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I:\Actuarial\IfNSW\TMF\Workers Compensation\Adhocs\Temp export\ACTL -JK\Medium Emission Scen\"/>
    </mc:Choice>
  </mc:AlternateContent>
  <xr:revisionPtr revIDLastSave="0" documentId="13_ncr:1_{1FE9FE76-EE75-43AC-94DC-7680D943C520}" xr6:coauthVersionLast="45" xr6:coauthVersionMax="47" xr10:uidLastSave="{00000000-0000-0000-0000-000000000000}"/>
  <bookViews>
    <workbookView xWindow="-110" yWindow="-110" windowWidth="19420" windowHeight="10420" activeTab="4" xr2:uid="{0F2E31A6-6E08-4AD1-80E9-E2E970F781BC}"/>
  </bookViews>
  <sheets>
    <sheet name="Data&gt;&gt;&gt;" sheetId="11" r:id="rId1"/>
    <sheet name="Demographic-Economic" sheetId="3" r:id="rId2"/>
    <sheet name="Inflation-Interest" sheetId="4" r:id="rId3"/>
    <sheet name="Workings&gt;&gt;&gt;" sheetId="10" r:id="rId4"/>
    <sheet name="Assumptions" sheetId="9" r:id="rId5"/>
    <sheet name="Total Cost" sheetId="28" r:id="rId6"/>
    <sheet name="Total Property Damage 95%" sheetId="1" r:id="rId7"/>
    <sheet name="Future 95% Cost" sheetId="23" r:id="rId8"/>
    <sheet name="Levy Proposition" sheetId="24" r:id="rId9"/>
    <sheet name="Property Value" sheetId="8" r:id="rId10"/>
    <sheet name="Average Property Value" sheetId="25" r:id="rId11"/>
    <sheet name="Incentive Relocation assumption" sheetId="27" r:id="rId12"/>
    <sheet name="Economic Cost Impact" sheetId="26" r:id="rId13"/>
    <sheet name="Property % affected" sheetId="17" r:id="rId14"/>
    <sheet name="Population Estimate" sheetId="7" r:id="rId15"/>
    <sheet name="Displacement_Number" sheetId="18" r:id="rId16"/>
    <sheet name="Temporary Relocation Numbers" sheetId="19" r:id="rId17"/>
    <sheet name="Temp Relocation Housing Costs" sheetId="20" r:id="rId18"/>
    <sheet name="Temp Relocation Living Costs" sheetId="21" r:id="rId19"/>
    <sheet name="Summary" sheetId="22" r:id="rId20"/>
    <sheet name="Archive&gt;&gt;&gt;&gt;&gt;&gt;" sheetId="15" state="hidden" r:id="rId21"/>
    <sheet name="Costs" sheetId="5" state="hidden" r:id="rId22"/>
    <sheet name="Frequency" sheetId="6" state="hidden" r:id="rId23"/>
    <sheet name="Total Severity" sheetId="13" state="hidden" r:id="rId24"/>
    <sheet name="Number of displacements" sheetId="14" state="hidden" r:id="rId25"/>
  </sheets>
  <externalReferences>
    <externalReference r:id="rId26"/>
    <externalReference r:id="rId27"/>
    <externalReference r:id="rId2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7" i="24" l="1"/>
  <c r="G20" i="24"/>
  <c r="F20" i="24"/>
  <c r="E20" i="24"/>
  <c r="D20" i="24"/>
  <c r="C20" i="24"/>
  <c r="B20" i="24"/>
  <c r="A2" i="28"/>
  <c r="O5" i="27" l="1"/>
  <c r="L5" i="27"/>
  <c r="M5" i="27"/>
  <c r="N5" i="27"/>
  <c r="K5" i="27"/>
  <c r="D49" i="9"/>
  <c r="D48" i="9"/>
  <c r="Q5" i="27"/>
  <c r="R5" i="27"/>
  <c r="S5" i="27"/>
  <c r="T5" i="27"/>
  <c r="U5" i="27"/>
  <c r="P5" i="27"/>
  <c r="J5" i="27" l="1"/>
  <c r="AI2" i="19"/>
  <c r="AC2" i="19"/>
  <c r="W2" i="19"/>
  <c r="K1" i="7"/>
  <c r="J3" i="7"/>
  <c r="K3" i="7"/>
  <c r="L3" i="7"/>
  <c r="M3" i="7"/>
  <c r="N3" i="7"/>
  <c r="O3" i="7"/>
  <c r="C1" i="7"/>
  <c r="K4" i="7" s="1"/>
  <c r="K5" i="7" s="1"/>
  <c r="K6" i="7" s="1"/>
  <c r="K7" i="7" s="1"/>
  <c r="K8" i="7" s="1"/>
  <c r="K9" i="7" s="1"/>
  <c r="K10" i="7" s="1"/>
  <c r="K11" i="7" s="1"/>
  <c r="K12" i="7" s="1"/>
  <c r="K13" i="7" s="1"/>
  <c r="K14" i="7" s="1"/>
  <c r="K15" i="7" s="1"/>
  <c r="K16" i="7" s="1"/>
  <c r="K17" i="7" s="1"/>
  <c r="K18" i="7" s="1"/>
  <c r="K19" i="7" s="1"/>
  <c r="K20" i="7" s="1"/>
  <c r="K21" i="7" s="1"/>
  <c r="K22" i="7" s="1"/>
  <c r="K23" i="7" s="1"/>
  <c r="K24" i="7" s="1"/>
  <c r="K25" i="7" s="1"/>
  <c r="K26" i="7" s="1"/>
  <c r="K27" i="7" s="1"/>
  <c r="K28" i="7" s="1"/>
  <c r="K29" i="7" s="1"/>
  <c r="K30" i="7" s="1"/>
  <c r="K31" i="7" s="1"/>
  <c r="K32" i="7" s="1"/>
  <c r="K33" i="7" s="1"/>
  <c r="K34" i="7" s="1"/>
  <c r="K35" i="7" s="1"/>
  <c r="K36" i="7" s="1"/>
  <c r="K37" i="7" s="1"/>
  <c r="K38" i="7" s="1"/>
  <c r="K39" i="7" s="1"/>
  <c r="K40" i="7" s="1"/>
  <c r="K41" i="7" s="1"/>
  <c r="K42" i="7" s="1"/>
  <c r="K43" i="7" s="1"/>
  <c r="K44" i="7" s="1"/>
  <c r="K45" i="7" s="1"/>
  <c r="K46" i="7" s="1"/>
  <c r="K47" i="7" s="1"/>
  <c r="K48" i="7" s="1"/>
  <c r="K49" i="7" s="1"/>
  <c r="K50" i="7" s="1"/>
  <c r="K51" i="7" s="1"/>
  <c r="K52" i="7" s="1"/>
  <c r="K53" i="7" s="1"/>
  <c r="K54" i="7" s="1"/>
  <c r="K55" i="7" s="1"/>
  <c r="K56" i="7" s="1"/>
  <c r="K57" i="7" s="1"/>
  <c r="K58" i="7" s="1"/>
  <c r="K59" i="7" s="1"/>
  <c r="K60" i="7" s="1"/>
  <c r="K61" i="7" s="1"/>
  <c r="K62" i="7" s="1"/>
  <c r="K63" i="7" s="1"/>
  <c r="K64" i="7" s="1"/>
  <c r="K65" i="7" s="1"/>
  <c r="K66" i="7" s="1"/>
  <c r="K67" i="7" s="1"/>
  <c r="K68" i="7" s="1"/>
  <c r="K69" i="7" s="1"/>
  <c r="K70" i="7" s="1"/>
  <c r="K71" i="7" s="1"/>
  <c r="K72" i="7" s="1"/>
  <c r="K73" i="7" s="1"/>
  <c r="K74" i="7" s="1"/>
  <c r="K75" i="7" s="1"/>
  <c r="K76" i="7" s="1"/>
  <c r="K77" i="7" s="1"/>
  <c r="K78" i="7" s="1"/>
  <c r="K79" i="7" s="1"/>
  <c r="K80" i="7" s="1"/>
  <c r="K81" i="7" s="1"/>
  <c r="K82" i="7" s="1"/>
  <c r="K83" i="7" s="1"/>
  <c r="K84" i="7" s="1"/>
  <c r="K85" i="7" s="1"/>
  <c r="K86" i="7" s="1"/>
  <c r="K87" i="7" s="1"/>
  <c r="K88" i="7" s="1"/>
  <c r="K89" i="7" s="1"/>
  <c r="K90" i="7" s="1"/>
  <c r="K91" i="7" s="1"/>
  <c r="K92" i="7" s="1"/>
  <c r="K93" i="7" s="1"/>
  <c r="K94" i="7" s="1"/>
  <c r="K95" i="7" s="1"/>
  <c r="K96" i="7" s="1"/>
  <c r="K97" i="7" s="1"/>
  <c r="K98" i="7" s="1"/>
  <c r="K99" i="7" s="1"/>
  <c r="K100" i="7" s="1"/>
  <c r="K101" i="7" s="1"/>
  <c r="K102" i="7" s="1"/>
  <c r="K103" i="7" s="1"/>
  <c r="K104" i="7" s="1"/>
  <c r="K105" i="7" s="1"/>
  <c r="K106" i="7" s="1"/>
  <c r="K107" i="7" s="1"/>
  <c r="K108" i="7" s="1"/>
  <c r="K109" i="7" s="1"/>
  <c r="K110" i="7" s="1"/>
  <c r="K111" i="7" s="1"/>
  <c r="K112" i="7" s="1"/>
  <c r="K113" i="7" s="1"/>
  <c r="K114" i="7" s="1"/>
  <c r="K115" i="7" s="1"/>
  <c r="K116" i="7" s="1"/>
  <c r="K117" i="7" s="1"/>
  <c r="K118" i="7" s="1"/>
  <c r="K119" i="7" s="1"/>
  <c r="K120" i="7" s="1"/>
  <c r="K121" i="7" s="1"/>
  <c r="K122" i="7" s="1"/>
  <c r="K123" i="7" s="1"/>
  <c r="K124" i="7" s="1"/>
  <c r="K125" i="7" s="1"/>
  <c r="K126" i="7" s="1"/>
  <c r="K127" i="7" s="1"/>
  <c r="K128" i="7" s="1"/>
  <c r="K129" i="7" s="1"/>
  <c r="K130" i="7" s="1"/>
  <c r="O4" i="7" l="1"/>
  <c r="O5" i="7" s="1"/>
  <c r="O6" i="7" s="1"/>
  <c r="O7" i="7" s="1"/>
  <c r="O8" i="7" s="1"/>
  <c r="O9" i="7" s="1"/>
  <c r="O10" i="7" s="1"/>
  <c r="O11" i="7" s="1"/>
  <c r="O12" i="7" s="1"/>
  <c r="O13" i="7" s="1"/>
  <c r="O14" i="7" s="1"/>
  <c r="O15" i="7" s="1"/>
  <c r="O16" i="7" s="1"/>
  <c r="O17" i="7" s="1"/>
  <c r="O18" i="7" s="1"/>
  <c r="O19" i="7" s="1"/>
  <c r="O20" i="7" s="1"/>
  <c r="O21" i="7" s="1"/>
  <c r="O22" i="7" s="1"/>
  <c r="O23" i="7" s="1"/>
  <c r="O24" i="7" s="1"/>
  <c r="O25" i="7" s="1"/>
  <c r="O26" i="7" s="1"/>
  <c r="O27" i="7" s="1"/>
  <c r="O28" i="7" s="1"/>
  <c r="O29" i="7" s="1"/>
  <c r="O30" i="7" s="1"/>
  <c r="O31" i="7" s="1"/>
  <c r="O32" i="7" s="1"/>
  <c r="O33" i="7" s="1"/>
  <c r="O34" i="7" s="1"/>
  <c r="O35" i="7" s="1"/>
  <c r="O36" i="7" s="1"/>
  <c r="O37" i="7" s="1"/>
  <c r="O38" i="7" s="1"/>
  <c r="O39" i="7" s="1"/>
  <c r="O40" i="7" s="1"/>
  <c r="O41" i="7" s="1"/>
  <c r="O42" i="7" s="1"/>
  <c r="O43" i="7" s="1"/>
  <c r="O44" i="7" s="1"/>
  <c r="O45" i="7" s="1"/>
  <c r="O46" i="7" s="1"/>
  <c r="O47" i="7" s="1"/>
  <c r="O48" i="7" s="1"/>
  <c r="O49" i="7" s="1"/>
  <c r="O50" i="7" s="1"/>
  <c r="O51" i="7" s="1"/>
  <c r="O52" i="7" s="1"/>
  <c r="O53" i="7" s="1"/>
  <c r="O54" i="7" s="1"/>
  <c r="O55" i="7" s="1"/>
  <c r="O56" i="7" s="1"/>
  <c r="O57" i="7" s="1"/>
  <c r="O58" i="7" s="1"/>
  <c r="O59" i="7" s="1"/>
  <c r="O60" i="7" s="1"/>
  <c r="O61" i="7" s="1"/>
  <c r="O62" i="7" s="1"/>
  <c r="O63" i="7" s="1"/>
  <c r="O64" i="7" s="1"/>
  <c r="O65" i="7" s="1"/>
  <c r="O66" i="7" s="1"/>
  <c r="O67" i="7" s="1"/>
  <c r="O68" i="7" s="1"/>
  <c r="O69" i="7" s="1"/>
  <c r="O70" i="7" s="1"/>
  <c r="O71" i="7" s="1"/>
  <c r="O72" i="7" s="1"/>
  <c r="O73" i="7" s="1"/>
  <c r="O74" i="7" s="1"/>
  <c r="O75" i="7" s="1"/>
  <c r="O76" i="7" s="1"/>
  <c r="O77" i="7" s="1"/>
  <c r="O78" i="7" s="1"/>
  <c r="O79" i="7" s="1"/>
  <c r="O80" i="7" s="1"/>
  <c r="O81" i="7" s="1"/>
  <c r="O82" i="7" s="1"/>
  <c r="O83" i="7" s="1"/>
  <c r="O84" i="7" s="1"/>
  <c r="O85" i="7" s="1"/>
  <c r="O86" i="7" s="1"/>
  <c r="O87" i="7" s="1"/>
  <c r="O88" i="7" s="1"/>
  <c r="O89" i="7" s="1"/>
  <c r="O90" i="7" s="1"/>
  <c r="O91" i="7" s="1"/>
  <c r="O92" i="7" s="1"/>
  <c r="O93" i="7" s="1"/>
  <c r="O94" i="7" s="1"/>
  <c r="O95" i="7" s="1"/>
  <c r="O96" i="7" s="1"/>
  <c r="O97" i="7" s="1"/>
  <c r="O98" i="7" s="1"/>
  <c r="O99" i="7" s="1"/>
  <c r="O100" i="7" s="1"/>
  <c r="O101" i="7" s="1"/>
  <c r="O102" i="7" s="1"/>
  <c r="O103" i="7" s="1"/>
  <c r="O104" i="7" s="1"/>
  <c r="O105" i="7" s="1"/>
  <c r="O106" i="7" s="1"/>
  <c r="O107" i="7" s="1"/>
  <c r="O108" i="7" s="1"/>
  <c r="O109" i="7" s="1"/>
  <c r="O110" i="7" s="1"/>
  <c r="O111" i="7" s="1"/>
  <c r="O112" i="7" s="1"/>
  <c r="O113" i="7" s="1"/>
  <c r="O114" i="7" s="1"/>
  <c r="O115" i="7" s="1"/>
  <c r="O116" i="7" s="1"/>
  <c r="O117" i="7" s="1"/>
  <c r="O118" i="7" s="1"/>
  <c r="O119" i="7" s="1"/>
  <c r="O120" i="7" s="1"/>
  <c r="O121" i="7" s="1"/>
  <c r="O122" i="7" s="1"/>
  <c r="O123" i="7" s="1"/>
  <c r="O124" i="7" s="1"/>
  <c r="O125" i="7" s="1"/>
  <c r="O126" i="7" s="1"/>
  <c r="O127" i="7" s="1"/>
  <c r="O128" i="7" s="1"/>
  <c r="O129" i="7" s="1"/>
  <c r="O130" i="7" s="1"/>
  <c r="M4" i="7"/>
  <c r="M5" i="7" s="1"/>
  <c r="M6" i="7" s="1"/>
  <c r="M7" i="7" s="1"/>
  <c r="M8" i="7" s="1"/>
  <c r="M9" i="7" s="1"/>
  <c r="M10" i="7" s="1"/>
  <c r="M11" i="7" s="1"/>
  <c r="M12" i="7" s="1"/>
  <c r="M13" i="7" s="1"/>
  <c r="M14" i="7" s="1"/>
  <c r="M15" i="7" s="1"/>
  <c r="M16" i="7" s="1"/>
  <c r="M17" i="7" s="1"/>
  <c r="M18" i="7" s="1"/>
  <c r="M19" i="7" s="1"/>
  <c r="M20" i="7" s="1"/>
  <c r="M21" i="7" s="1"/>
  <c r="M22" i="7" s="1"/>
  <c r="M23" i="7" s="1"/>
  <c r="M24" i="7" s="1"/>
  <c r="M25" i="7" s="1"/>
  <c r="M26" i="7" s="1"/>
  <c r="M27" i="7" s="1"/>
  <c r="M28" i="7" s="1"/>
  <c r="M29" i="7" s="1"/>
  <c r="M30" i="7" s="1"/>
  <c r="M31" i="7" s="1"/>
  <c r="M32" i="7" s="1"/>
  <c r="M33" i="7" s="1"/>
  <c r="M34" i="7" s="1"/>
  <c r="M35" i="7" s="1"/>
  <c r="M36" i="7" s="1"/>
  <c r="M37" i="7" s="1"/>
  <c r="M38" i="7" s="1"/>
  <c r="M39" i="7" s="1"/>
  <c r="M40" i="7" s="1"/>
  <c r="M41" i="7" s="1"/>
  <c r="M42" i="7" s="1"/>
  <c r="M43" i="7" s="1"/>
  <c r="M44" i="7" s="1"/>
  <c r="M45" i="7" s="1"/>
  <c r="M46" i="7" s="1"/>
  <c r="M47" i="7" s="1"/>
  <c r="M48" i="7" s="1"/>
  <c r="M49" i="7" s="1"/>
  <c r="M50" i="7" s="1"/>
  <c r="M51" i="7" s="1"/>
  <c r="M52" i="7" s="1"/>
  <c r="M53" i="7" s="1"/>
  <c r="M54" i="7" s="1"/>
  <c r="M55" i="7" s="1"/>
  <c r="M56" i="7" s="1"/>
  <c r="M57" i="7" s="1"/>
  <c r="M58" i="7" s="1"/>
  <c r="M59" i="7" s="1"/>
  <c r="M60" i="7" s="1"/>
  <c r="M61" i="7" s="1"/>
  <c r="M62" i="7" s="1"/>
  <c r="M63" i="7" s="1"/>
  <c r="M64" i="7" s="1"/>
  <c r="M65" i="7" s="1"/>
  <c r="M66" i="7" s="1"/>
  <c r="M67" i="7" s="1"/>
  <c r="M68" i="7" s="1"/>
  <c r="M69" i="7" s="1"/>
  <c r="M70" i="7" s="1"/>
  <c r="M71" i="7" s="1"/>
  <c r="M72" i="7" s="1"/>
  <c r="M73" i="7" s="1"/>
  <c r="M74" i="7" s="1"/>
  <c r="M75" i="7" s="1"/>
  <c r="M76" i="7" s="1"/>
  <c r="M77" i="7" s="1"/>
  <c r="M78" i="7" s="1"/>
  <c r="M79" i="7" s="1"/>
  <c r="M80" i="7" s="1"/>
  <c r="M81" i="7" s="1"/>
  <c r="M82" i="7" s="1"/>
  <c r="M83" i="7" s="1"/>
  <c r="M84" i="7" s="1"/>
  <c r="M85" i="7" s="1"/>
  <c r="M86" i="7" s="1"/>
  <c r="M87" i="7" s="1"/>
  <c r="M88" i="7" s="1"/>
  <c r="M89" i="7" s="1"/>
  <c r="M90" i="7" s="1"/>
  <c r="M91" i="7" s="1"/>
  <c r="M92" i="7" s="1"/>
  <c r="M93" i="7" s="1"/>
  <c r="M94" i="7" s="1"/>
  <c r="M95" i="7" s="1"/>
  <c r="M96" i="7" s="1"/>
  <c r="M97" i="7" s="1"/>
  <c r="M98" i="7" s="1"/>
  <c r="M99" i="7" s="1"/>
  <c r="M100" i="7" s="1"/>
  <c r="M101" i="7" s="1"/>
  <c r="M102" i="7" s="1"/>
  <c r="M103" i="7" s="1"/>
  <c r="M104" i="7" s="1"/>
  <c r="M105" i="7" s="1"/>
  <c r="M106" i="7" s="1"/>
  <c r="M107" i="7" s="1"/>
  <c r="M108" i="7" s="1"/>
  <c r="M109" i="7" s="1"/>
  <c r="M110" i="7" s="1"/>
  <c r="M111" i="7" s="1"/>
  <c r="M112" i="7" s="1"/>
  <c r="M113" i="7" s="1"/>
  <c r="M114" i="7" s="1"/>
  <c r="M115" i="7" s="1"/>
  <c r="M116" i="7" s="1"/>
  <c r="M117" i="7" s="1"/>
  <c r="M118" i="7" s="1"/>
  <c r="M119" i="7" s="1"/>
  <c r="M120" i="7" s="1"/>
  <c r="M121" i="7" s="1"/>
  <c r="M122" i="7" s="1"/>
  <c r="M123" i="7" s="1"/>
  <c r="M124" i="7" s="1"/>
  <c r="M125" i="7" s="1"/>
  <c r="M126" i="7" s="1"/>
  <c r="M127" i="7" s="1"/>
  <c r="M128" i="7" s="1"/>
  <c r="M129" i="7" s="1"/>
  <c r="M130" i="7" s="1"/>
  <c r="J4" i="7"/>
  <c r="J5" i="7" s="1"/>
  <c r="J6" i="7" s="1"/>
  <c r="J7" i="7" s="1"/>
  <c r="J8" i="7" s="1"/>
  <c r="J9" i="7" s="1"/>
  <c r="J10" i="7" s="1"/>
  <c r="J11" i="7" s="1"/>
  <c r="J12" i="7" s="1"/>
  <c r="J13" i="7" s="1"/>
  <c r="J14" i="7" s="1"/>
  <c r="J15" i="7" s="1"/>
  <c r="J16" i="7" s="1"/>
  <c r="J17" i="7" s="1"/>
  <c r="J18" i="7" s="1"/>
  <c r="J19" i="7" s="1"/>
  <c r="J20" i="7" s="1"/>
  <c r="J21" i="7" s="1"/>
  <c r="J22" i="7" s="1"/>
  <c r="J23" i="7" s="1"/>
  <c r="J24" i="7" s="1"/>
  <c r="J25" i="7" s="1"/>
  <c r="J26" i="7" s="1"/>
  <c r="J27" i="7" s="1"/>
  <c r="J28" i="7" s="1"/>
  <c r="J29" i="7" s="1"/>
  <c r="J30" i="7" s="1"/>
  <c r="J31" i="7" s="1"/>
  <c r="J32" i="7" s="1"/>
  <c r="J33" i="7" s="1"/>
  <c r="J34" i="7" s="1"/>
  <c r="J35" i="7" s="1"/>
  <c r="J36" i="7" s="1"/>
  <c r="J37" i="7" s="1"/>
  <c r="J38" i="7" s="1"/>
  <c r="J39" i="7" s="1"/>
  <c r="J40" i="7" s="1"/>
  <c r="J41" i="7" s="1"/>
  <c r="J42" i="7" s="1"/>
  <c r="J43" i="7" s="1"/>
  <c r="J44" i="7" s="1"/>
  <c r="J45" i="7" s="1"/>
  <c r="J46" i="7" s="1"/>
  <c r="J47" i="7" s="1"/>
  <c r="J48" i="7" s="1"/>
  <c r="J49" i="7" s="1"/>
  <c r="J50" i="7" s="1"/>
  <c r="J51" i="7" s="1"/>
  <c r="J52" i="7" s="1"/>
  <c r="J53" i="7" s="1"/>
  <c r="J54" i="7" s="1"/>
  <c r="J55" i="7" s="1"/>
  <c r="J56" i="7" s="1"/>
  <c r="J57" i="7" s="1"/>
  <c r="J58" i="7" s="1"/>
  <c r="J59" i="7" s="1"/>
  <c r="J60" i="7" s="1"/>
  <c r="J61" i="7" s="1"/>
  <c r="J62" i="7" s="1"/>
  <c r="J63" i="7" s="1"/>
  <c r="J64" i="7" s="1"/>
  <c r="J65" i="7" s="1"/>
  <c r="J66" i="7" s="1"/>
  <c r="J67" i="7" s="1"/>
  <c r="J68" i="7" s="1"/>
  <c r="J69" i="7" s="1"/>
  <c r="J70" i="7" s="1"/>
  <c r="J71" i="7" s="1"/>
  <c r="J72" i="7" s="1"/>
  <c r="J73" i="7" s="1"/>
  <c r="J74" i="7" s="1"/>
  <c r="J75" i="7" s="1"/>
  <c r="J76" i="7" s="1"/>
  <c r="J77" i="7" s="1"/>
  <c r="J78" i="7" s="1"/>
  <c r="J79" i="7" s="1"/>
  <c r="J80" i="7" s="1"/>
  <c r="J81" i="7" s="1"/>
  <c r="J82" i="7" s="1"/>
  <c r="J83" i="7" s="1"/>
  <c r="J84" i="7" s="1"/>
  <c r="J85" i="7" s="1"/>
  <c r="J86" i="7" s="1"/>
  <c r="J87" i="7" s="1"/>
  <c r="J88" i="7" s="1"/>
  <c r="J89" i="7" s="1"/>
  <c r="J90" i="7" s="1"/>
  <c r="J91" i="7" s="1"/>
  <c r="J92" i="7" s="1"/>
  <c r="J93" i="7" s="1"/>
  <c r="J94" i="7" s="1"/>
  <c r="J95" i="7" s="1"/>
  <c r="J96" i="7" s="1"/>
  <c r="J97" i="7" s="1"/>
  <c r="J98" i="7" s="1"/>
  <c r="J99" i="7" s="1"/>
  <c r="J100" i="7" s="1"/>
  <c r="J101" i="7" s="1"/>
  <c r="J102" i="7" s="1"/>
  <c r="J103" i="7" s="1"/>
  <c r="J104" i="7" s="1"/>
  <c r="J105" i="7" s="1"/>
  <c r="J106" i="7" s="1"/>
  <c r="J107" i="7" s="1"/>
  <c r="J108" i="7" s="1"/>
  <c r="J109" i="7" s="1"/>
  <c r="J110" i="7" s="1"/>
  <c r="J111" i="7" s="1"/>
  <c r="J112" i="7" s="1"/>
  <c r="J113" i="7" s="1"/>
  <c r="J114" i="7" s="1"/>
  <c r="J115" i="7" s="1"/>
  <c r="J116" i="7" s="1"/>
  <c r="J117" i="7" s="1"/>
  <c r="J118" i="7" s="1"/>
  <c r="J119" i="7" s="1"/>
  <c r="J120" i="7" s="1"/>
  <c r="J121" i="7" s="1"/>
  <c r="J122" i="7" s="1"/>
  <c r="J123" i="7" s="1"/>
  <c r="J124" i="7" s="1"/>
  <c r="J125" i="7" s="1"/>
  <c r="J126" i="7" s="1"/>
  <c r="J127" i="7" s="1"/>
  <c r="J128" i="7" s="1"/>
  <c r="J129" i="7" s="1"/>
  <c r="J130" i="7" s="1"/>
  <c r="L4" i="7"/>
  <c r="L5" i="7" s="1"/>
  <c r="L6" i="7" s="1"/>
  <c r="L7" i="7" s="1"/>
  <c r="L8" i="7" s="1"/>
  <c r="L9" i="7" s="1"/>
  <c r="L10" i="7" s="1"/>
  <c r="L11" i="7" s="1"/>
  <c r="L12" i="7" s="1"/>
  <c r="L13" i="7" s="1"/>
  <c r="L14" i="7" s="1"/>
  <c r="L15" i="7" s="1"/>
  <c r="L16" i="7" s="1"/>
  <c r="L17" i="7" s="1"/>
  <c r="L18" i="7" s="1"/>
  <c r="L19" i="7" s="1"/>
  <c r="L20" i="7" s="1"/>
  <c r="L21" i="7" s="1"/>
  <c r="L22" i="7" s="1"/>
  <c r="L23" i="7" s="1"/>
  <c r="L24" i="7" s="1"/>
  <c r="L25" i="7" s="1"/>
  <c r="L26" i="7" s="1"/>
  <c r="L27" i="7" s="1"/>
  <c r="L28" i="7" s="1"/>
  <c r="L29" i="7" s="1"/>
  <c r="L30" i="7" s="1"/>
  <c r="L31" i="7" s="1"/>
  <c r="L32" i="7" s="1"/>
  <c r="L33" i="7" s="1"/>
  <c r="L34" i="7" s="1"/>
  <c r="L35" i="7" s="1"/>
  <c r="L36" i="7" s="1"/>
  <c r="L37" i="7" s="1"/>
  <c r="L38" i="7" s="1"/>
  <c r="L39" i="7" s="1"/>
  <c r="L40" i="7" s="1"/>
  <c r="L41" i="7" s="1"/>
  <c r="L42" i="7" s="1"/>
  <c r="L43" i="7" s="1"/>
  <c r="L44" i="7" s="1"/>
  <c r="L45" i="7" s="1"/>
  <c r="L46" i="7" s="1"/>
  <c r="L47" i="7" s="1"/>
  <c r="L48" i="7" s="1"/>
  <c r="L49" i="7" s="1"/>
  <c r="L50" i="7" s="1"/>
  <c r="L51" i="7" s="1"/>
  <c r="L52" i="7" s="1"/>
  <c r="L53" i="7" s="1"/>
  <c r="L54" i="7" s="1"/>
  <c r="L55" i="7" s="1"/>
  <c r="L56" i="7" s="1"/>
  <c r="L57" i="7" s="1"/>
  <c r="L58" i="7" s="1"/>
  <c r="L59" i="7" s="1"/>
  <c r="L60" i="7" s="1"/>
  <c r="L61" i="7" s="1"/>
  <c r="L62" i="7" s="1"/>
  <c r="L63" i="7" s="1"/>
  <c r="L64" i="7" s="1"/>
  <c r="L65" i="7" s="1"/>
  <c r="L66" i="7" s="1"/>
  <c r="L67" i="7" s="1"/>
  <c r="L68" i="7" s="1"/>
  <c r="L69" i="7" s="1"/>
  <c r="L70" i="7" s="1"/>
  <c r="L71" i="7" s="1"/>
  <c r="L72" i="7" s="1"/>
  <c r="L73" i="7" s="1"/>
  <c r="L74" i="7" s="1"/>
  <c r="L75" i="7" s="1"/>
  <c r="L76" i="7" s="1"/>
  <c r="L77" i="7" s="1"/>
  <c r="L78" i="7" s="1"/>
  <c r="L79" i="7" s="1"/>
  <c r="L80" i="7" s="1"/>
  <c r="L81" i="7" s="1"/>
  <c r="L82" i="7" s="1"/>
  <c r="L83" i="7" s="1"/>
  <c r="L84" i="7" s="1"/>
  <c r="L85" i="7" s="1"/>
  <c r="L86" i="7" s="1"/>
  <c r="L87" i="7" s="1"/>
  <c r="L88" i="7" s="1"/>
  <c r="L89" i="7" s="1"/>
  <c r="L90" i="7" s="1"/>
  <c r="L91" i="7" s="1"/>
  <c r="L92" i="7" s="1"/>
  <c r="L93" i="7" s="1"/>
  <c r="L94" i="7" s="1"/>
  <c r="L95" i="7" s="1"/>
  <c r="L96" i="7" s="1"/>
  <c r="L97" i="7" s="1"/>
  <c r="L98" i="7" s="1"/>
  <c r="L99" i="7" s="1"/>
  <c r="L100" i="7" s="1"/>
  <c r="L101" i="7" s="1"/>
  <c r="L102" i="7" s="1"/>
  <c r="L103" i="7" s="1"/>
  <c r="L104" i="7" s="1"/>
  <c r="L105" i="7" s="1"/>
  <c r="L106" i="7" s="1"/>
  <c r="L107" i="7" s="1"/>
  <c r="L108" i="7" s="1"/>
  <c r="L109" i="7" s="1"/>
  <c r="L110" i="7" s="1"/>
  <c r="L111" i="7" s="1"/>
  <c r="L112" i="7" s="1"/>
  <c r="L113" i="7" s="1"/>
  <c r="L114" i="7" s="1"/>
  <c r="L115" i="7" s="1"/>
  <c r="L116" i="7" s="1"/>
  <c r="L117" i="7" s="1"/>
  <c r="L118" i="7" s="1"/>
  <c r="L119" i="7" s="1"/>
  <c r="L120" i="7" s="1"/>
  <c r="L121" i="7" s="1"/>
  <c r="L122" i="7" s="1"/>
  <c r="L123" i="7" s="1"/>
  <c r="L124" i="7" s="1"/>
  <c r="L125" i="7" s="1"/>
  <c r="L126" i="7" s="1"/>
  <c r="L127" i="7" s="1"/>
  <c r="L128" i="7" s="1"/>
  <c r="L129" i="7" s="1"/>
  <c r="L130" i="7" s="1"/>
  <c r="N4" i="7"/>
  <c r="N5" i="7" s="1"/>
  <c r="N6" i="7" s="1"/>
  <c r="N7" i="7" s="1"/>
  <c r="N8" i="7" s="1"/>
  <c r="N9" i="7" s="1"/>
  <c r="N10" i="7" s="1"/>
  <c r="N11" i="7" s="1"/>
  <c r="N12" i="7" s="1"/>
  <c r="N13" i="7" s="1"/>
  <c r="N14" i="7" s="1"/>
  <c r="N15" i="7" s="1"/>
  <c r="N16" i="7" s="1"/>
  <c r="N17" i="7" s="1"/>
  <c r="N18" i="7" s="1"/>
  <c r="N19" i="7" s="1"/>
  <c r="N20" i="7" s="1"/>
  <c r="N21" i="7" s="1"/>
  <c r="N22" i="7" s="1"/>
  <c r="N23" i="7" s="1"/>
  <c r="N24" i="7" s="1"/>
  <c r="N25" i="7" s="1"/>
  <c r="N26" i="7" s="1"/>
  <c r="N27" i="7" s="1"/>
  <c r="N28" i="7" s="1"/>
  <c r="N29" i="7" s="1"/>
  <c r="N30" i="7" s="1"/>
  <c r="N31" i="7" s="1"/>
  <c r="N32" i="7" s="1"/>
  <c r="N33" i="7" s="1"/>
  <c r="N34" i="7" s="1"/>
  <c r="N35" i="7" s="1"/>
  <c r="N36" i="7" s="1"/>
  <c r="N37" i="7" s="1"/>
  <c r="N38" i="7" s="1"/>
  <c r="N39" i="7" s="1"/>
  <c r="N40" i="7" s="1"/>
  <c r="N41" i="7" s="1"/>
  <c r="N42" i="7" s="1"/>
  <c r="N43" i="7" s="1"/>
  <c r="N44" i="7" s="1"/>
  <c r="N45" i="7" s="1"/>
  <c r="N46" i="7" s="1"/>
  <c r="N47" i="7" s="1"/>
  <c r="N48" i="7" s="1"/>
  <c r="N49" i="7" s="1"/>
  <c r="N50" i="7" s="1"/>
  <c r="N51" i="7" s="1"/>
  <c r="N52" i="7" s="1"/>
  <c r="N53" i="7" s="1"/>
  <c r="N54" i="7" s="1"/>
  <c r="N55" i="7" s="1"/>
  <c r="N56" i="7" s="1"/>
  <c r="N57" i="7" s="1"/>
  <c r="N58" i="7" s="1"/>
  <c r="N59" i="7" s="1"/>
  <c r="N60" i="7" s="1"/>
  <c r="N61" i="7" s="1"/>
  <c r="N62" i="7" s="1"/>
  <c r="N63" i="7" s="1"/>
  <c r="N64" i="7" s="1"/>
  <c r="N65" i="7" s="1"/>
  <c r="N66" i="7" s="1"/>
  <c r="N67" i="7" s="1"/>
  <c r="N68" i="7" s="1"/>
  <c r="N69" i="7" s="1"/>
  <c r="N70" i="7" s="1"/>
  <c r="N71" i="7" s="1"/>
  <c r="N72" i="7" s="1"/>
  <c r="N73" i="7" s="1"/>
  <c r="N74" i="7" s="1"/>
  <c r="N75" i="7" s="1"/>
  <c r="N76" i="7" s="1"/>
  <c r="N77" i="7" s="1"/>
  <c r="N78" i="7" s="1"/>
  <c r="N79" i="7" s="1"/>
  <c r="N80" i="7" s="1"/>
  <c r="N81" i="7" s="1"/>
  <c r="N82" i="7" s="1"/>
  <c r="N83" i="7" s="1"/>
  <c r="N84" i="7" s="1"/>
  <c r="N85" i="7" s="1"/>
  <c r="N86" i="7" s="1"/>
  <c r="N87" i="7" s="1"/>
  <c r="N88" i="7" s="1"/>
  <c r="N89" i="7" s="1"/>
  <c r="N90" i="7" s="1"/>
  <c r="N91" i="7" s="1"/>
  <c r="N92" i="7" s="1"/>
  <c r="N93" i="7" s="1"/>
  <c r="N94" i="7" s="1"/>
  <c r="N95" i="7" s="1"/>
  <c r="N96" i="7" s="1"/>
  <c r="N97" i="7" s="1"/>
  <c r="N98" i="7" s="1"/>
  <c r="N99" i="7" s="1"/>
  <c r="N100" i="7" s="1"/>
  <c r="N101" i="7" s="1"/>
  <c r="N102" i="7" s="1"/>
  <c r="N103" i="7" s="1"/>
  <c r="N104" i="7" s="1"/>
  <c r="N105" i="7" s="1"/>
  <c r="N106" i="7" s="1"/>
  <c r="N107" i="7" s="1"/>
  <c r="N108" i="7" s="1"/>
  <c r="N109" i="7" s="1"/>
  <c r="N110" i="7" s="1"/>
  <c r="N111" i="7" s="1"/>
  <c r="N112" i="7" s="1"/>
  <c r="N113" i="7" s="1"/>
  <c r="N114" i="7" s="1"/>
  <c r="N115" i="7" s="1"/>
  <c r="N116" i="7" s="1"/>
  <c r="N117" i="7" s="1"/>
  <c r="N118" i="7" s="1"/>
  <c r="N119" i="7" s="1"/>
  <c r="N120" i="7" s="1"/>
  <c r="N121" i="7" s="1"/>
  <c r="N122" i="7" s="1"/>
  <c r="N123" i="7" s="1"/>
  <c r="N124" i="7" s="1"/>
  <c r="N125" i="7" s="1"/>
  <c r="N126" i="7" s="1"/>
  <c r="N127" i="7" s="1"/>
  <c r="N128" i="7" s="1"/>
  <c r="N129" i="7" s="1"/>
  <c r="N130" i="7" s="1"/>
  <c r="A2" i="1"/>
  <c r="C1" i="25" l="1"/>
  <c r="C8" i="24"/>
  <c r="D8" i="24"/>
  <c r="E8" i="24"/>
  <c r="F8" i="24"/>
  <c r="G8" i="24"/>
  <c r="B8" i="24"/>
  <c r="C131" i="23"/>
  <c r="C130" i="23"/>
  <c r="C129" i="23"/>
  <c r="C128" i="23"/>
  <c r="C127" i="23"/>
  <c r="C126" i="23"/>
  <c r="C125" i="23"/>
  <c r="C124" i="23"/>
  <c r="C123" i="23"/>
  <c r="C122" i="23"/>
  <c r="C121" i="23"/>
  <c r="C120" i="23"/>
  <c r="C119" i="23"/>
  <c r="C118" i="23"/>
  <c r="C117" i="23"/>
  <c r="C116" i="23"/>
  <c r="C115" i="23"/>
  <c r="C114" i="23"/>
  <c r="C113" i="23"/>
  <c r="C112" i="23"/>
  <c r="C111" i="23"/>
  <c r="C110" i="23"/>
  <c r="C109" i="23"/>
  <c r="C108" i="23"/>
  <c r="C107" i="23"/>
  <c r="C106" i="23"/>
  <c r="C105" i="23"/>
  <c r="C104" i="23"/>
  <c r="C103" i="23"/>
  <c r="C102" i="23"/>
  <c r="C101" i="23"/>
  <c r="C100" i="23"/>
  <c r="C99" i="23"/>
  <c r="C98" i="23"/>
  <c r="C97" i="23"/>
  <c r="C96" i="23"/>
  <c r="C95" i="23"/>
  <c r="C94" i="23"/>
  <c r="C93" i="23"/>
  <c r="C92" i="23"/>
  <c r="C91" i="23"/>
  <c r="C90" i="23"/>
  <c r="C89" i="23"/>
  <c r="C88" i="23"/>
  <c r="C87" i="23"/>
  <c r="C86" i="23"/>
  <c r="C85" i="23"/>
  <c r="C84" i="23"/>
  <c r="C83" i="23"/>
  <c r="C82" i="23"/>
  <c r="C81" i="23"/>
  <c r="C80" i="23"/>
  <c r="C79" i="23"/>
  <c r="C78" i="23"/>
  <c r="C77" i="23"/>
  <c r="C76" i="23"/>
  <c r="C75" i="23"/>
  <c r="C74" i="23"/>
  <c r="C73" i="23"/>
  <c r="C72" i="23"/>
  <c r="C71" i="23"/>
  <c r="C70" i="23"/>
  <c r="C69" i="23"/>
  <c r="C68" i="23"/>
  <c r="C67" i="23"/>
  <c r="C66" i="23"/>
  <c r="C65" i="23"/>
  <c r="C64" i="23"/>
  <c r="C63" i="23"/>
  <c r="C62" i="23"/>
  <c r="C61" i="23"/>
  <c r="C60" i="23"/>
  <c r="C59" i="23"/>
  <c r="C58" i="23"/>
  <c r="C57" i="23"/>
  <c r="C56" i="23"/>
  <c r="C55" i="23"/>
  <c r="C54" i="23"/>
  <c r="C53" i="23"/>
  <c r="C52" i="23"/>
  <c r="C51" i="23"/>
  <c r="C50" i="23"/>
  <c r="C49" i="23"/>
  <c r="C48" i="23"/>
  <c r="C47" i="23"/>
  <c r="C46" i="23"/>
  <c r="C45" i="23"/>
  <c r="C44" i="23"/>
  <c r="C43" i="23"/>
  <c r="C42" i="23"/>
  <c r="C41" i="23"/>
  <c r="C40" i="23"/>
  <c r="C39" i="23"/>
  <c r="C38" i="23"/>
  <c r="C37" i="23"/>
  <c r="C36" i="23"/>
  <c r="C35" i="23"/>
  <c r="C34" i="23"/>
  <c r="C33" i="23"/>
  <c r="C32" i="23"/>
  <c r="C31" i="23"/>
  <c r="C30" i="23"/>
  <c r="C29" i="23"/>
  <c r="C28" i="23"/>
  <c r="C27" i="23"/>
  <c r="C26" i="23"/>
  <c r="C25" i="23"/>
  <c r="C24" i="23"/>
  <c r="C23" i="23"/>
  <c r="C22" i="23"/>
  <c r="C21" i="23"/>
  <c r="C20" i="23"/>
  <c r="C19" i="23"/>
  <c r="C18" i="23"/>
  <c r="C17" i="23"/>
  <c r="C16" i="23"/>
  <c r="C15" i="23"/>
  <c r="C14" i="23"/>
  <c r="C13" i="23"/>
  <c r="C12" i="23"/>
  <c r="C11" i="23"/>
  <c r="C10" i="23"/>
  <c r="C9" i="23"/>
  <c r="C8" i="23"/>
  <c r="C7" i="23"/>
  <c r="C6" i="23"/>
  <c r="C5" i="23"/>
  <c r="C4" i="23"/>
  <c r="C3" i="23"/>
  <c r="B3" i="23"/>
  <c r="C50" i="4" l="1"/>
  <c r="O2" i="19"/>
  <c r="I2" i="19"/>
  <c r="C2" i="19"/>
  <c r="I28" i="8"/>
  <c r="O28" i="8" s="1"/>
  <c r="C1" i="8"/>
  <c r="H42" i="9"/>
  <c r="G42" i="9"/>
  <c r="F42" i="9"/>
  <c r="E42" i="9"/>
  <c r="D42" i="9"/>
  <c r="C42" i="9"/>
  <c r="H41" i="9"/>
  <c r="G41" i="9"/>
  <c r="F41" i="9"/>
  <c r="E41" i="9"/>
  <c r="D41" i="9"/>
  <c r="C41" i="9"/>
  <c r="E65" i="4"/>
  <c r="O27" i="8"/>
  <c r="N27" i="8"/>
  <c r="M27" i="8"/>
  <c r="L27" i="8"/>
  <c r="K27" i="8"/>
  <c r="J27" i="8"/>
  <c r="O26" i="8"/>
  <c r="N26" i="8"/>
  <c r="M26" i="8"/>
  <c r="L26" i="8"/>
  <c r="K26" i="8"/>
  <c r="J26" i="8"/>
  <c r="O25" i="8"/>
  <c r="N25" i="8"/>
  <c r="M25" i="8"/>
  <c r="L25" i="8"/>
  <c r="K25" i="8"/>
  <c r="J25" i="8"/>
  <c r="O24" i="8"/>
  <c r="N24" i="8"/>
  <c r="M24" i="8"/>
  <c r="L24" i="8"/>
  <c r="K24" i="8"/>
  <c r="J24" i="8"/>
  <c r="O23" i="8"/>
  <c r="N23" i="8"/>
  <c r="M23" i="8"/>
  <c r="L23" i="8"/>
  <c r="K23" i="8"/>
  <c r="J23" i="8"/>
  <c r="O22" i="8"/>
  <c r="N22" i="8"/>
  <c r="M22" i="8"/>
  <c r="L22" i="8"/>
  <c r="K22" i="8"/>
  <c r="J22" i="8"/>
  <c r="O21" i="8"/>
  <c r="N21" i="8"/>
  <c r="M21" i="8"/>
  <c r="L21" i="8"/>
  <c r="K21" i="8"/>
  <c r="J21" i="8"/>
  <c r="O20" i="8"/>
  <c r="N20" i="8"/>
  <c r="M20" i="8"/>
  <c r="L20" i="8"/>
  <c r="K20" i="8"/>
  <c r="J20" i="8"/>
  <c r="O19" i="8"/>
  <c r="N19" i="8"/>
  <c r="M19" i="8"/>
  <c r="L19" i="8"/>
  <c r="K19" i="8"/>
  <c r="J19" i="8"/>
  <c r="O18" i="8"/>
  <c r="N18" i="8"/>
  <c r="M18" i="8"/>
  <c r="L18" i="8"/>
  <c r="K18" i="8"/>
  <c r="J18" i="8"/>
  <c r="O17" i="8"/>
  <c r="N17" i="8"/>
  <c r="M17" i="8"/>
  <c r="L17" i="8"/>
  <c r="K17" i="8"/>
  <c r="J17" i="8"/>
  <c r="O16" i="8"/>
  <c r="N16" i="8"/>
  <c r="M16" i="8"/>
  <c r="L16" i="8"/>
  <c r="K16" i="8"/>
  <c r="J16" i="8"/>
  <c r="C24" i="9"/>
  <c r="C25" i="9"/>
  <c r="D25" i="9" s="1"/>
  <c r="E25" i="9" s="1"/>
  <c r="F25" i="9" s="1"/>
  <c r="G25" i="9" s="1"/>
  <c r="H25" i="9" s="1"/>
  <c r="H23" i="9"/>
  <c r="G23" i="9"/>
  <c r="F23" i="9"/>
  <c r="E23" i="9"/>
  <c r="D23" i="9"/>
  <c r="C23" i="9"/>
  <c r="H22" i="9"/>
  <c r="G3" i="7" s="1"/>
  <c r="G22" i="9"/>
  <c r="F3" i="7" s="1"/>
  <c r="F22" i="9"/>
  <c r="E3" i="7" s="1"/>
  <c r="E22" i="9"/>
  <c r="D3" i="7" s="1"/>
  <c r="D22" i="9"/>
  <c r="C3" i="7" s="1"/>
  <c r="C22" i="9"/>
  <c r="B3" i="7" s="1"/>
  <c r="O30" i="8" l="1"/>
  <c r="G3" i="8" s="1"/>
  <c r="G3" i="25" s="1"/>
  <c r="G4" i="25" s="1"/>
  <c r="G5" i="25" s="1"/>
  <c r="G6" i="25" s="1"/>
  <c r="G7" i="25" s="1"/>
  <c r="G8" i="25" s="1"/>
  <c r="G9" i="25" s="1"/>
  <c r="G10" i="25" s="1"/>
  <c r="G11" i="25" s="1"/>
  <c r="G12" i="25" s="1"/>
  <c r="G13" i="25" s="1"/>
  <c r="G14" i="25" s="1"/>
  <c r="G15" i="25" s="1"/>
  <c r="G16" i="25" s="1"/>
  <c r="G17" i="25" s="1"/>
  <c r="G18" i="25" s="1"/>
  <c r="G19" i="25" s="1"/>
  <c r="G20" i="25" s="1"/>
  <c r="G21" i="25" s="1"/>
  <c r="G22" i="25" s="1"/>
  <c r="G23" i="25" s="1"/>
  <c r="G24" i="25" s="1"/>
  <c r="G25" i="25" s="1"/>
  <c r="G26" i="25" s="1"/>
  <c r="G27" i="25" s="1"/>
  <c r="G28" i="25" s="1"/>
  <c r="G29" i="25" s="1"/>
  <c r="G30" i="25" s="1"/>
  <c r="G31" i="25" s="1"/>
  <c r="G32" i="25" s="1"/>
  <c r="G33" i="25" s="1"/>
  <c r="G34" i="25" s="1"/>
  <c r="G35" i="25" s="1"/>
  <c r="G36" i="25" s="1"/>
  <c r="G37" i="25" s="1"/>
  <c r="G38" i="25" s="1"/>
  <c r="G39" i="25" s="1"/>
  <c r="G40" i="25" s="1"/>
  <c r="G41" i="25" s="1"/>
  <c r="G42" i="25" s="1"/>
  <c r="G43" i="25" s="1"/>
  <c r="G44" i="25" s="1"/>
  <c r="G45" i="25" s="1"/>
  <c r="G46" i="25" s="1"/>
  <c r="G47" i="25" s="1"/>
  <c r="G48" i="25" s="1"/>
  <c r="G49" i="25" s="1"/>
  <c r="G50" i="25" s="1"/>
  <c r="G51" i="25" s="1"/>
  <c r="G52" i="25" s="1"/>
  <c r="G53" i="25" s="1"/>
  <c r="G54" i="25" s="1"/>
  <c r="G55" i="25" s="1"/>
  <c r="G56" i="25" s="1"/>
  <c r="G57" i="25" s="1"/>
  <c r="G58" i="25" s="1"/>
  <c r="G59" i="25" s="1"/>
  <c r="G60" i="25" s="1"/>
  <c r="G61" i="25" s="1"/>
  <c r="G62" i="25" s="1"/>
  <c r="G63" i="25" s="1"/>
  <c r="G64" i="25" s="1"/>
  <c r="G65" i="25" s="1"/>
  <c r="G66" i="25" s="1"/>
  <c r="G67" i="25" s="1"/>
  <c r="G68" i="25" s="1"/>
  <c r="G69" i="25" s="1"/>
  <c r="G70" i="25" s="1"/>
  <c r="G71" i="25" s="1"/>
  <c r="G72" i="25" s="1"/>
  <c r="G73" i="25" s="1"/>
  <c r="G74" i="25" s="1"/>
  <c r="G75" i="25" s="1"/>
  <c r="G76" i="25" s="1"/>
  <c r="G77" i="25" s="1"/>
  <c r="G78" i="25" s="1"/>
  <c r="G79" i="25" s="1"/>
  <c r="G80" i="25" s="1"/>
  <c r="G81" i="25" s="1"/>
  <c r="G82" i="25" s="1"/>
  <c r="G83" i="25" s="1"/>
  <c r="G84" i="25" s="1"/>
  <c r="G85" i="25" s="1"/>
  <c r="G86" i="25" s="1"/>
  <c r="G87" i="25" s="1"/>
  <c r="G88" i="25" s="1"/>
  <c r="G89" i="25" s="1"/>
  <c r="G90" i="25" s="1"/>
  <c r="G91" i="25" s="1"/>
  <c r="G92" i="25" s="1"/>
  <c r="G93" i="25" s="1"/>
  <c r="G94" i="25" s="1"/>
  <c r="G95" i="25" s="1"/>
  <c r="G96" i="25" s="1"/>
  <c r="G97" i="25" s="1"/>
  <c r="G98" i="25" s="1"/>
  <c r="G99" i="25" s="1"/>
  <c r="G100" i="25" s="1"/>
  <c r="G101" i="25" s="1"/>
  <c r="G102" i="25" s="1"/>
  <c r="G103" i="25" s="1"/>
  <c r="G104" i="25" s="1"/>
  <c r="G105" i="25" s="1"/>
  <c r="G106" i="25" s="1"/>
  <c r="G107" i="25" s="1"/>
  <c r="G108" i="25" s="1"/>
  <c r="G109" i="25" s="1"/>
  <c r="G110" i="25" s="1"/>
  <c r="G111" i="25" s="1"/>
  <c r="G112" i="25" s="1"/>
  <c r="G113" i="25" s="1"/>
  <c r="G114" i="25" s="1"/>
  <c r="G115" i="25" s="1"/>
  <c r="G116" i="25" s="1"/>
  <c r="G117" i="25" s="1"/>
  <c r="G118" i="25" s="1"/>
  <c r="G119" i="25" s="1"/>
  <c r="G120" i="25" s="1"/>
  <c r="G121" i="25" s="1"/>
  <c r="G122" i="25" s="1"/>
  <c r="G123" i="25" s="1"/>
  <c r="G124" i="25" s="1"/>
  <c r="G125" i="25" s="1"/>
  <c r="G126" i="25" s="1"/>
  <c r="G127" i="25" s="1"/>
  <c r="G128" i="25" s="1"/>
  <c r="G129" i="25" s="1"/>
  <c r="G130" i="25" s="1"/>
  <c r="J28" i="8"/>
  <c r="J30" i="8" s="1"/>
  <c r="B3" i="8" s="1"/>
  <c r="B4" i="8" s="1"/>
  <c r="K28" i="8"/>
  <c r="K30" i="8" s="1"/>
  <c r="C3" i="8" s="1"/>
  <c r="C3" i="25" s="1"/>
  <c r="C4" i="25" s="1"/>
  <c r="C5" i="25" s="1"/>
  <c r="C6" i="25" s="1"/>
  <c r="C7" i="25" s="1"/>
  <c r="C8" i="25" s="1"/>
  <c r="C9" i="25" s="1"/>
  <c r="C10" i="25" s="1"/>
  <c r="C11" i="25" s="1"/>
  <c r="C12" i="25" s="1"/>
  <c r="C13" i="25" s="1"/>
  <c r="C14" i="25" s="1"/>
  <c r="C15" i="25" s="1"/>
  <c r="C16" i="25" s="1"/>
  <c r="C17" i="25" s="1"/>
  <c r="C18" i="25" s="1"/>
  <c r="C19" i="25" s="1"/>
  <c r="C20" i="25" s="1"/>
  <c r="C21" i="25" s="1"/>
  <c r="C22" i="25" s="1"/>
  <c r="C23" i="25" s="1"/>
  <c r="C24" i="25" s="1"/>
  <c r="C25" i="25" s="1"/>
  <c r="C26" i="25" s="1"/>
  <c r="C27" i="25" s="1"/>
  <c r="C28" i="25" s="1"/>
  <c r="C29" i="25" s="1"/>
  <c r="C30" i="25" s="1"/>
  <c r="C31" i="25" s="1"/>
  <c r="C32" i="25" s="1"/>
  <c r="C33" i="25" s="1"/>
  <c r="C34" i="25" s="1"/>
  <c r="C35" i="25" s="1"/>
  <c r="C36" i="25" s="1"/>
  <c r="C37" i="25" s="1"/>
  <c r="C38" i="25" s="1"/>
  <c r="C39" i="25" s="1"/>
  <c r="C40" i="25" s="1"/>
  <c r="C41" i="25" s="1"/>
  <c r="C42" i="25" s="1"/>
  <c r="C43" i="25" s="1"/>
  <c r="C44" i="25" s="1"/>
  <c r="C45" i="25" s="1"/>
  <c r="C46" i="25" s="1"/>
  <c r="C47" i="25" s="1"/>
  <c r="C48" i="25" s="1"/>
  <c r="C49" i="25" s="1"/>
  <c r="C50" i="25" s="1"/>
  <c r="C51" i="25" s="1"/>
  <c r="C52" i="25" s="1"/>
  <c r="C53" i="25" s="1"/>
  <c r="C54" i="25" s="1"/>
  <c r="C55" i="25" s="1"/>
  <c r="C56" i="25" s="1"/>
  <c r="C57" i="25" s="1"/>
  <c r="C58" i="25" s="1"/>
  <c r="C59" i="25" s="1"/>
  <c r="C60" i="25" s="1"/>
  <c r="C61" i="25" s="1"/>
  <c r="C62" i="25" s="1"/>
  <c r="C63" i="25" s="1"/>
  <c r="C64" i="25" s="1"/>
  <c r="C65" i="25" s="1"/>
  <c r="C66" i="25" s="1"/>
  <c r="C67" i="25" s="1"/>
  <c r="C68" i="25" s="1"/>
  <c r="C69" i="25" s="1"/>
  <c r="C70" i="25" s="1"/>
  <c r="C71" i="25" s="1"/>
  <c r="C72" i="25" s="1"/>
  <c r="C73" i="25" s="1"/>
  <c r="C74" i="25" s="1"/>
  <c r="C75" i="25" s="1"/>
  <c r="C76" i="25" s="1"/>
  <c r="C77" i="25" s="1"/>
  <c r="C78" i="25" s="1"/>
  <c r="C79" i="25" s="1"/>
  <c r="C80" i="25" s="1"/>
  <c r="C81" i="25" s="1"/>
  <c r="C82" i="25" s="1"/>
  <c r="C83" i="25" s="1"/>
  <c r="C84" i="25" s="1"/>
  <c r="C85" i="25" s="1"/>
  <c r="C86" i="25" s="1"/>
  <c r="C87" i="25" s="1"/>
  <c r="C88" i="25" s="1"/>
  <c r="C89" i="25" s="1"/>
  <c r="C90" i="25" s="1"/>
  <c r="C91" i="25" s="1"/>
  <c r="C92" i="25" s="1"/>
  <c r="C93" i="25" s="1"/>
  <c r="C94" i="25" s="1"/>
  <c r="C95" i="25" s="1"/>
  <c r="C96" i="25" s="1"/>
  <c r="C97" i="25" s="1"/>
  <c r="C98" i="25" s="1"/>
  <c r="C99" i="25" s="1"/>
  <c r="C100" i="25" s="1"/>
  <c r="C101" i="25" s="1"/>
  <c r="C102" i="25" s="1"/>
  <c r="C103" i="25" s="1"/>
  <c r="C104" i="25" s="1"/>
  <c r="C105" i="25" s="1"/>
  <c r="C106" i="25" s="1"/>
  <c r="C107" i="25" s="1"/>
  <c r="C108" i="25" s="1"/>
  <c r="C109" i="25" s="1"/>
  <c r="C110" i="25" s="1"/>
  <c r="C111" i="25" s="1"/>
  <c r="C112" i="25" s="1"/>
  <c r="C113" i="25" s="1"/>
  <c r="C114" i="25" s="1"/>
  <c r="C115" i="25" s="1"/>
  <c r="C116" i="25" s="1"/>
  <c r="C117" i="25" s="1"/>
  <c r="C118" i="25" s="1"/>
  <c r="C119" i="25" s="1"/>
  <c r="C120" i="25" s="1"/>
  <c r="C121" i="25" s="1"/>
  <c r="C122" i="25" s="1"/>
  <c r="C123" i="25" s="1"/>
  <c r="C124" i="25" s="1"/>
  <c r="C125" i="25" s="1"/>
  <c r="C126" i="25" s="1"/>
  <c r="C127" i="25" s="1"/>
  <c r="C128" i="25" s="1"/>
  <c r="C129" i="25" s="1"/>
  <c r="C130" i="25" s="1"/>
  <c r="L28" i="8"/>
  <c r="L30" i="8" s="1"/>
  <c r="D3" i="8" s="1"/>
  <c r="M28" i="8"/>
  <c r="M30" i="8" s="1"/>
  <c r="E3" i="8" s="1"/>
  <c r="N28" i="8"/>
  <c r="N30" i="8" s="1"/>
  <c r="F3" i="8" s="1"/>
  <c r="F45" i="9"/>
  <c r="G4" i="8"/>
  <c r="G5" i="8" s="1"/>
  <c r="D45" i="9"/>
  <c r="H45" i="9"/>
  <c r="C45" i="9"/>
  <c r="C26" i="9"/>
  <c r="D26" i="9" s="1"/>
  <c r="E26" i="9" s="1"/>
  <c r="F26" i="9" s="1"/>
  <c r="G26" i="9" s="1"/>
  <c r="H26" i="9" s="1"/>
  <c r="E45" i="9"/>
  <c r="G45" i="9"/>
  <c r="F4" i="7"/>
  <c r="F5" i="7" s="1"/>
  <c r="F6" i="7" s="1"/>
  <c r="F7" i="7" s="1"/>
  <c r="F8" i="7" s="1"/>
  <c r="F9" i="7" s="1"/>
  <c r="F10" i="7" s="1"/>
  <c r="F11" i="7" s="1"/>
  <c r="F12" i="7" s="1"/>
  <c r="F13" i="7" s="1"/>
  <c r="F14" i="7" s="1"/>
  <c r="F15" i="7" s="1"/>
  <c r="F16" i="7" s="1"/>
  <c r="F17" i="7" s="1"/>
  <c r="F18" i="7" s="1"/>
  <c r="F19" i="7" s="1"/>
  <c r="F20" i="7" s="1"/>
  <c r="F21" i="7" s="1"/>
  <c r="F22" i="7" s="1"/>
  <c r="F23" i="7" s="1"/>
  <c r="F24" i="7" s="1"/>
  <c r="F25" i="7" s="1"/>
  <c r="F26" i="7" s="1"/>
  <c r="F27" i="7" s="1"/>
  <c r="F28" i="7" s="1"/>
  <c r="F29" i="7" s="1"/>
  <c r="F30" i="7" s="1"/>
  <c r="F31" i="7" s="1"/>
  <c r="F32" i="7" s="1"/>
  <c r="F33" i="7" s="1"/>
  <c r="F34" i="7" s="1"/>
  <c r="F35" i="7" s="1"/>
  <c r="F36" i="7" s="1"/>
  <c r="F37" i="7" s="1"/>
  <c r="F38" i="7" s="1"/>
  <c r="F39" i="7" s="1"/>
  <c r="F40" i="7" s="1"/>
  <c r="F41" i="7" s="1"/>
  <c r="F42" i="7" s="1"/>
  <c r="F43" i="7" s="1"/>
  <c r="F44" i="7" s="1"/>
  <c r="F45" i="7" s="1"/>
  <c r="F46" i="7" s="1"/>
  <c r="F47" i="7" s="1"/>
  <c r="F48" i="7" s="1"/>
  <c r="F49" i="7" s="1"/>
  <c r="F50" i="7" s="1"/>
  <c r="F51" i="7" s="1"/>
  <c r="F52" i="7" s="1"/>
  <c r="F53" i="7" s="1"/>
  <c r="F54" i="7" s="1"/>
  <c r="F55" i="7" s="1"/>
  <c r="F56" i="7" s="1"/>
  <c r="F57" i="7" s="1"/>
  <c r="F58" i="7" s="1"/>
  <c r="F59" i="7" s="1"/>
  <c r="F60" i="7" s="1"/>
  <c r="F61" i="7" s="1"/>
  <c r="F62" i="7" s="1"/>
  <c r="F63" i="7" s="1"/>
  <c r="F64" i="7" s="1"/>
  <c r="F65" i="7" s="1"/>
  <c r="F66" i="7" s="1"/>
  <c r="F67" i="7" s="1"/>
  <c r="F68" i="7" s="1"/>
  <c r="F69" i="7" s="1"/>
  <c r="F70" i="7" s="1"/>
  <c r="F71" i="7" s="1"/>
  <c r="F72" i="7" s="1"/>
  <c r="F73" i="7" s="1"/>
  <c r="F74" i="7" s="1"/>
  <c r="F75" i="7" s="1"/>
  <c r="F76" i="7" s="1"/>
  <c r="F77" i="7" s="1"/>
  <c r="F78" i="7" s="1"/>
  <c r="F79" i="7" s="1"/>
  <c r="F80" i="7" s="1"/>
  <c r="F81" i="7" s="1"/>
  <c r="F82" i="7" s="1"/>
  <c r="F83" i="7" s="1"/>
  <c r="F84" i="7" s="1"/>
  <c r="F85" i="7" s="1"/>
  <c r="F86" i="7" s="1"/>
  <c r="F87" i="7" s="1"/>
  <c r="F88" i="7" s="1"/>
  <c r="F89" i="7" s="1"/>
  <c r="F90" i="7" s="1"/>
  <c r="F91" i="7" s="1"/>
  <c r="F92" i="7" s="1"/>
  <c r="F93" i="7" s="1"/>
  <c r="F94" i="7" s="1"/>
  <c r="F95" i="7" s="1"/>
  <c r="F96" i="7" s="1"/>
  <c r="F97" i="7" s="1"/>
  <c r="F98" i="7" s="1"/>
  <c r="F99" i="7" s="1"/>
  <c r="F100" i="7" s="1"/>
  <c r="F101" i="7" s="1"/>
  <c r="F102" i="7" s="1"/>
  <c r="F103" i="7" s="1"/>
  <c r="F104" i="7" s="1"/>
  <c r="F105" i="7" s="1"/>
  <c r="F106" i="7" s="1"/>
  <c r="F107" i="7" s="1"/>
  <c r="F108" i="7" s="1"/>
  <c r="F109" i="7" s="1"/>
  <c r="F110" i="7" s="1"/>
  <c r="F111" i="7" s="1"/>
  <c r="F112" i="7" s="1"/>
  <c r="F113" i="7" s="1"/>
  <c r="F114" i="7" s="1"/>
  <c r="F115" i="7" s="1"/>
  <c r="F116" i="7" s="1"/>
  <c r="F117" i="7" s="1"/>
  <c r="F118" i="7" s="1"/>
  <c r="F119" i="7" s="1"/>
  <c r="F120" i="7" s="1"/>
  <c r="F121" i="7" s="1"/>
  <c r="F122" i="7" s="1"/>
  <c r="F123" i="7" s="1"/>
  <c r="F124" i="7" s="1"/>
  <c r="F125" i="7" s="1"/>
  <c r="F126" i="7" s="1"/>
  <c r="F127" i="7" s="1"/>
  <c r="F128" i="7" s="1"/>
  <c r="F129" i="7" s="1"/>
  <c r="F130" i="7" s="1"/>
  <c r="D24" i="9"/>
  <c r="E24" i="9" s="1"/>
  <c r="F24" i="9" s="1"/>
  <c r="G24" i="9" s="1"/>
  <c r="H24" i="9" s="1"/>
  <c r="D4" i="7"/>
  <c r="E4" i="7"/>
  <c r="C4" i="7"/>
  <c r="B4" i="7"/>
  <c r="B5" i="7" s="1"/>
  <c r="B6" i="7" s="1"/>
  <c r="B7" i="7" s="1"/>
  <c r="B8" i="7" s="1"/>
  <c r="B9" i="7" s="1"/>
  <c r="B10" i="7" s="1"/>
  <c r="B11" i="7" s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B32" i="7" s="1"/>
  <c r="B33" i="7" s="1"/>
  <c r="B34" i="7" s="1"/>
  <c r="B35" i="7" s="1"/>
  <c r="B36" i="7" s="1"/>
  <c r="B37" i="7" s="1"/>
  <c r="B38" i="7" s="1"/>
  <c r="B39" i="7" s="1"/>
  <c r="B40" i="7" s="1"/>
  <c r="B41" i="7" s="1"/>
  <c r="B42" i="7" s="1"/>
  <c r="B43" i="7" s="1"/>
  <c r="B44" i="7" s="1"/>
  <c r="B45" i="7" s="1"/>
  <c r="B46" i="7" s="1"/>
  <c r="B47" i="7" s="1"/>
  <c r="B48" i="7" s="1"/>
  <c r="B49" i="7" s="1"/>
  <c r="B50" i="7" s="1"/>
  <c r="B51" i="7" s="1"/>
  <c r="B52" i="7" s="1"/>
  <c r="B53" i="7" s="1"/>
  <c r="B54" i="7" s="1"/>
  <c r="B55" i="7" s="1"/>
  <c r="B56" i="7" s="1"/>
  <c r="B57" i="7" s="1"/>
  <c r="B58" i="7" s="1"/>
  <c r="B59" i="7" s="1"/>
  <c r="B60" i="7" s="1"/>
  <c r="B61" i="7" s="1"/>
  <c r="B62" i="7" s="1"/>
  <c r="B63" i="7" s="1"/>
  <c r="B64" i="7" s="1"/>
  <c r="B65" i="7" s="1"/>
  <c r="B66" i="7" s="1"/>
  <c r="B67" i="7" s="1"/>
  <c r="B68" i="7" s="1"/>
  <c r="B69" i="7" s="1"/>
  <c r="B70" i="7" s="1"/>
  <c r="B71" i="7" s="1"/>
  <c r="B72" i="7" s="1"/>
  <c r="B73" i="7" s="1"/>
  <c r="B74" i="7" s="1"/>
  <c r="B75" i="7" s="1"/>
  <c r="B76" i="7" s="1"/>
  <c r="B77" i="7" s="1"/>
  <c r="B78" i="7" s="1"/>
  <c r="B79" i="7" s="1"/>
  <c r="B80" i="7" s="1"/>
  <c r="B81" i="7" s="1"/>
  <c r="B82" i="7" s="1"/>
  <c r="B83" i="7" s="1"/>
  <c r="B84" i="7" s="1"/>
  <c r="B85" i="7" s="1"/>
  <c r="B86" i="7" s="1"/>
  <c r="B87" i="7" s="1"/>
  <c r="B88" i="7" s="1"/>
  <c r="B89" i="7" s="1"/>
  <c r="B90" i="7" s="1"/>
  <c r="B91" i="7" s="1"/>
  <c r="B92" i="7" s="1"/>
  <c r="B93" i="7" s="1"/>
  <c r="B94" i="7" s="1"/>
  <c r="B95" i="7" s="1"/>
  <c r="B96" i="7" s="1"/>
  <c r="B97" i="7" s="1"/>
  <c r="B98" i="7" s="1"/>
  <c r="B99" i="7" s="1"/>
  <c r="B100" i="7" s="1"/>
  <c r="B101" i="7" s="1"/>
  <c r="B102" i="7" s="1"/>
  <c r="B103" i="7" s="1"/>
  <c r="B104" i="7" s="1"/>
  <c r="B105" i="7" s="1"/>
  <c r="B106" i="7" s="1"/>
  <c r="B107" i="7" s="1"/>
  <c r="B108" i="7" s="1"/>
  <c r="B109" i="7" s="1"/>
  <c r="B110" i="7" s="1"/>
  <c r="B111" i="7" s="1"/>
  <c r="B112" i="7" s="1"/>
  <c r="B113" i="7" s="1"/>
  <c r="B114" i="7" s="1"/>
  <c r="B115" i="7" s="1"/>
  <c r="B116" i="7" s="1"/>
  <c r="B117" i="7" s="1"/>
  <c r="B118" i="7" s="1"/>
  <c r="B119" i="7" s="1"/>
  <c r="B120" i="7" s="1"/>
  <c r="B121" i="7" s="1"/>
  <c r="B122" i="7" s="1"/>
  <c r="B123" i="7" s="1"/>
  <c r="B124" i="7" s="1"/>
  <c r="B125" i="7" s="1"/>
  <c r="B126" i="7" s="1"/>
  <c r="B127" i="7" s="1"/>
  <c r="B128" i="7" s="1"/>
  <c r="B129" i="7" s="1"/>
  <c r="B130" i="7" s="1"/>
  <c r="G4" i="7"/>
  <c r="E3" i="25" l="1"/>
  <c r="E4" i="25" s="1"/>
  <c r="E5" i="25" s="1"/>
  <c r="E6" i="25" s="1"/>
  <c r="E7" i="25" s="1"/>
  <c r="E8" i="25" s="1"/>
  <c r="E9" i="25" s="1"/>
  <c r="E10" i="25" s="1"/>
  <c r="E11" i="25" s="1"/>
  <c r="E12" i="25" s="1"/>
  <c r="E13" i="25" s="1"/>
  <c r="E14" i="25" s="1"/>
  <c r="E15" i="25" s="1"/>
  <c r="E16" i="25" s="1"/>
  <c r="E17" i="25" s="1"/>
  <c r="E18" i="25" s="1"/>
  <c r="E19" i="25" s="1"/>
  <c r="E20" i="25" s="1"/>
  <c r="E21" i="25" s="1"/>
  <c r="E22" i="25" s="1"/>
  <c r="E23" i="25" s="1"/>
  <c r="E24" i="25" s="1"/>
  <c r="E25" i="25" s="1"/>
  <c r="E26" i="25" s="1"/>
  <c r="E27" i="25" s="1"/>
  <c r="E28" i="25" s="1"/>
  <c r="E29" i="25" s="1"/>
  <c r="E30" i="25" s="1"/>
  <c r="E31" i="25" s="1"/>
  <c r="E32" i="25" s="1"/>
  <c r="E33" i="25" s="1"/>
  <c r="E34" i="25" s="1"/>
  <c r="E35" i="25" s="1"/>
  <c r="E36" i="25" s="1"/>
  <c r="E37" i="25" s="1"/>
  <c r="E38" i="25" s="1"/>
  <c r="E39" i="25" s="1"/>
  <c r="E40" i="25" s="1"/>
  <c r="E41" i="25" s="1"/>
  <c r="E42" i="25" s="1"/>
  <c r="E43" i="25" s="1"/>
  <c r="E44" i="25" s="1"/>
  <c r="E45" i="25" s="1"/>
  <c r="E46" i="25" s="1"/>
  <c r="E47" i="25" s="1"/>
  <c r="E48" i="25" s="1"/>
  <c r="E49" i="25" s="1"/>
  <c r="E50" i="25" s="1"/>
  <c r="E51" i="25" s="1"/>
  <c r="E52" i="25" s="1"/>
  <c r="E53" i="25" s="1"/>
  <c r="E54" i="25" s="1"/>
  <c r="E55" i="25" s="1"/>
  <c r="E56" i="25" s="1"/>
  <c r="E57" i="25" s="1"/>
  <c r="E58" i="25" s="1"/>
  <c r="E59" i="25" s="1"/>
  <c r="E60" i="25" s="1"/>
  <c r="E61" i="25" s="1"/>
  <c r="E62" i="25" s="1"/>
  <c r="E63" i="25" s="1"/>
  <c r="E64" i="25" s="1"/>
  <c r="E65" i="25" s="1"/>
  <c r="E66" i="25" s="1"/>
  <c r="E67" i="25" s="1"/>
  <c r="E68" i="25" s="1"/>
  <c r="E69" i="25" s="1"/>
  <c r="E70" i="25" s="1"/>
  <c r="E71" i="25" s="1"/>
  <c r="E72" i="25" s="1"/>
  <c r="E73" i="25" s="1"/>
  <c r="E74" i="25" s="1"/>
  <c r="E75" i="25" s="1"/>
  <c r="E76" i="25" s="1"/>
  <c r="E77" i="25" s="1"/>
  <c r="E78" i="25" s="1"/>
  <c r="E79" i="25" s="1"/>
  <c r="E80" i="25" s="1"/>
  <c r="E81" i="25" s="1"/>
  <c r="E82" i="25" s="1"/>
  <c r="E83" i="25" s="1"/>
  <c r="E84" i="25" s="1"/>
  <c r="E85" i="25" s="1"/>
  <c r="E86" i="25" s="1"/>
  <c r="E87" i="25" s="1"/>
  <c r="E88" i="25" s="1"/>
  <c r="E89" i="25" s="1"/>
  <c r="E90" i="25" s="1"/>
  <c r="E91" i="25" s="1"/>
  <c r="E92" i="25" s="1"/>
  <c r="E93" i="25" s="1"/>
  <c r="E94" i="25" s="1"/>
  <c r="E95" i="25" s="1"/>
  <c r="E96" i="25" s="1"/>
  <c r="E97" i="25" s="1"/>
  <c r="E98" i="25" s="1"/>
  <c r="E99" i="25" s="1"/>
  <c r="E100" i="25" s="1"/>
  <c r="E101" i="25" s="1"/>
  <c r="E102" i="25" s="1"/>
  <c r="E103" i="25" s="1"/>
  <c r="E104" i="25" s="1"/>
  <c r="E105" i="25" s="1"/>
  <c r="E106" i="25" s="1"/>
  <c r="E107" i="25" s="1"/>
  <c r="E108" i="25" s="1"/>
  <c r="E109" i="25" s="1"/>
  <c r="E110" i="25" s="1"/>
  <c r="E111" i="25" s="1"/>
  <c r="E112" i="25" s="1"/>
  <c r="E113" i="25" s="1"/>
  <c r="E114" i="25" s="1"/>
  <c r="E115" i="25" s="1"/>
  <c r="E116" i="25" s="1"/>
  <c r="E117" i="25" s="1"/>
  <c r="E118" i="25" s="1"/>
  <c r="E119" i="25" s="1"/>
  <c r="E120" i="25" s="1"/>
  <c r="E121" i="25" s="1"/>
  <c r="E122" i="25" s="1"/>
  <c r="E123" i="25" s="1"/>
  <c r="E124" i="25" s="1"/>
  <c r="E125" i="25" s="1"/>
  <c r="E126" i="25" s="1"/>
  <c r="E127" i="25" s="1"/>
  <c r="E128" i="25" s="1"/>
  <c r="E129" i="25" s="1"/>
  <c r="E130" i="25" s="1"/>
  <c r="B3" i="25"/>
  <c r="B4" i="25" s="1"/>
  <c r="B5" i="25" s="1"/>
  <c r="B6" i="25" s="1"/>
  <c r="B7" i="25" s="1"/>
  <c r="B8" i="25" s="1"/>
  <c r="B9" i="25" s="1"/>
  <c r="B10" i="25" s="1"/>
  <c r="B11" i="25" s="1"/>
  <c r="B12" i="25" s="1"/>
  <c r="B13" i="25" s="1"/>
  <c r="B14" i="25" s="1"/>
  <c r="B15" i="25" s="1"/>
  <c r="B16" i="25" s="1"/>
  <c r="B17" i="25" s="1"/>
  <c r="B18" i="25" s="1"/>
  <c r="B19" i="25" s="1"/>
  <c r="B20" i="25" s="1"/>
  <c r="B21" i="25" s="1"/>
  <c r="B22" i="25" s="1"/>
  <c r="B23" i="25" s="1"/>
  <c r="B24" i="25" s="1"/>
  <c r="B25" i="25" s="1"/>
  <c r="B26" i="25" s="1"/>
  <c r="B27" i="25" s="1"/>
  <c r="B28" i="25" s="1"/>
  <c r="B29" i="25" s="1"/>
  <c r="B30" i="25" s="1"/>
  <c r="B31" i="25" s="1"/>
  <c r="B32" i="25" s="1"/>
  <c r="B33" i="25" s="1"/>
  <c r="B34" i="25" s="1"/>
  <c r="B35" i="25" s="1"/>
  <c r="B36" i="25" s="1"/>
  <c r="B37" i="25" s="1"/>
  <c r="B38" i="25" s="1"/>
  <c r="B39" i="25" s="1"/>
  <c r="B40" i="25" s="1"/>
  <c r="B41" i="25" s="1"/>
  <c r="B42" i="25" s="1"/>
  <c r="B43" i="25" s="1"/>
  <c r="B44" i="25" s="1"/>
  <c r="B45" i="25" s="1"/>
  <c r="B46" i="25" s="1"/>
  <c r="B47" i="25" s="1"/>
  <c r="B48" i="25" s="1"/>
  <c r="B49" i="25" s="1"/>
  <c r="B50" i="25" s="1"/>
  <c r="B51" i="25" s="1"/>
  <c r="B52" i="25" s="1"/>
  <c r="B53" i="25" s="1"/>
  <c r="B54" i="25" s="1"/>
  <c r="B55" i="25" s="1"/>
  <c r="B56" i="25" s="1"/>
  <c r="B57" i="25" s="1"/>
  <c r="B58" i="25" s="1"/>
  <c r="B59" i="25" s="1"/>
  <c r="B60" i="25" s="1"/>
  <c r="B61" i="25" s="1"/>
  <c r="B62" i="25" s="1"/>
  <c r="B63" i="25" s="1"/>
  <c r="B64" i="25" s="1"/>
  <c r="B65" i="25" s="1"/>
  <c r="B66" i="25" s="1"/>
  <c r="B67" i="25" s="1"/>
  <c r="B68" i="25" s="1"/>
  <c r="B69" i="25" s="1"/>
  <c r="B70" i="25" s="1"/>
  <c r="B71" i="25" s="1"/>
  <c r="B72" i="25" s="1"/>
  <c r="B73" i="25" s="1"/>
  <c r="B74" i="25" s="1"/>
  <c r="B75" i="25" s="1"/>
  <c r="B76" i="25" s="1"/>
  <c r="B77" i="25" s="1"/>
  <c r="B78" i="25" s="1"/>
  <c r="B79" i="25" s="1"/>
  <c r="B80" i="25" s="1"/>
  <c r="B81" i="25" s="1"/>
  <c r="B82" i="25" s="1"/>
  <c r="B83" i="25" s="1"/>
  <c r="B84" i="25" s="1"/>
  <c r="B85" i="25" s="1"/>
  <c r="B86" i="25" s="1"/>
  <c r="B87" i="25" s="1"/>
  <c r="B88" i="25" s="1"/>
  <c r="B89" i="25" s="1"/>
  <c r="B90" i="25" s="1"/>
  <c r="B91" i="25" s="1"/>
  <c r="B92" i="25" s="1"/>
  <c r="B93" i="25" s="1"/>
  <c r="B94" i="25" s="1"/>
  <c r="B95" i="25" s="1"/>
  <c r="B96" i="25" s="1"/>
  <c r="B97" i="25" s="1"/>
  <c r="B98" i="25" s="1"/>
  <c r="B99" i="25" s="1"/>
  <c r="B100" i="25" s="1"/>
  <c r="B101" i="25" s="1"/>
  <c r="B102" i="25" s="1"/>
  <c r="B103" i="25" s="1"/>
  <c r="B104" i="25" s="1"/>
  <c r="B105" i="25" s="1"/>
  <c r="B106" i="25" s="1"/>
  <c r="B107" i="25" s="1"/>
  <c r="B108" i="25" s="1"/>
  <c r="B109" i="25" s="1"/>
  <c r="B110" i="25" s="1"/>
  <c r="B111" i="25" s="1"/>
  <c r="B112" i="25" s="1"/>
  <c r="B113" i="25" s="1"/>
  <c r="B114" i="25" s="1"/>
  <c r="B115" i="25" s="1"/>
  <c r="B116" i="25" s="1"/>
  <c r="B117" i="25" s="1"/>
  <c r="B118" i="25" s="1"/>
  <c r="B119" i="25" s="1"/>
  <c r="B120" i="25" s="1"/>
  <c r="B121" i="25" s="1"/>
  <c r="B122" i="25" s="1"/>
  <c r="B123" i="25" s="1"/>
  <c r="B124" i="25" s="1"/>
  <c r="B125" i="25" s="1"/>
  <c r="B126" i="25" s="1"/>
  <c r="B127" i="25" s="1"/>
  <c r="B128" i="25" s="1"/>
  <c r="B129" i="25" s="1"/>
  <c r="B130" i="25" s="1"/>
  <c r="F3" i="25"/>
  <c r="F4" i="25" s="1"/>
  <c r="F5" i="25" s="1"/>
  <c r="F6" i="25" s="1"/>
  <c r="F7" i="25" s="1"/>
  <c r="F8" i="25" s="1"/>
  <c r="F9" i="25" s="1"/>
  <c r="F10" i="25" s="1"/>
  <c r="F11" i="25" s="1"/>
  <c r="F12" i="25" s="1"/>
  <c r="F13" i="25" s="1"/>
  <c r="F14" i="25" s="1"/>
  <c r="F15" i="25" s="1"/>
  <c r="F16" i="25" s="1"/>
  <c r="F17" i="25" s="1"/>
  <c r="F18" i="25" s="1"/>
  <c r="F19" i="25" s="1"/>
  <c r="F20" i="25" s="1"/>
  <c r="F21" i="25" s="1"/>
  <c r="F22" i="25" s="1"/>
  <c r="F23" i="25" s="1"/>
  <c r="F24" i="25" s="1"/>
  <c r="F25" i="25" s="1"/>
  <c r="F26" i="25" s="1"/>
  <c r="F27" i="25" s="1"/>
  <c r="F28" i="25" s="1"/>
  <c r="F29" i="25" s="1"/>
  <c r="F30" i="25" s="1"/>
  <c r="F31" i="25" s="1"/>
  <c r="F32" i="25" s="1"/>
  <c r="F33" i="25" s="1"/>
  <c r="F34" i="25" s="1"/>
  <c r="F35" i="25" s="1"/>
  <c r="F36" i="25" s="1"/>
  <c r="F37" i="25" s="1"/>
  <c r="F38" i="25" s="1"/>
  <c r="F39" i="25" s="1"/>
  <c r="F40" i="25" s="1"/>
  <c r="F41" i="25" s="1"/>
  <c r="F42" i="25" s="1"/>
  <c r="F43" i="25" s="1"/>
  <c r="F44" i="25" s="1"/>
  <c r="F45" i="25" s="1"/>
  <c r="F46" i="25" s="1"/>
  <c r="F47" i="25" s="1"/>
  <c r="F48" i="25" s="1"/>
  <c r="F49" i="25" s="1"/>
  <c r="F50" i="25" s="1"/>
  <c r="F51" i="25" s="1"/>
  <c r="F52" i="25" s="1"/>
  <c r="F53" i="25" s="1"/>
  <c r="F54" i="25" s="1"/>
  <c r="F55" i="25" s="1"/>
  <c r="F56" i="25" s="1"/>
  <c r="F57" i="25" s="1"/>
  <c r="F58" i="25" s="1"/>
  <c r="F59" i="25" s="1"/>
  <c r="F60" i="25" s="1"/>
  <c r="F61" i="25" s="1"/>
  <c r="F62" i="25" s="1"/>
  <c r="F63" i="25" s="1"/>
  <c r="F64" i="25" s="1"/>
  <c r="F65" i="25" s="1"/>
  <c r="F66" i="25" s="1"/>
  <c r="F67" i="25" s="1"/>
  <c r="F68" i="25" s="1"/>
  <c r="F69" i="25" s="1"/>
  <c r="F70" i="25" s="1"/>
  <c r="F71" i="25" s="1"/>
  <c r="F72" i="25" s="1"/>
  <c r="F73" i="25" s="1"/>
  <c r="F74" i="25" s="1"/>
  <c r="F75" i="25" s="1"/>
  <c r="F76" i="25" s="1"/>
  <c r="F77" i="25" s="1"/>
  <c r="F78" i="25" s="1"/>
  <c r="F79" i="25" s="1"/>
  <c r="F80" i="25" s="1"/>
  <c r="F81" i="25" s="1"/>
  <c r="F82" i="25" s="1"/>
  <c r="F83" i="25" s="1"/>
  <c r="F84" i="25" s="1"/>
  <c r="F85" i="25" s="1"/>
  <c r="F86" i="25" s="1"/>
  <c r="F87" i="25" s="1"/>
  <c r="F88" i="25" s="1"/>
  <c r="F89" i="25" s="1"/>
  <c r="F90" i="25" s="1"/>
  <c r="F91" i="25" s="1"/>
  <c r="F92" i="25" s="1"/>
  <c r="F93" i="25" s="1"/>
  <c r="F94" i="25" s="1"/>
  <c r="F95" i="25" s="1"/>
  <c r="F96" i="25" s="1"/>
  <c r="F97" i="25" s="1"/>
  <c r="F98" i="25" s="1"/>
  <c r="F99" i="25" s="1"/>
  <c r="F100" i="25" s="1"/>
  <c r="F101" i="25" s="1"/>
  <c r="F102" i="25" s="1"/>
  <c r="F103" i="25" s="1"/>
  <c r="F104" i="25" s="1"/>
  <c r="F105" i="25" s="1"/>
  <c r="F106" i="25" s="1"/>
  <c r="F107" i="25" s="1"/>
  <c r="F108" i="25" s="1"/>
  <c r="F109" i="25" s="1"/>
  <c r="F110" i="25" s="1"/>
  <c r="F111" i="25" s="1"/>
  <c r="F112" i="25" s="1"/>
  <c r="F113" i="25" s="1"/>
  <c r="F114" i="25" s="1"/>
  <c r="F115" i="25" s="1"/>
  <c r="F116" i="25" s="1"/>
  <c r="F117" i="25" s="1"/>
  <c r="F118" i="25" s="1"/>
  <c r="F119" i="25" s="1"/>
  <c r="F120" i="25" s="1"/>
  <c r="F121" i="25" s="1"/>
  <c r="F122" i="25" s="1"/>
  <c r="F123" i="25" s="1"/>
  <c r="F124" i="25" s="1"/>
  <c r="F125" i="25" s="1"/>
  <c r="F126" i="25" s="1"/>
  <c r="F127" i="25" s="1"/>
  <c r="F128" i="25" s="1"/>
  <c r="F129" i="25" s="1"/>
  <c r="F130" i="25" s="1"/>
  <c r="E4" i="8"/>
  <c r="D3" i="25"/>
  <c r="D4" i="25" s="1"/>
  <c r="D5" i="25" s="1"/>
  <c r="D6" i="25" s="1"/>
  <c r="D7" i="25" s="1"/>
  <c r="D8" i="25" s="1"/>
  <c r="D9" i="25" s="1"/>
  <c r="D10" i="25" s="1"/>
  <c r="D11" i="25" s="1"/>
  <c r="D12" i="25" s="1"/>
  <c r="D13" i="25" s="1"/>
  <c r="D14" i="25" s="1"/>
  <c r="D15" i="25" s="1"/>
  <c r="D16" i="25" s="1"/>
  <c r="D17" i="25" s="1"/>
  <c r="D18" i="25" s="1"/>
  <c r="D19" i="25" s="1"/>
  <c r="D20" i="25" s="1"/>
  <c r="D21" i="25" s="1"/>
  <c r="D22" i="25" s="1"/>
  <c r="D23" i="25" s="1"/>
  <c r="D24" i="25" s="1"/>
  <c r="D25" i="25" s="1"/>
  <c r="D26" i="25" s="1"/>
  <c r="D27" i="25" s="1"/>
  <c r="D28" i="25" s="1"/>
  <c r="D29" i="25" s="1"/>
  <c r="D30" i="25" s="1"/>
  <c r="D31" i="25" s="1"/>
  <c r="D32" i="25" s="1"/>
  <c r="D33" i="25" s="1"/>
  <c r="D34" i="25" s="1"/>
  <c r="D35" i="25" s="1"/>
  <c r="D36" i="25" s="1"/>
  <c r="D37" i="25" s="1"/>
  <c r="D38" i="25" s="1"/>
  <c r="D39" i="25" s="1"/>
  <c r="D40" i="25" s="1"/>
  <c r="D41" i="25" s="1"/>
  <c r="D42" i="25" s="1"/>
  <c r="D43" i="25" s="1"/>
  <c r="D44" i="25" s="1"/>
  <c r="D45" i="25" s="1"/>
  <c r="D46" i="25" s="1"/>
  <c r="D47" i="25" s="1"/>
  <c r="D48" i="25" s="1"/>
  <c r="D49" i="25" s="1"/>
  <c r="D50" i="25" s="1"/>
  <c r="D51" i="25" s="1"/>
  <c r="D52" i="25" s="1"/>
  <c r="D53" i="25" s="1"/>
  <c r="D54" i="25" s="1"/>
  <c r="D55" i="25" s="1"/>
  <c r="D56" i="25" s="1"/>
  <c r="D57" i="25" s="1"/>
  <c r="D58" i="25" s="1"/>
  <c r="D59" i="25" s="1"/>
  <c r="D60" i="25" s="1"/>
  <c r="D61" i="25" s="1"/>
  <c r="D62" i="25" s="1"/>
  <c r="D63" i="25" s="1"/>
  <c r="D64" i="25" s="1"/>
  <c r="D65" i="25" s="1"/>
  <c r="D66" i="25" s="1"/>
  <c r="D67" i="25" s="1"/>
  <c r="D68" i="25" s="1"/>
  <c r="D69" i="25" s="1"/>
  <c r="D70" i="25" s="1"/>
  <c r="D71" i="25" s="1"/>
  <c r="D72" i="25" s="1"/>
  <c r="D73" i="25" s="1"/>
  <c r="D74" i="25" s="1"/>
  <c r="D75" i="25" s="1"/>
  <c r="D76" i="25" s="1"/>
  <c r="D77" i="25" s="1"/>
  <c r="D78" i="25" s="1"/>
  <c r="D79" i="25" s="1"/>
  <c r="D80" i="25" s="1"/>
  <c r="D81" i="25" s="1"/>
  <c r="D82" i="25" s="1"/>
  <c r="D83" i="25" s="1"/>
  <c r="D84" i="25" s="1"/>
  <c r="D85" i="25" s="1"/>
  <c r="D86" i="25" s="1"/>
  <c r="D87" i="25" s="1"/>
  <c r="D88" i="25" s="1"/>
  <c r="D89" i="25" s="1"/>
  <c r="D90" i="25" s="1"/>
  <c r="D91" i="25" s="1"/>
  <c r="D92" i="25" s="1"/>
  <c r="D93" i="25" s="1"/>
  <c r="D94" i="25" s="1"/>
  <c r="D95" i="25" s="1"/>
  <c r="D96" i="25" s="1"/>
  <c r="D97" i="25" s="1"/>
  <c r="D98" i="25" s="1"/>
  <c r="D99" i="25" s="1"/>
  <c r="D100" i="25" s="1"/>
  <c r="D101" i="25" s="1"/>
  <c r="D102" i="25" s="1"/>
  <c r="D103" i="25" s="1"/>
  <c r="D104" i="25" s="1"/>
  <c r="D105" i="25" s="1"/>
  <c r="D106" i="25" s="1"/>
  <c r="D107" i="25" s="1"/>
  <c r="D108" i="25" s="1"/>
  <c r="D109" i="25" s="1"/>
  <c r="D110" i="25" s="1"/>
  <c r="D111" i="25" s="1"/>
  <c r="D112" i="25" s="1"/>
  <c r="D113" i="25" s="1"/>
  <c r="D114" i="25" s="1"/>
  <c r="D115" i="25" s="1"/>
  <c r="D116" i="25" s="1"/>
  <c r="D117" i="25" s="1"/>
  <c r="D118" i="25" s="1"/>
  <c r="D119" i="25" s="1"/>
  <c r="D120" i="25" s="1"/>
  <c r="D121" i="25" s="1"/>
  <c r="D122" i="25" s="1"/>
  <c r="D123" i="25" s="1"/>
  <c r="D124" i="25" s="1"/>
  <c r="D125" i="25" s="1"/>
  <c r="D126" i="25" s="1"/>
  <c r="D127" i="25" s="1"/>
  <c r="D128" i="25" s="1"/>
  <c r="D129" i="25" s="1"/>
  <c r="D130" i="25" s="1"/>
  <c r="F4" i="8"/>
  <c r="D4" i="8"/>
  <c r="D5" i="8" s="1"/>
  <c r="D6" i="8" s="1"/>
  <c r="C4" i="8"/>
  <c r="G6" i="8"/>
  <c r="B5" i="8"/>
  <c r="B6" i="8" s="1"/>
  <c r="B7" i="8" s="1"/>
  <c r="B8" i="8" s="1"/>
  <c r="B9" i="8" s="1"/>
  <c r="B10" i="8" s="1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31" i="8" s="1"/>
  <c r="B32" i="8" s="1"/>
  <c r="B33" i="8" s="1"/>
  <c r="B34" i="8" s="1"/>
  <c r="B35" i="8" s="1"/>
  <c r="B36" i="8" s="1"/>
  <c r="B37" i="8" s="1"/>
  <c r="B38" i="8" s="1"/>
  <c r="B39" i="8" s="1"/>
  <c r="B40" i="8" s="1"/>
  <c r="B41" i="8" s="1"/>
  <c r="B42" i="8" s="1"/>
  <c r="B43" i="8" s="1"/>
  <c r="B44" i="8" s="1"/>
  <c r="B45" i="8" s="1"/>
  <c r="B46" i="8" s="1"/>
  <c r="B47" i="8" s="1"/>
  <c r="B48" i="8" s="1"/>
  <c r="B49" i="8" s="1"/>
  <c r="B50" i="8" s="1"/>
  <c r="B51" i="8" s="1"/>
  <c r="B52" i="8" s="1"/>
  <c r="B53" i="8" s="1"/>
  <c r="B54" i="8" s="1"/>
  <c r="B55" i="8" s="1"/>
  <c r="B56" i="8" s="1"/>
  <c r="B57" i="8" s="1"/>
  <c r="B58" i="8" s="1"/>
  <c r="B59" i="8" s="1"/>
  <c r="B60" i="8" s="1"/>
  <c r="B61" i="8" s="1"/>
  <c r="B62" i="8" s="1"/>
  <c r="B63" i="8" s="1"/>
  <c r="B64" i="8" s="1"/>
  <c r="B65" i="8" s="1"/>
  <c r="B66" i="8" s="1"/>
  <c r="B67" i="8" s="1"/>
  <c r="B68" i="8" s="1"/>
  <c r="B69" i="8" s="1"/>
  <c r="B70" i="8" s="1"/>
  <c r="B71" i="8" s="1"/>
  <c r="B72" i="8" s="1"/>
  <c r="B73" i="8" s="1"/>
  <c r="B74" i="8" s="1"/>
  <c r="B75" i="8" s="1"/>
  <c r="B76" i="8" s="1"/>
  <c r="B77" i="8" s="1"/>
  <c r="B78" i="8" s="1"/>
  <c r="B79" i="8" s="1"/>
  <c r="B80" i="8" s="1"/>
  <c r="B81" i="8" s="1"/>
  <c r="B82" i="8" s="1"/>
  <c r="B83" i="8" s="1"/>
  <c r="B84" i="8" s="1"/>
  <c r="B85" i="8" s="1"/>
  <c r="B86" i="8" s="1"/>
  <c r="B87" i="8" s="1"/>
  <c r="B88" i="8" s="1"/>
  <c r="B89" i="8" s="1"/>
  <c r="B90" i="8" s="1"/>
  <c r="B91" i="8" s="1"/>
  <c r="B92" i="8" s="1"/>
  <c r="B93" i="8" s="1"/>
  <c r="B94" i="8" s="1"/>
  <c r="B95" i="8" s="1"/>
  <c r="B96" i="8" s="1"/>
  <c r="B97" i="8" s="1"/>
  <c r="B98" i="8" s="1"/>
  <c r="B99" i="8" s="1"/>
  <c r="B100" i="8" s="1"/>
  <c r="B101" i="8" s="1"/>
  <c r="B102" i="8" s="1"/>
  <c r="B103" i="8" s="1"/>
  <c r="B104" i="8" s="1"/>
  <c r="B105" i="8" s="1"/>
  <c r="B106" i="8" s="1"/>
  <c r="B107" i="8" s="1"/>
  <c r="B108" i="8" s="1"/>
  <c r="B109" i="8" s="1"/>
  <c r="B110" i="8" s="1"/>
  <c r="B111" i="8" s="1"/>
  <c r="B112" i="8" s="1"/>
  <c r="B113" i="8" s="1"/>
  <c r="B114" i="8" s="1"/>
  <c r="B115" i="8" s="1"/>
  <c r="B116" i="8" s="1"/>
  <c r="B117" i="8" s="1"/>
  <c r="B118" i="8" s="1"/>
  <c r="B119" i="8" s="1"/>
  <c r="B120" i="8" s="1"/>
  <c r="B121" i="8" s="1"/>
  <c r="B122" i="8" s="1"/>
  <c r="B123" i="8" s="1"/>
  <c r="B124" i="8" s="1"/>
  <c r="B125" i="8" s="1"/>
  <c r="B126" i="8" s="1"/>
  <c r="B127" i="8" s="1"/>
  <c r="B128" i="8" s="1"/>
  <c r="B129" i="8" s="1"/>
  <c r="B130" i="8" s="1"/>
  <c r="F5" i="8"/>
  <c r="E5" i="7"/>
  <c r="G5" i="7"/>
  <c r="D5" i="7"/>
  <c r="C5" i="7"/>
  <c r="E5" i="8" l="1"/>
  <c r="E6" i="8" s="1"/>
  <c r="C5" i="8"/>
  <c r="G7" i="8"/>
  <c r="F6" i="8"/>
  <c r="D7" i="8"/>
  <c r="D6" i="7"/>
  <c r="D7" i="7" s="1"/>
  <c r="D8" i="7" s="1"/>
  <c r="D9" i="7" s="1"/>
  <c r="D10" i="7" s="1"/>
  <c r="D11" i="7" s="1"/>
  <c r="D12" i="7" s="1"/>
  <c r="D13" i="7" s="1"/>
  <c r="D14" i="7" s="1"/>
  <c r="D15" i="7" s="1"/>
  <c r="D16" i="7" s="1"/>
  <c r="D17" i="7" s="1"/>
  <c r="D18" i="7" s="1"/>
  <c r="D19" i="7" s="1"/>
  <c r="D20" i="7" s="1"/>
  <c r="D21" i="7" s="1"/>
  <c r="D22" i="7" s="1"/>
  <c r="D23" i="7" s="1"/>
  <c r="D24" i="7" s="1"/>
  <c r="D25" i="7" s="1"/>
  <c r="D26" i="7" s="1"/>
  <c r="D27" i="7" s="1"/>
  <c r="D28" i="7" s="1"/>
  <c r="D29" i="7" s="1"/>
  <c r="D30" i="7" s="1"/>
  <c r="D31" i="7" s="1"/>
  <c r="D32" i="7" s="1"/>
  <c r="D33" i="7" s="1"/>
  <c r="D34" i="7" s="1"/>
  <c r="D35" i="7" s="1"/>
  <c r="D36" i="7" s="1"/>
  <c r="D37" i="7" s="1"/>
  <c r="D38" i="7" s="1"/>
  <c r="D39" i="7" s="1"/>
  <c r="D40" i="7" s="1"/>
  <c r="D41" i="7" s="1"/>
  <c r="D42" i="7" s="1"/>
  <c r="D43" i="7" s="1"/>
  <c r="D44" i="7" s="1"/>
  <c r="D45" i="7" s="1"/>
  <c r="D46" i="7" s="1"/>
  <c r="D47" i="7" s="1"/>
  <c r="D48" i="7" s="1"/>
  <c r="D49" i="7" s="1"/>
  <c r="D50" i="7" s="1"/>
  <c r="D51" i="7" s="1"/>
  <c r="D52" i="7" s="1"/>
  <c r="D53" i="7" s="1"/>
  <c r="D54" i="7" s="1"/>
  <c r="D55" i="7" s="1"/>
  <c r="D56" i="7" s="1"/>
  <c r="D57" i="7" s="1"/>
  <c r="D58" i="7" s="1"/>
  <c r="D59" i="7" s="1"/>
  <c r="D60" i="7" s="1"/>
  <c r="D61" i="7" s="1"/>
  <c r="D62" i="7" s="1"/>
  <c r="D63" i="7" s="1"/>
  <c r="D64" i="7" s="1"/>
  <c r="D65" i="7" s="1"/>
  <c r="D66" i="7" s="1"/>
  <c r="D67" i="7" s="1"/>
  <c r="D68" i="7" s="1"/>
  <c r="D69" i="7" s="1"/>
  <c r="D70" i="7" s="1"/>
  <c r="D71" i="7" s="1"/>
  <c r="D72" i="7" s="1"/>
  <c r="D73" i="7" s="1"/>
  <c r="D74" i="7" s="1"/>
  <c r="D75" i="7" s="1"/>
  <c r="D76" i="7" s="1"/>
  <c r="D77" i="7" s="1"/>
  <c r="D78" i="7" s="1"/>
  <c r="D79" i="7" s="1"/>
  <c r="D80" i="7" s="1"/>
  <c r="D81" i="7" s="1"/>
  <c r="D82" i="7" s="1"/>
  <c r="D83" i="7" s="1"/>
  <c r="D84" i="7" s="1"/>
  <c r="D85" i="7" s="1"/>
  <c r="D86" i="7" s="1"/>
  <c r="D87" i="7" s="1"/>
  <c r="D88" i="7" s="1"/>
  <c r="D89" i="7" s="1"/>
  <c r="D90" i="7" s="1"/>
  <c r="D91" i="7" s="1"/>
  <c r="D92" i="7" s="1"/>
  <c r="D93" i="7" s="1"/>
  <c r="D94" i="7" s="1"/>
  <c r="D95" i="7" s="1"/>
  <c r="D96" i="7" s="1"/>
  <c r="D97" i="7" s="1"/>
  <c r="D98" i="7" s="1"/>
  <c r="D99" i="7" s="1"/>
  <c r="D100" i="7" s="1"/>
  <c r="D101" i="7" s="1"/>
  <c r="D102" i="7" s="1"/>
  <c r="D103" i="7" s="1"/>
  <c r="D104" i="7" s="1"/>
  <c r="D105" i="7" s="1"/>
  <c r="D106" i="7" s="1"/>
  <c r="D107" i="7" s="1"/>
  <c r="D108" i="7" s="1"/>
  <c r="D109" i="7" s="1"/>
  <c r="D110" i="7" s="1"/>
  <c r="D111" i="7" s="1"/>
  <c r="D112" i="7" s="1"/>
  <c r="D113" i="7" s="1"/>
  <c r="D114" i="7" s="1"/>
  <c r="D115" i="7" s="1"/>
  <c r="D116" i="7" s="1"/>
  <c r="D117" i="7" s="1"/>
  <c r="D118" i="7" s="1"/>
  <c r="D119" i="7" s="1"/>
  <c r="D120" i="7" s="1"/>
  <c r="D121" i="7" s="1"/>
  <c r="D122" i="7" s="1"/>
  <c r="D123" i="7" s="1"/>
  <c r="D124" i="7" s="1"/>
  <c r="D125" i="7" s="1"/>
  <c r="D126" i="7" s="1"/>
  <c r="D127" i="7" s="1"/>
  <c r="D128" i="7" s="1"/>
  <c r="D129" i="7" s="1"/>
  <c r="D130" i="7" s="1"/>
  <c r="E6" i="7"/>
  <c r="C6" i="7"/>
  <c r="C7" i="7" s="1"/>
  <c r="C8" i="7" s="1"/>
  <c r="C9" i="7" s="1"/>
  <c r="C10" i="7" s="1"/>
  <c r="C11" i="7" s="1"/>
  <c r="C12" i="7" s="1"/>
  <c r="C13" i="7" s="1"/>
  <c r="C14" i="7" s="1"/>
  <c r="C15" i="7" s="1"/>
  <c r="C16" i="7" s="1"/>
  <c r="C17" i="7" s="1"/>
  <c r="C18" i="7" s="1"/>
  <c r="C19" i="7" s="1"/>
  <c r="C20" i="7" s="1"/>
  <c r="C21" i="7" s="1"/>
  <c r="C22" i="7" s="1"/>
  <c r="C23" i="7" s="1"/>
  <c r="C24" i="7" s="1"/>
  <c r="C25" i="7" s="1"/>
  <c r="C26" i="7" s="1"/>
  <c r="C27" i="7" s="1"/>
  <c r="C28" i="7" s="1"/>
  <c r="C29" i="7" s="1"/>
  <c r="C30" i="7" s="1"/>
  <c r="C31" i="7" s="1"/>
  <c r="C32" i="7" s="1"/>
  <c r="C33" i="7" s="1"/>
  <c r="C34" i="7" s="1"/>
  <c r="C35" i="7" s="1"/>
  <c r="C36" i="7" s="1"/>
  <c r="C37" i="7" s="1"/>
  <c r="C38" i="7" s="1"/>
  <c r="C39" i="7" s="1"/>
  <c r="C40" i="7" s="1"/>
  <c r="C41" i="7" s="1"/>
  <c r="C42" i="7" s="1"/>
  <c r="C43" i="7" s="1"/>
  <c r="C44" i="7" s="1"/>
  <c r="C45" i="7" s="1"/>
  <c r="C46" i="7" s="1"/>
  <c r="C47" i="7" s="1"/>
  <c r="C48" i="7" s="1"/>
  <c r="C49" i="7" s="1"/>
  <c r="C50" i="7" s="1"/>
  <c r="C51" i="7" s="1"/>
  <c r="C52" i="7" s="1"/>
  <c r="C53" i="7" s="1"/>
  <c r="C54" i="7" s="1"/>
  <c r="C55" i="7" s="1"/>
  <c r="C56" i="7" s="1"/>
  <c r="C57" i="7" s="1"/>
  <c r="C58" i="7" s="1"/>
  <c r="C59" i="7" s="1"/>
  <c r="C60" i="7" s="1"/>
  <c r="C61" i="7" s="1"/>
  <c r="C62" i="7" s="1"/>
  <c r="C63" i="7" s="1"/>
  <c r="C64" i="7" s="1"/>
  <c r="C65" i="7" s="1"/>
  <c r="C66" i="7" s="1"/>
  <c r="C67" i="7" s="1"/>
  <c r="C68" i="7" s="1"/>
  <c r="C69" i="7" s="1"/>
  <c r="C70" i="7" s="1"/>
  <c r="C71" i="7" s="1"/>
  <c r="C72" i="7" s="1"/>
  <c r="C73" i="7" s="1"/>
  <c r="C74" i="7" s="1"/>
  <c r="C75" i="7" s="1"/>
  <c r="C76" i="7" s="1"/>
  <c r="C77" i="7" s="1"/>
  <c r="C78" i="7" s="1"/>
  <c r="C79" i="7" s="1"/>
  <c r="C80" i="7" s="1"/>
  <c r="C81" i="7" s="1"/>
  <c r="C82" i="7" s="1"/>
  <c r="C83" i="7" s="1"/>
  <c r="C84" i="7" s="1"/>
  <c r="C85" i="7" s="1"/>
  <c r="C86" i="7" s="1"/>
  <c r="C87" i="7" s="1"/>
  <c r="C88" i="7" s="1"/>
  <c r="C89" i="7" s="1"/>
  <c r="C90" i="7" s="1"/>
  <c r="C91" i="7" s="1"/>
  <c r="C92" i="7" s="1"/>
  <c r="C93" i="7" s="1"/>
  <c r="C94" i="7" s="1"/>
  <c r="C95" i="7" s="1"/>
  <c r="C96" i="7" s="1"/>
  <c r="C97" i="7" s="1"/>
  <c r="C98" i="7" s="1"/>
  <c r="C99" i="7" s="1"/>
  <c r="C100" i="7" s="1"/>
  <c r="C101" i="7" s="1"/>
  <c r="C102" i="7" s="1"/>
  <c r="C103" i="7" s="1"/>
  <c r="C104" i="7" s="1"/>
  <c r="C105" i="7" s="1"/>
  <c r="C106" i="7" s="1"/>
  <c r="C107" i="7" s="1"/>
  <c r="C108" i="7" s="1"/>
  <c r="C109" i="7" s="1"/>
  <c r="C110" i="7" s="1"/>
  <c r="C111" i="7" s="1"/>
  <c r="C112" i="7" s="1"/>
  <c r="C113" i="7" s="1"/>
  <c r="C114" i="7" s="1"/>
  <c r="C115" i="7" s="1"/>
  <c r="C116" i="7" s="1"/>
  <c r="C117" i="7" s="1"/>
  <c r="C118" i="7" s="1"/>
  <c r="C119" i="7" s="1"/>
  <c r="C120" i="7" s="1"/>
  <c r="C121" i="7" s="1"/>
  <c r="C122" i="7" s="1"/>
  <c r="C123" i="7" s="1"/>
  <c r="C124" i="7" s="1"/>
  <c r="C125" i="7" s="1"/>
  <c r="C126" i="7" s="1"/>
  <c r="C127" i="7" s="1"/>
  <c r="C128" i="7" s="1"/>
  <c r="C129" i="7" s="1"/>
  <c r="C130" i="7" s="1"/>
  <c r="G6" i="7"/>
  <c r="C6" i="8" l="1"/>
  <c r="G8" i="8"/>
  <c r="E7" i="8"/>
  <c r="F7" i="8"/>
  <c r="D8" i="8"/>
  <c r="E7" i="7"/>
  <c r="G7" i="7"/>
  <c r="C7" i="8" l="1"/>
  <c r="G9" i="8"/>
  <c r="E8" i="8"/>
  <c r="F8" i="8"/>
  <c r="D9" i="8"/>
  <c r="G8" i="7"/>
  <c r="E8" i="7"/>
  <c r="C8" i="8" l="1"/>
  <c r="G10" i="8"/>
  <c r="F9" i="8"/>
  <c r="E9" i="8"/>
  <c r="D10" i="8"/>
  <c r="G9" i="7"/>
  <c r="E9" i="7"/>
  <c r="C9" i="8" l="1"/>
  <c r="G11" i="8"/>
  <c r="E10" i="8"/>
  <c r="F10" i="8"/>
  <c r="D11" i="8"/>
  <c r="G10" i="7"/>
  <c r="E10" i="7"/>
  <c r="C10" i="8" l="1"/>
  <c r="G12" i="8"/>
  <c r="F11" i="8"/>
  <c r="E11" i="8"/>
  <c r="D12" i="8"/>
  <c r="E11" i="7"/>
  <c r="G11" i="7"/>
  <c r="C11" i="8" l="1"/>
  <c r="G13" i="8"/>
  <c r="E12" i="8"/>
  <c r="F12" i="8"/>
  <c r="D13" i="8"/>
  <c r="E12" i="7"/>
  <c r="G12" i="7"/>
  <c r="C12" i="8" l="1"/>
  <c r="G14" i="8"/>
  <c r="F13" i="8"/>
  <c r="E13" i="8"/>
  <c r="D14" i="8"/>
  <c r="G13" i="7"/>
  <c r="E13" i="7"/>
  <c r="C13" i="8" l="1"/>
  <c r="G15" i="8"/>
  <c r="F14" i="8"/>
  <c r="E14" i="8"/>
  <c r="D15" i="8"/>
  <c r="G14" i="7"/>
  <c r="E14" i="7"/>
  <c r="C14" i="8" l="1"/>
  <c r="G16" i="8"/>
  <c r="E15" i="8"/>
  <c r="F15" i="8"/>
  <c r="D16" i="8"/>
  <c r="G15" i="7"/>
  <c r="E15" i="7"/>
  <c r="C15" i="8" l="1"/>
  <c r="G17" i="8"/>
  <c r="F16" i="8"/>
  <c r="E16" i="8"/>
  <c r="D17" i="8"/>
  <c r="G16" i="7"/>
  <c r="E16" i="7"/>
  <c r="C16" i="8" l="1"/>
  <c r="G18" i="8"/>
  <c r="E17" i="8"/>
  <c r="F17" i="8"/>
  <c r="D18" i="8"/>
  <c r="E17" i="7"/>
  <c r="G17" i="7"/>
  <c r="C17" i="8" l="1"/>
  <c r="G19" i="8"/>
  <c r="F18" i="8"/>
  <c r="E18" i="8"/>
  <c r="D19" i="8"/>
  <c r="G18" i="7"/>
  <c r="E18" i="7"/>
  <c r="C18" i="8" l="1"/>
  <c r="G20" i="8"/>
  <c r="F19" i="8"/>
  <c r="E19" i="8"/>
  <c r="D20" i="8"/>
  <c r="E19" i="7"/>
  <c r="G19" i="7"/>
  <c r="C19" i="8" l="1"/>
  <c r="G21" i="8"/>
  <c r="F20" i="8"/>
  <c r="E20" i="8"/>
  <c r="D21" i="8"/>
  <c r="G20" i="7"/>
  <c r="E20" i="7"/>
  <c r="C20" i="8" l="1"/>
  <c r="G22" i="8"/>
  <c r="F21" i="8"/>
  <c r="E21" i="8"/>
  <c r="D22" i="8"/>
  <c r="E21" i="7"/>
  <c r="G21" i="7"/>
  <c r="C21" i="8" l="1"/>
  <c r="G23" i="8"/>
  <c r="E22" i="8"/>
  <c r="F22" i="8"/>
  <c r="D23" i="8"/>
  <c r="G22" i="7"/>
  <c r="E22" i="7"/>
  <c r="C22" i="8" l="1"/>
  <c r="G24" i="8"/>
  <c r="E23" i="8"/>
  <c r="F23" i="8"/>
  <c r="D24" i="8"/>
  <c r="E23" i="7"/>
  <c r="G23" i="7"/>
  <c r="C23" i="8" l="1"/>
  <c r="G25" i="8"/>
  <c r="F24" i="8"/>
  <c r="E24" i="8"/>
  <c r="D25" i="8"/>
  <c r="G24" i="7"/>
  <c r="E24" i="7"/>
  <c r="C24" i="8" l="1"/>
  <c r="G26" i="8"/>
  <c r="F25" i="8"/>
  <c r="E25" i="8"/>
  <c r="D26" i="8"/>
  <c r="E25" i="7"/>
  <c r="G25" i="7"/>
  <c r="C25" i="8" l="1"/>
  <c r="G27" i="8"/>
  <c r="F26" i="8"/>
  <c r="E26" i="8"/>
  <c r="D27" i="8"/>
  <c r="E26" i="7"/>
  <c r="G26" i="7"/>
  <c r="C26" i="8" l="1"/>
  <c r="G28" i="8"/>
  <c r="E27" i="8"/>
  <c r="F27" i="8"/>
  <c r="D28" i="8"/>
  <c r="G27" i="7"/>
  <c r="E27" i="7"/>
  <c r="C27" i="8" l="1"/>
  <c r="G29" i="8"/>
  <c r="E28" i="8"/>
  <c r="F28" i="8"/>
  <c r="D29" i="8"/>
  <c r="E28" i="7"/>
  <c r="G28" i="7"/>
  <c r="C28" i="8" l="1"/>
  <c r="G30" i="8"/>
  <c r="F29" i="8"/>
  <c r="E29" i="8"/>
  <c r="D30" i="8"/>
  <c r="E29" i="7"/>
  <c r="G29" i="7"/>
  <c r="C29" i="8" l="1"/>
  <c r="G31" i="8"/>
  <c r="E30" i="8"/>
  <c r="F30" i="8"/>
  <c r="D31" i="8"/>
  <c r="G30" i="7"/>
  <c r="E30" i="7"/>
  <c r="C30" i="8" l="1"/>
  <c r="G32" i="8"/>
  <c r="F31" i="8"/>
  <c r="E31" i="8"/>
  <c r="D32" i="8"/>
  <c r="E31" i="7"/>
  <c r="G31" i="7"/>
  <c r="C31" i="8" l="1"/>
  <c r="G33" i="8"/>
  <c r="E32" i="8"/>
  <c r="F32" i="8"/>
  <c r="D33" i="8"/>
  <c r="E32" i="7"/>
  <c r="G32" i="7"/>
  <c r="C32" i="8" l="1"/>
  <c r="G34" i="8"/>
  <c r="F33" i="8"/>
  <c r="E33" i="8"/>
  <c r="D34" i="8"/>
  <c r="G33" i="7"/>
  <c r="E33" i="7"/>
  <c r="C33" i="8" l="1"/>
  <c r="G35" i="8"/>
  <c r="E34" i="8"/>
  <c r="F34" i="8"/>
  <c r="D35" i="8"/>
  <c r="E34" i="7"/>
  <c r="G34" i="7"/>
  <c r="C34" i="8" l="1"/>
  <c r="G36" i="8"/>
  <c r="E35" i="8"/>
  <c r="F35" i="8"/>
  <c r="D36" i="8"/>
  <c r="G35" i="7"/>
  <c r="E35" i="7"/>
  <c r="C35" i="8" l="1"/>
  <c r="G37" i="8"/>
  <c r="F36" i="8"/>
  <c r="E36" i="8"/>
  <c r="D37" i="8"/>
  <c r="G36" i="7"/>
  <c r="E36" i="7"/>
  <c r="C36" i="8" l="1"/>
  <c r="G38" i="8"/>
  <c r="E37" i="8"/>
  <c r="F37" i="8"/>
  <c r="D38" i="8"/>
  <c r="E37" i="7"/>
  <c r="G37" i="7"/>
  <c r="C37" i="8" l="1"/>
  <c r="G39" i="8"/>
  <c r="F38" i="8"/>
  <c r="E38" i="8"/>
  <c r="D39" i="8"/>
  <c r="G38" i="7"/>
  <c r="E38" i="7"/>
  <c r="C38" i="8" l="1"/>
  <c r="G40" i="8"/>
  <c r="E39" i="8"/>
  <c r="F39" i="8"/>
  <c r="D40" i="8"/>
  <c r="E39" i="7"/>
  <c r="G39" i="7"/>
  <c r="C39" i="8" l="1"/>
  <c r="G41" i="8"/>
  <c r="E40" i="8"/>
  <c r="F40" i="8"/>
  <c r="D41" i="8"/>
  <c r="G40" i="7"/>
  <c r="E40" i="7"/>
  <c r="C40" i="8" l="1"/>
  <c r="G42" i="8"/>
  <c r="F41" i="8"/>
  <c r="E41" i="8"/>
  <c r="D42" i="8"/>
  <c r="E41" i="7"/>
  <c r="G41" i="7"/>
  <c r="C41" i="8" l="1"/>
  <c r="G43" i="8"/>
  <c r="F42" i="8"/>
  <c r="E42" i="8"/>
  <c r="D43" i="8"/>
  <c r="G42" i="7"/>
  <c r="E42" i="7"/>
  <c r="C42" i="8" l="1"/>
  <c r="G44" i="8"/>
  <c r="F43" i="8"/>
  <c r="E43" i="8"/>
  <c r="D44" i="8"/>
  <c r="G43" i="7"/>
  <c r="E43" i="7"/>
  <c r="C43" i="8" l="1"/>
  <c r="G45" i="8"/>
  <c r="F44" i="8"/>
  <c r="E44" i="8"/>
  <c r="D45" i="8"/>
  <c r="G44" i="7"/>
  <c r="E44" i="7"/>
  <c r="C44" i="8" l="1"/>
  <c r="G46" i="8"/>
  <c r="E45" i="8"/>
  <c r="F45" i="8"/>
  <c r="D46" i="8"/>
  <c r="E45" i="7"/>
  <c r="G45" i="7"/>
  <c r="C45" i="8" l="1"/>
  <c r="G47" i="8"/>
  <c r="F46" i="8"/>
  <c r="E46" i="8"/>
  <c r="D47" i="8"/>
  <c r="E46" i="7"/>
  <c r="G46" i="7"/>
  <c r="C46" i="8" l="1"/>
  <c r="G48" i="8"/>
  <c r="E47" i="8"/>
  <c r="F47" i="8"/>
  <c r="D48" i="8"/>
  <c r="E47" i="7"/>
  <c r="G47" i="7"/>
  <c r="C47" i="8" l="1"/>
  <c r="G49" i="8"/>
  <c r="F48" i="8"/>
  <c r="E48" i="8"/>
  <c r="D49" i="8"/>
  <c r="G48" i="7"/>
  <c r="E48" i="7"/>
  <c r="C48" i="8" l="1"/>
  <c r="G50" i="8"/>
  <c r="E49" i="8"/>
  <c r="F49" i="8"/>
  <c r="D50" i="8"/>
  <c r="G49" i="7"/>
  <c r="E49" i="7"/>
  <c r="C49" i="8" l="1"/>
  <c r="G51" i="8"/>
  <c r="F50" i="8"/>
  <c r="E50" i="8"/>
  <c r="D51" i="8"/>
  <c r="G50" i="7"/>
  <c r="E50" i="7"/>
  <c r="C50" i="8" l="1"/>
  <c r="G52" i="8"/>
  <c r="E51" i="8"/>
  <c r="F51" i="8"/>
  <c r="D52" i="8"/>
  <c r="G51" i="7"/>
  <c r="E51" i="7"/>
  <c r="C51" i="8" l="1"/>
  <c r="G53" i="8"/>
  <c r="F52" i="8"/>
  <c r="E52" i="8"/>
  <c r="D53" i="8"/>
  <c r="G52" i="7"/>
  <c r="E52" i="7"/>
  <c r="C52" i="8" l="1"/>
  <c r="G54" i="8"/>
  <c r="E53" i="8"/>
  <c r="F53" i="8"/>
  <c r="D54" i="8"/>
  <c r="E53" i="7"/>
  <c r="G53" i="7"/>
  <c r="C53" i="8" l="1"/>
  <c r="G55" i="8"/>
  <c r="F54" i="8"/>
  <c r="E54" i="8"/>
  <c r="D55" i="8"/>
  <c r="G54" i="7"/>
  <c r="E54" i="7"/>
  <c r="C54" i="8" l="1"/>
  <c r="G56" i="8"/>
  <c r="F55" i="8"/>
  <c r="E55" i="8"/>
  <c r="D56" i="8"/>
  <c r="E55" i="7"/>
  <c r="G55" i="7"/>
  <c r="C55" i="8" l="1"/>
  <c r="G57" i="8"/>
  <c r="F56" i="8"/>
  <c r="E56" i="8"/>
  <c r="D57" i="8"/>
  <c r="G56" i="7"/>
  <c r="E56" i="7"/>
  <c r="C56" i="8" l="1"/>
  <c r="G58" i="8"/>
  <c r="E57" i="8"/>
  <c r="F57" i="8"/>
  <c r="D58" i="8"/>
  <c r="E57" i="7"/>
  <c r="G57" i="7"/>
  <c r="C57" i="8" l="1"/>
  <c r="G59" i="8"/>
  <c r="F58" i="8"/>
  <c r="E58" i="8"/>
  <c r="D59" i="8"/>
  <c r="E58" i="7"/>
  <c r="G58" i="7"/>
  <c r="C58" i="8" l="1"/>
  <c r="G60" i="8"/>
  <c r="F59" i="8"/>
  <c r="E59" i="8"/>
  <c r="D60" i="8"/>
  <c r="G59" i="7"/>
  <c r="E59" i="7"/>
  <c r="C59" i="8" l="1"/>
  <c r="G61" i="8"/>
  <c r="F60" i="8"/>
  <c r="E60" i="8"/>
  <c r="D61" i="8"/>
  <c r="E60" i="7"/>
  <c r="G60" i="7"/>
  <c r="C60" i="8" l="1"/>
  <c r="G62" i="8"/>
  <c r="E61" i="8"/>
  <c r="F61" i="8"/>
  <c r="D62" i="8"/>
  <c r="E61" i="7"/>
  <c r="G61" i="7"/>
  <c r="C61" i="8" l="1"/>
  <c r="G63" i="8"/>
  <c r="F62" i="8"/>
  <c r="E62" i="8"/>
  <c r="D63" i="8"/>
  <c r="E62" i="7"/>
  <c r="G62" i="7"/>
  <c r="C62" i="8" l="1"/>
  <c r="G64" i="8"/>
  <c r="F63" i="8"/>
  <c r="E63" i="8"/>
  <c r="D64" i="8"/>
  <c r="G63" i="7"/>
  <c r="E63" i="7"/>
  <c r="C63" i="8" l="1"/>
  <c r="G65" i="8"/>
  <c r="F64" i="8"/>
  <c r="E64" i="8"/>
  <c r="D65" i="8"/>
  <c r="G64" i="7"/>
  <c r="E64" i="7"/>
  <c r="C64" i="8" l="1"/>
  <c r="G66" i="8"/>
  <c r="E65" i="8"/>
  <c r="F65" i="8"/>
  <c r="D66" i="8"/>
  <c r="E65" i="7"/>
  <c r="G65" i="7"/>
  <c r="C65" i="8" l="1"/>
  <c r="G67" i="8"/>
  <c r="F66" i="8"/>
  <c r="E66" i="8"/>
  <c r="D67" i="8"/>
  <c r="G66" i="7"/>
  <c r="E66" i="7"/>
  <c r="C66" i="8" l="1"/>
  <c r="G68" i="8"/>
  <c r="E67" i="8"/>
  <c r="F67" i="8"/>
  <c r="D68" i="8"/>
  <c r="G67" i="7"/>
  <c r="E67" i="7"/>
  <c r="C67" i="8" l="1"/>
  <c r="G69" i="8"/>
  <c r="E68" i="8"/>
  <c r="F68" i="8"/>
  <c r="D69" i="8"/>
  <c r="E68" i="7"/>
  <c r="G68" i="7"/>
  <c r="C68" i="8" l="1"/>
  <c r="G70" i="8"/>
  <c r="F69" i="8"/>
  <c r="E69" i="8"/>
  <c r="D70" i="8"/>
  <c r="G69" i="7"/>
  <c r="E69" i="7"/>
  <c r="C69" i="8" l="1"/>
  <c r="G71" i="8"/>
  <c r="E70" i="8"/>
  <c r="F70" i="8"/>
  <c r="D71" i="8"/>
  <c r="E70" i="7"/>
  <c r="G70" i="7"/>
  <c r="C70" i="8" l="1"/>
  <c r="G72" i="8"/>
  <c r="F71" i="8"/>
  <c r="E71" i="8"/>
  <c r="D72" i="8"/>
  <c r="G71" i="7"/>
  <c r="E71" i="7"/>
  <c r="C71" i="8" l="1"/>
  <c r="G73" i="8"/>
  <c r="E72" i="8"/>
  <c r="F72" i="8"/>
  <c r="D73" i="8"/>
  <c r="G72" i="7"/>
  <c r="E72" i="7"/>
  <c r="C72" i="8" l="1"/>
  <c r="G74" i="8"/>
  <c r="F73" i="8"/>
  <c r="E73" i="8"/>
  <c r="D74" i="8"/>
  <c r="E73" i="7"/>
  <c r="G73" i="7"/>
  <c r="C73" i="8" l="1"/>
  <c r="G75" i="8"/>
  <c r="E74" i="8"/>
  <c r="F74" i="8"/>
  <c r="D75" i="8"/>
  <c r="G74" i="7"/>
  <c r="E74" i="7"/>
  <c r="C74" i="8" l="1"/>
  <c r="G76" i="8"/>
  <c r="F75" i="8"/>
  <c r="E75" i="8"/>
  <c r="D76" i="8"/>
  <c r="E75" i="7"/>
  <c r="G75" i="7"/>
  <c r="C75" i="8" l="1"/>
  <c r="G77" i="8"/>
  <c r="E76" i="8"/>
  <c r="F76" i="8"/>
  <c r="D77" i="8"/>
  <c r="E76" i="7"/>
  <c r="G76" i="7"/>
  <c r="C76" i="8" l="1"/>
  <c r="G78" i="8"/>
  <c r="F77" i="8"/>
  <c r="E77" i="8"/>
  <c r="D78" i="8"/>
  <c r="G77" i="7"/>
  <c r="E77" i="7"/>
  <c r="C77" i="8" l="1"/>
  <c r="G79" i="8"/>
  <c r="E78" i="8"/>
  <c r="F78" i="8"/>
  <c r="D79" i="8"/>
  <c r="E78" i="7"/>
  <c r="G78" i="7"/>
  <c r="C78" i="8" l="1"/>
  <c r="G80" i="8"/>
  <c r="F79" i="8"/>
  <c r="E79" i="8"/>
  <c r="D80" i="8"/>
  <c r="G79" i="7"/>
  <c r="E79" i="7"/>
  <c r="C79" i="8" l="1"/>
  <c r="G81" i="8"/>
  <c r="E80" i="8"/>
  <c r="F80" i="8"/>
  <c r="D81" i="8"/>
  <c r="G80" i="7"/>
  <c r="E80" i="7"/>
  <c r="C80" i="8" l="1"/>
  <c r="G82" i="8"/>
  <c r="E81" i="8"/>
  <c r="F81" i="8"/>
  <c r="D82" i="8"/>
  <c r="G81" i="7"/>
  <c r="E81" i="7"/>
  <c r="C81" i="8" l="1"/>
  <c r="G83" i="8"/>
  <c r="F82" i="8"/>
  <c r="E82" i="8"/>
  <c r="D83" i="8"/>
  <c r="G82" i="7"/>
  <c r="E82" i="7"/>
  <c r="C82" i="8" l="1"/>
  <c r="G84" i="8"/>
  <c r="E83" i="8"/>
  <c r="F83" i="8"/>
  <c r="D84" i="8"/>
  <c r="G83" i="7"/>
  <c r="E83" i="7"/>
  <c r="C83" i="8" l="1"/>
  <c r="G85" i="8"/>
  <c r="E84" i="8"/>
  <c r="F84" i="8"/>
  <c r="D85" i="8"/>
  <c r="G84" i="7"/>
  <c r="E84" i="7"/>
  <c r="C84" i="8" l="1"/>
  <c r="G86" i="8"/>
  <c r="F85" i="8"/>
  <c r="E85" i="8"/>
  <c r="D86" i="8"/>
  <c r="E85" i="7"/>
  <c r="G85" i="7"/>
  <c r="C85" i="8" l="1"/>
  <c r="G87" i="8"/>
  <c r="E86" i="8"/>
  <c r="F86" i="8"/>
  <c r="D87" i="8"/>
  <c r="G86" i="7"/>
  <c r="E86" i="7"/>
  <c r="C86" i="8" l="1"/>
  <c r="G88" i="8"/>
  <c r="F87" i="8"/>
  <c r="E87" i="8"/>
  <c r="D88" i="8"/>
  <c r="G87" i="7"/>
  <c r="E87" i="7"/>
  <c r="C87" i="8" l="1"/>
  <c r="G89" i="8"/>
  <c r="E88" i="8"/>
  <c r="F88" i="8"/>
  <c r="D89" i="8"/>
  <c r="G88" i="7"/>
  <c r="E88" i="7"/>
  <c r="C88" i="8" l="1"/>
  <c r="G90" i="8"/>
  <c r="E89" i="8"/>
  <c r="F89" i="8"/>
  <c r="D90" i="8"/>
  <c r="G89" i="7"/>
  <c r="E89" i="7"/>
  <c r="C89" i="8" l="1"/>
  <c r="G91" i="8"/>
  <c r="F90" i="8"/>
  <c r="E90" i="8"/>
  <c r="D91" i="8"/>
  <c r="G90" i="7"/>
  <c r="E90" i="7"/>
  <c r="C90" i="8" l="1"/>
  <c r="G92" i="8"/>
  <c r="E91" i="8"/>
  <c r="F91" i="8"/>
  <c r="D92" i="8"/>
  <c r="G91" i="7"/>
  <c r="E91" i="7"/>
  <c r="C91" i="8" l="1"/>
  <c r="G93" i="8"/>
  <c r="F92" i="8"/>
  <c r="E92" i="8"/>
  <c r="D93" i="8"/>
  <c r="G92" i="7"/>
  <c r="E92" i="7"/>
  <c r="C92" i="8" l="1"/>
  <c r="G94" i="8"/>
  <c r="E93" i="8"/>
  <c r="F93" i="8"/>
  <c r="D94" i="8"/>
  <c r="G93" i="7"/>
  <c r="E93" i="7"/>
  <c r="C93" i="8" l="1"/>
  <c r="G95" i="8"/>
  <c r="F94" i="8"/>
  <c r="E94" i="8"/>
  <c r="D95" i="8"/>
  <c r="G94" i="7"/>
  <c r="E94" i="7"/>
  <c r="C94" i="8" l="1"/>
  <c r="G96" i="8"/>
  <c r="F95" i="8"/>
  <c r="E95" i="8"/>
  <c r="D96" i="8"/>
  <c r="G95" i="7"/>
  <c r="E95" i="7"/>
  <c r="C95" i="8" l="1"/>
  <c r="G97" i="8"/>
  <c r="F96" i="8"/>
  <c r="E96" i="8"/>
  <c r="D97" i="8"/>
  <c r="E96" i="7"/>
  <c r="G96" i="7"/>
  <c r="C96" i="8" l="1"/>
  <c r="G98" i="8"/>
  <c r="F97" i="8"/>
  <c r="E97" i="8"/>
  <c r="D98" i="8"/>
  <c r="E97" i="7"/>
  <c r="G97" i="7"/>
  <c r="C97" i="8" l="1"/>
  <c r="G99" i="8"/>
  <c r="F98" i="8"/>
  <c r="E98" i="8"/>
  <c r="D99" i="8"/>
  <c r="G98" i="7"/>
  <c r="E98" i="7"/>
  <c r="C98" i="8" l="1"/>
  <c r="G100" i="8"/>
  <c r="E99" i="8"/>
  <c r="F99" i="8"/>
  <c r="D100" i="8"/>
  <c r="G99" i="7"/>
  <c r="E99" i="7"/>
  <c r="C99" i="8" l="1"/>
  <c r="G101" i="8"/>
  <c r="F100" i="8"/>
  <c r="E100" i="8"/>
  <c r="D101" i="8"/>
  <c r="E100" i="7"/>
  <c r="G100" i="7"/>
  <c r="C100" i="8" l="1"/>
  <c r="G102" i="8"/>
  <c r="E101" i="8"/>
  <c r="F101" i="8"/>
  <c r="D102" i="8"/>
  <c r="E101" i="7"/>
  <c r="G101" i="7"/>
  <c r="C101" i="8" l="1"/>
  <c r="G103" i="8"/>
  <c r="F102" i="8"/>
  <c r="E102" i="8"/>
  <c r="D103" i="8"/>
  <c r="E102" i="7"/>
  <c r="G102" i="7"/>
  <c r="C102" i="8" l="1"/>
  <c r="G104" i="8"/>
  <c r="F103" i="8"/>
  <c r="E103" i="8"/>
  <c r="D104" i="8"/>
  <c r="E103" i="7"/>
  <c r="G103" i="7"/>
  <c r="C103" i="8" l="1"/>
  <c r="G105" i="8"/>
  <c r="E104" i="8"/>
  <c r="F104" i="8"/>
  <c r="D105" i="8"/>
  <c r="G104" i="7"/>
  <c r="E104" i="7"/>
  <c r="C104" i="8" l="1"/>
  <c r="G106" i="8"/>
  <c r="F105" i="8"/>
  <c r="E105" i="8"/>
  <c r="D106" i="8"/>
  <c r="E105" i="7"/>
  <c r="G105" i="7"/>
  <c r="C105" i="8" l="1"/>
  <c r="G107" i="8"/>
  <c r="F106" i="8"/>
  <c r="E106" i="8"/>
  <c r="D107" i="8"/>
  <c r="G106" i="7"/>
  <c r="E106" i="7"/>
  <c r="C106" i="8" l="1"/>
  <c r="G108" i="8"/>
  <c r="F107" i="8"/>
  <c r="E107" i="8"/>
  <c r="D108" i="8"/>
  <c r="E107" i="7"/>
  <c r="G107" i="7"/>
  <c r="C107" i="8" l="1"/>
  <c r="G109" i="8"/>
  <c r="F108" i="8"/>
  <c r="E108" i="8"/>
  <c r="D109" i="8"/>
  <c r="E108" i="7"/>
  <c r="G108" i="7"/>
  <c r="C108" i="8" l="1"/>
  <c r="G110" i="8"/>
  <c r="E109" i="8"/>
  <c r="F109" i="8"/>
  <c r="D110" i="8"/>
  <c r="G109" i="7"/>
  <c r="E109" i="7"/>
  <c r="C109" i="8" l="1"/>
  <c r="G111" i="8"/>
  <c r="F110" i="8"/>
  <c r="E110" i="8"/>
  <c r="D111" i="8"/>
  <c r="E110" i="7"/>
  <c r="G110" i="7"/>
  <c r="C110" i="8" l="1"/>
  <c r="G112" i="8"/>
  <c r="E111" i="8"/>
  <c r="F111" i="8"/>
  <c r="D112" i="8"/>
  <c r="G111" i="7"/>
  <c r="E111" i="7"/>
  <c r="C111" i="8" l="1"/>
  <c r="G113" i="8"/>
  <c r="F112" i="8"/>
  <c r="E112" i="8"/>
  <c r="D113" i="8"/>
  <c r="E112" i="7"/>
  <c r="G112" i="7"/>
  <c r="C112" i="8" l="1"/>
  <c r="G114" i="8"/>
  <c r="E113" i="8"/>
  <c r="F113" i="8"/>
  <c r="D114" i="8"/>
  <c r="E113" i="7"/>
  <c r="G113" i="7"/>
  <c r="C113" i="8" l="1"/>
  <c r="G115" i="8"/>
  <c r="F114" i="8"/>
  <c r="E114" i="8"/>
  <c r="D115" i="8"/>
  <c r="G114" i="7"/>
  <c r="E114" i="7"/>
  <c r="C114" i="8" l="1"/>
  <c r="G116" i="8"/>
  <c r="F115" i="8"/>
  <c r="E115" i="8"/>
  <c r="D116" i="8"/>
  <c r="G115" i="7"/>
  <c r="E115" i="7"/>
  <c r="C115" i="8" l="1"/>
  <c r="G117" i="8"/>
  <c r="F116" i="8"/>
  <c r="E116" i="8"/>
  <c r="D117" i="8"/>
  <c r="E116" i="7"/>
  <c r="G116" i="7"/>
  <c r="C116" i="8" l="1"/>
  <c r="G118" i="8"/>
  <c r="E117" i="8"/>
  <c r="F117" i="8"/>
  <c r="D118" i="8"/>
  <c r="G117" i="7"/>
  <c r="E117" i="7"/>
  <c r="C117" i="8" l="1"/>
  <c r="G119" i="8"/>
  <c r="F118" i="8"/>
  <c r="E118" i="8"/>
  <c r="D119" i="8"/>
  <c r="G118" i="7"/>
  <c r="E118" i="7"/>
  <c r="C118" i="8" l="1"/>
  <c r="G120" i="8"/>
  <c r="E119" i="8"/>
  <c r="F119" i="8"/>
  <c r="D120" i="8"/>
  <c r="G119" i="7"/>
  <c r="E119" i="7"/>
  <c r="C119" i="8" l="1"/>
  <c r="G121" i="8"/>
  <c r="F120" i="8"/>
  <c r="E120" i="8"/>
  <c r="D121" i="8"/>
  <c r="E120" i="7"/>
  <c r="G120" i="7"/>
  <c r="C120" i="8" l="1"/>
  <c r="G122" i="8"/>
  <c r="E121" i="8"/>
  <c r="F121" i="8"/>
  <c r="D122" i="8"/>
  <c r="G121" i="7"/>
  <c r="E121" i="7"/>
  <c r="C121" i="8" l="1"/>
  <c r="G123" i="8"/>
  <c r="F122" i="8"/>
  <c r="E122" i="8"/>
  <c r="D123" i="8"/>
  <c r="G122" i="7"/>
  <c r="E122" i="7"/>
  <c r="C122" i="8" l="1"/>
  <c r="G124" i="8"/>
  <c r="E123" i="8"/>
  <c r="F123" i="8"/>
  <c r="D124" i="8"/>
  <c r="E123" i="7"/>
  <c r="G123" i="7"/>
  <c r="C123" i="8" l="1"/>
  <c r="G125" i="8"/>
  <c r="F124" i="8"/>
  <c r="E124" i="8"/>
  <c r="D125" i="8"/>
  <c r="G124" i="7"/>
  <c r="E124" i="7"/>
  <c r="C124" i="8" l="1"/>
  <c r="G126" i="8"/>
  <c r="E125" i="8"/>
  <c r="F125" i="8"/>
  <c r="D126" i="8"/>
  <c r="G125" i="7"/>
  <c r="E125" i="7"/>
  <c r="C125" i="8" l="1"/>
  <c r="G127" i="8"/>
  <c r="F126" i="8"/>
  <c r="E126" i="8"/>
  <c r="D127" i="8"/>
  <c r="G126" i="7"/>
  <c r="E126" i="7"/>
  <c r="C126" i="8" l="1"/>
  <c r="G128" i="8"/>
  <c r="E127" i="8"/>
  <c r="F127" i="8"/>
  <c r="D128" i="8"/>
  <c r="E127" i="7"/>
  <c r="G127" i="7"/>
  <c r="C127" i="8" l="1"/>
  <c r="G129" i="8"/>
  <c r="F128" i="8"/>
  <c r="E128" i="8"/>
  <c r="D129" i="8"/>
  <c r="E128" i="7"/>
  <c r="G128" i="7"/>
  <c r="C128" i="8" l="1"/>
  <c r="G130" i="8"/>
  <c r="F129" i="8"/>
  <c r="E129" i="8"/>
  <c r="D130" i="8"/>
  <c r="G129" i="7"/>
  <c r="E129" i="7"/>
  <c r="C129" i="8" l="1"/>
  <c r="F130" i="8"/>
  <c r="E130" i="8"/>
  <c r="E130" i="7"/>
  <c r="G130" i="7"/>
  <c r="C130" i="8" l="1"/>
  <c r="P6" i="27" l="1"/>
  <c r="T6" i="27"/>
  <c r="S6" i="27"/>
  <c r="R6" i="27"/>
  <c r="Q6" i="27"/>
  <c r="M6" i="27" l="1"/>
  <c r="K6" i="27"/>
  <c r="L6" i="27"/>
  <c r="N6" i="27"/>
  <c r="U6" i="27"/>
  <c r="O6" i="27" s="1"/>
  <c r="J6" i="27" l="1"/>
  <c r="Q7" i="27" l="1"/>
  <c r="T7" i="27"/>
  <c r="S7" i="27"/>
  <c r="P7" i="27"/>
  <c r="R7" i="27"/>
  <c r="L7" i="27" l="1"/>
  <c r="M7" i="27"/>
  <c r="N7" i="27"/>
  <c r="K7" i="27"/>
  <c r="U7" i="27"/>
  <c r="O7" i="27" s="1"/>
  <c r="J7" i="27" l="1"/>
  <c r="S8" i="27" l="1"/>
  <c r="Q8" i="27"/>
  <c r="R8" i="27"/>
  <c r="P8" i="27"/>
  <c r="T8" i="27"/>
  <c r="N8" i="27" l="1"/>
  <c r="L8" i="27"/>
  <c r="K8" i="27"/>
  <c r="M8" i="27"/>
  <c r="U8" i="27"/>
  <c r="O8" i="27" l="1"/>
  <c r="J8" i="27" s="1"/>
  <c r="P9" i="27" l="1"/>
  <c r="Q9" i="27"/>
  <c r="R9" i="27"/>
  <c r="T9" i="27"/>
  <c r="S9" i="27"/>
  <c r="N9" i="27" l="1"/>
  <c r="K9" i="27"/>
  <c r="M9" i="27"/>
  <c r="L9" i="27"/>
  <c r="U9" i="27"/>
  <c r="O9" i="27" l="1"/>
  <c r="J9" i="27" s="1"/>
  <c r="R10" i="27" l="1"/>
  <c r="T10" i="27"/>
  <c r="Q10" i="27"/>
  <c r="S10" i="27"/>
  <c r="P10" i="27"/>
  <c r="M10" i="27" l="1"/>
  <c r="K10" i="27"/>
  <c r="N10" i="27"/>
  <c r="L10" i="27"/>
  <c r="U10" i="27"/>
  <c r="O10" i="27" l="1"/>
  <c r="J10" i="27" s="1"/>
  <c r="P11" i="27" l="1"/>
  <c r="R11" i="27"/>
  <c r="T11" i="27"/>
  <c r="Q11" i="27"/>
  <c r="S11" i="27"/>
  <c r="M11" i="27" l="1"/>
  <c r="K11" i="27"/>
  <c r="N11" i="27"/>
  <c r="L11" i="27"/>
  <c r="U11" i="27"/>
  <c r="O11" i="27" l="1"/>
  <c r="J11" i="27" s="1"/>
  <c r="Q12" i="27" l="1"/>
  <c r="P12" i="27"/>
  <c r="T12" i="27"/>
  <c r="S12" i="27"/>
  <c r="R12" i="27"/>
  <c r="L12" i="27" l="1"/>
  <c r="M12" i="27"/>
  <c r="N12" i="27"/>
  <c r="K12" i="27"/>
  <c r="U12" i="27"/>
  <c r="O12" i="27" l="1"/>
  <c r="J12" i="27" s="1"/>
  <c r="R13" i="27" l="1"/>
  <c r="Q13" i="27"/>
  <c r="S13" i="27"/>
  <c r="P13" i="27"/>
  <c r="T13" i="27"/>
  <c r="K13" i="27" l="1"/>
  <c r="N13" i="27"/>
  <c r="M13" i="27"/>
  <c r="L13" i="27"/>
  <c r="U13" i="27"/>
  <c r="O13" i="27" l="1"/>
  <c r="J13" i="27" s="1"/>
  <c r="Q14" i="27" l="1"/>
  <c r="R14" i="27"/>
  <c r="P14" i="27"/>
  <c r="S14" i="27"/>
  <c r="T14" i="27"/>
  <c r="M14" i="27" l="1"/>
  <c r="N14" i="27"/>
  <c r="L14" i="27"/>
  <c r="K14" i="27"/>
  <c r="U14" i="27"/>
  <c r="O14" i="27" l="1"/>
  <c r="J14" i="27" s="1"/>
  <c r="R15" i="27" l="1"/>
  <c r="P15" i="27"/>
  <c r="S15" i="27"/>
  <c r="T15" i="27"/>
  <c r="Q15" i="27"/>
  <c r="N15" i="27" l="1"/>
  <c r="L15" i="27"/>
  <c r="M15" i="27"/>
  <c r="K15" i="27"/>
  <c r="U15" i="27"/>
  <c r="O15" i="27" l="1"/>
  <c r="J15" i="27" s="1"/>
  <c r="R16" i="27" l="1"/>
  <c r="T16" i="27"/>
  <c r="Q16" i="27"/>
  <c r="S16" i="27"/>
  <c r="P16" i="27"/>
  <c r="M16" i="27" l="1"/>
  <c r="K16" i="27"/>
  <c r="L16" i="27"/>
  <c r="N16" i="27"/>
  <c r="U16" i="27"/>
  <c r="O16" i="27" l="1"/>
  <c r="J16" i="27" s="1"/>
  <c r="Q17" i="27" l="1"/>
  <c r="R17" i="27"/>
  <c r="T17" i="27"/>
  <c r="S17" i="27"/>
  <c r="P17" i="27"/>
  <c r="M17" i="27" l="1"/>
  <c r="N17" i="27"/>
  <c r="L17" i="27"/>
  <c r="K17" i="27"/>
  <c r="U17" i="27"/>
  <c r="O17" i="27" l="1"/>
  <c r="J17" i="27" s="1"/>
  <c r="R18" i="27" l="1"/>
  <c r="T18" i="27"/>
  <c r="P18" i="27"/>
  <c r="Q18" i="27"/>
  <c r="S18" i="27"/>
  <c r="M18" i="27" l="1"/>
  <c r="K18" i="27"/>
  <c r="N18" i="27"/>
  <c r="L18" i="27"/>
  <c r="U18" i="27"/>
  <c r="O18" i="27" l="1"/>
  <c r="J18" i="27" s="1"/>
  <c r="T19" i="27" l="1"/>
  <c r="Q19" i="27"/>
  <c r="S19" i="27"/>
  <c r="P19" i="27"/>
  <c r="R19" i="27"/>
  <c r="L19" i="27" l="1"/>
  <c r="M19" i="27"/>
  <c r="K19" i="27"/>
  <c r="N19" i="27"/>
  <c r="U19" i="27"/>
  <c r="O19" i="27" l="1"/>
  <c r="J19" i="27" s="1"/>
  <c r="R20" i="27" l="1"/>
  <c r="S20" i="27"/>
  <c r="Q20" i="27"/>
  <c r="P20" i="27"/>
  <c r="T20" i="27"/>
  <c r="N20" i="27" l="1"/>
  <c r="K20" i="27"/>
  <c r="M20" i="27"/>
  <c r="L20" i="27"/>
  <c r="U20" i="27"/>
  <c r="O20" i="27" l="1"/>
  <c r="J20" i="27" s="1"/>
  <c r="S21" i="27" l="1"/>
  <c r="P21" i="27"/>
  <c r="T21" i="27"/>
  <c r="R21" i="27"/>
  <c r="Q21" i="27"/>
  <c r="K21" i="27" l="1"/>
  <c r="N21" i="27"/>
  <c r="L21" i="27"/>
  <c r="M21" i="27"/>
  <c r="U21" i="27"/>
  <c r="O21" i="27" l="1"/>
  <c r="J21" i="27" s="1"/>
  <c r="P22" i="27" l="1"/>
  <c r="S22" i="27"/>
  <c r="T22" i="27"/>
  <c r="R22" i="27"/>
  <c r="Q22" i="27"/>
  <c r="K22" i="27" l="1"/>
  <c r="L22" i="27"/>
  <c r="N22" i="27"/>
  <c r="M22" i="27"/>
  <c r="U22" i="27"/>
  <c r="O22" i="27" l="1"/>
  <c r="J22" i="27" s="1"/>
  <c r="P23" i="27" l="1"/>
  <c r="Q23" i="27"/>
  <c r="R23" i="27"/>
  <c r="S23" i="27"/>
  <c r="T23" i="27"/>
  <c r="M23" i="27" l="1"/>
  <c r="N23" i="27"/>
  <c r="L23" i="27"/>
  <c r="K23" i="27"/>
  <c r="U23" i="27"/>
  <c r="O23" i="27" l="1"/>
  <c r="J23" i="27" s="1"/>
  <c r="T24" i="27" l="1"/>
  <c r="Q24" i="27"/>
  <c r="P24" i="27"/>
  <c r="S24" i="27"/>
  <c r="R24" i="27"/>
  <c r="M24" i="27" l="1"/>
  <c r="L24" i="27"/>
  <c r="K24" i="27"/>
  <c r="N24" i="27"/>
  <c r="U24" i="27"/>
  <c r="O24" i="27" l="1"/>
  <c r="J24" i="27" s="1"/>
  <c r="T25" i="27" l="1"/>
  <c r="Q25" i="27"/>
  <c r="P25" i="27"/>
  <c r="S25" i="27"/>
  <c r="R25" i="27"/>
  <c r="L25" i="27" l="1"/>
  <c r="M25" i="27"/>
  <c r="K25" i="27"/>
  <c r="N25" i="27"/>
  <c r="U25" i="27"/>
  <c r="O25" i="27" l="1"/>
  <c r="J25" i="27" s="1"/>
  <c r="R26" i="27" l="1"/>
  <c r="P26" i="27"/>
  <c r="T26" i="27"/>
  <c r="Q26" i="27"/>
  <c r="S26" i="27"/>
  <c r="K26" i="27" l="1"/>
  <c r="M26" i="27"/>
  <c r="N26" i="27"/>
  <c r="L26" i="27"/>
  <c r="U26" i="27"/>
  <c r="O26" i="27" l="1"/>
  <c r="J26" i="27" s="1"/>
  <c r="P27" i="27" l="1"/>
  <c r="Q27" i="27"/>
  <c r="R27" i="27"/>
  <c r="T27" i="27"/>
  <c r="S27" i="27"/>
  <c r="L27" i="27" l="1"/>
  <c r="M27" i="27"/>
  <c r="N27" i="27"/>
  <c r="K27" i="27"/>
  <c r="U27" i="27"/>
  <c r="O27" i="27" l="1"/>
  <c r="J27" i="27" s="1"/>
  <c r="Q28" i="27" l="1"/>
  <c r="P28" i="27"/>
  <c r="R28" i="27"/>
  <c r="T28" i="27"/>
  <c r="S28" i="27"/>
  <c r="M28" i="27" l="1"/>
  <c r="N28" i="27"/>
  <c r="L28" i="27"/>
  <c r="K28" i="27"/>
  <c r="U28" i="27"/>
  <c r="O28" i="27" l="1"/>
  <c r="J28" i="27" s="1"/>
  <c r="P29" i="27" l="1"/>
  <c r="Q29" i="27"/>
  <c r="R29" i="27"/>
  <c r="S29" i="27"/>
  <c r="T29" i="27"/>
  <c r="N29" i="27" l="1"/>
  <c r="M29" i="27"/>
  <c r="L29" i="27"/>
  <c r="K29" i="27"/>
  <c r="U29" i="27"/>
  <c r="O29" i="27" l="1"/>
  <c r="J29" i="27" s="1"/>
  <c r="R30" i="27" l="1"/>
  <c r="Q30" i="27"/>
  <c r="S30" i="27"/>
  <c r="T30" i="27"/>
  <c r="P30" i="27"/>
  <c r="N30" i="27" l="1"/>
  <c r="M30" i="27"/>
  <c r="K30" i="27"/>
  <c r="L30" i="27"/>
  <c r="U30" i="27"/>
  <c r="O30" i="27" l="1"/>
  <c r="J30" i="27" s="1"/>
  <c r="R31" i="27" l="1"/>
  <c r="Q31" i="27"/>
  <c r="T31" i="27"/>
  <c r="P31" i="27"/>
  <c r="S31" i="27"/>
  <c r="M31" i="27" l="1"/>
  <c r="N31" i="27"/>
  <c r="K31" i="27"/>
  <c r="L31" i="27"/>
  <c r="U31" i="27"/>
  <c r="O31" i="27" l="1"/>
  <c r="J31" i="27" s="1"/>
  <c r="T32" i="27" l="1"/>
  <c r="P32" i="27"/>
  <c r="S32" i="27"/>
  <c r="R32" i="27"/>
  <c r="Q32" i="27"/>
  <c r="M32" i="27" l="1"/>
  <c r="K32" i="27"/>
  <c r="L32" i="27"/>
  <c r="N32" i="27"/>
  <c r="U32" i="27"/>
  <c r="O32" i="27" l="1"/>
  <c r="J32" i="27" s="1"/>
  <c r="S33" i="27" l="1"/>
  <c r="P33" i="27"/>
  <c r="Q33" i="27"/>
  <c r="R33" i="27"/>
  <c r="T33" i="27"/>
  <c r="N33" i="27" l="1"/>
  <c r="L33" i="27"/>
  <c r="K33" i="27"/>
  <c r="M33" i="27"/>
  <c r="U33" i="27"/>
  <c r="O33" i="27" l="1"/>
  <c r="J33" i="27" s="1"/>
  <c r="T34" i="27" l="1"/>
  <c r="P34" i="27"/>
  <c r="R34" i="27"/>
  <c r="Q34" i="27"/>
  <c r="S34" i="27"/>
  <c r="K34" i="27" l="1"/>
  <c r="M34" i="27"/>
  <c r="L34" i="27"/>
  <c r="N34" i="27"/>
  <c r="U34" i="27"/>
  <c r="O34" i="27" l="1"/>
  <c r="J34" i="27" s="1"/>
  <c r="R35" i="27" l="1"/>
  <c r="S35" i="27"/>
  <c r="Q35" i="27"/>
  <c r="T35" i="27"/>
  <c r="P35" i="27"/>
  <c r="N35" i="27" l="1"/>
  <c r="K35" i="27"/>
  <c r="M35" i="27"/>
  <c r="L35" i="27"/>
  <c r="U35" i="27"/>
  <c r="O35" i="27" l="1"/>
  <c r="J35" i="27" s="1"/>
  <c r="S36" i="27" l="1"/>
  <c r="R36" i="27"/>
  <c r="Q36" i="27"/>
  <c r="T36" i="27"/>
  <c r="P36" i="27"/>
  <c r="N36" i="27" l="1"/>
  <c r="K36" i="27"/>
  <c r="L36" i="27"/>
  <c r="M36" i="27"/>
  <c r="U36" i="27"/>
  <c r="O36" i="27" l="1"/>
  <c r="J36" i="27" s="1"/>
  <c r="R37" i="27" l="1"/>
  <c r="T37" i="27"/>
  <c r="S37" i="27"/>
  <c r="Q37" i="27"/>
  <c r="P37" i="27"/>
  <c r="K37" i="27" l="1"/>
  <c r="M37" i="27"/>
  <c r="N37" i="27"/>
  <c r="L37" i="27"/>
  <c r="U37" i="27"/>
  <c r="O37" i="27" l="1"/>
  <c r="J37" i="27" s="1"/>
  <c r="S38" i="27" l="1"/>
  <c r="Q38" i="27"/>
  <c r="R38" i="27"/>
  <c r="P38" i="27"/>
  <c r="T38" i="27"/>
  <c r="N38" i="27" l="1"/>
  <c r="L38" i="27"/>
  <c r="K38" i="27"/>
  <c r="M38" i="27"/>
  <c r="U38" i="27"/>
  <c r="O38" i="27" l="1"/>
  <c r="J38" i="27" s="1"/>
  <c r="R39" i="27" l="1"/>
  <c r="P39" i="27"/>
  <c r="S39" i="27"/>
  <c r="T39" i="27"/>
  <c r="Q39" i="27"/>
  <c r="K39" i="27" l="1"/>
  <c r="N39" i="27"/>
  <c r="M39" i="27"/>
  <c r="L39" i="27"/>
  <c r="U39" i="27"/>
  <c r="O39" i="27" l="1"/>
  <c r="J39" i="27" s="1"/>
  <c r="P40" i="27" l="1"/>
  <c r="R40" i="27"/>
  <c r="T40" i="27"/>
  <c r="S40" i="27"/>
  <c r="Q40" i="27"/>
  <c r="M40" i="27" l="1"/>
  <c r="K40" i="27"/>
  <c r="N40" i="27"/>
  <c r="L40" i="27"/>
  <c r="U40" i="27"/>
  <c r="O40" i="27" l="1"/>
  <c r="J40" i="27" s="1"/>
  <c r="S41" i="27" l="1"/>
  <c r="P41" i="27"/>
  <c r="T41" i="27"/>
  <c r="Q41" i="27"/>
  <c r="R41" i="27"/>
  <c r="L41" i="27" l="1"/>
  <c r="N41" i="27"/>
  <c r="K41" i="27"/>
  <c r="M41" i="27"/>
  <c r="U41" i="27"/>
  <c r="O41" i="27" l="1"/>
  <c r="J41" i="27" s="1"/>
  <c r="R42" i="27" l="1"/>
  <c r="Q42" i="27"/>
  <c r="T42" i="27"/>
  <c r="P42" i="27"/>
  <c r="S42" i="27"/>
  <c r="M42" i="27" l="1"/>
  <c r="N42" i="27"/>
  <c r="K42" i="27"/>
  <c r="L42" i="27"/>
  <c r="U42" i="27"/>
  <c r="O42" i="27" l="1"/>
  <c r="J42" i="27" s="1"/>
  <c r="P43" i="27" l="1"/>
  <c r="Q43" i="27"/>
  <c r="S43" i="27"/>
  <c r="T43" i="27"/>
  <c r="R43" i="27"/>
  <c r="N43" i="27" l="1"/>
  <c r="L43" i="27"/>
  <c r="M43" i="27"/>
  <c r="K43" i="27"/>
  <c r="U43" i="27"/>
  <c r="O43" i="27" l="1"/>
  <c r="J43" i="27" s="1"/>
  <c r="T44" i="27" l="1"/>
  <c r="P44" i="27"/>
  <c r="Q44" i="27"/>
  <c r="S44" i="27"/>
  <c r="R44" i="27"/>
  <c r="L44" i="27" l="1"/>
  <c r="M44" i="27"/>
  <c r="K44" i="27"/>
  <c r="N44" i="27"/>
  <c r="U44" i="27"/>
  <c r="O44" i="27" l="1"/>
  <c r="J44" i="27" s="1"/>
  <c r="T45" i="27" l="1"/>
  <c r="R45" i="27"/>
  <c r="S45" i="27"/>
  <c r="Q45" i="27"/>
  <c r="P45" i="27"/>
  <c r="K45" i="27" l="1"/>
  <c r="N45" i="27"/>
  <c r="M45" i="27"/>
  <c r="L45" i="27"/>
  <c r="U45" i="27"/>
  <c r="O45" i="27" l="1"/>
  <c r="J45" i="27" s="1"/>
  <c r="T46" i="27" l="1"/>
  <c r="P46" i="27"/>
  <c r="Q46" i="27"/>
  <c r="S46" i="27"/>
  <c r="R46" i="27"/>
  <c r="L46" i="27" l="1"/>
  <c r="M46" i="27"/>
  <c r="K46" i="27"/>
  <c r="N46" i="27"/>
  <c r="U46" i="27"/>
  <c r="O46" i="27" l="1"/>
  <c r="J46" i="27" s="1"/>
  <c r="T47" i="27" l="1"/>
  <c r="Q47" i="27"/>
  <c r="P47" i="27"/>
  <c r="S47" i="27"/>
  <c r="R47" i="27"/>
  <c r="L47" i="27" l="1"/>
  <c r="M47" i="27"/>
  <c r="K47" i="27"/>
  <c r="N47" i="27"/>
  <c r="U47" i="27"/>
  <c r="O47" i="27" l="1"/>
  <c r="J47" i="27" s="1"/>
  <c r="S48" i="27" l="1"/>
  <c r="R48" i="27"/>
  <c r="Q48" i="27"/>
  <c r="P48" i="27"/>
  <c r="T48" i="27"/>
  <c r="K48" i="27" l="1"/>
  <c r="N48" i="27"/>
  <c r="L48" i="27"/>
  <c r="M48" i="27"/>
  <c r="U48" i="27"/>
  <c r="O48" i="27" l="1"/>
  <c r="J48" i="27" s="1"/>
  <c r="P49" i="27" l="1"/>
  <c r="S49" i="27"/>
  <c r="R49" i="27"/>
  <c r="T49" i="27"/>
  <c r="Q49" i="27"/>
  <c r="N49" i="27" l="1"/>
  <c r="M49" i="27"/>
  <c r="K49" i="27"/>
  <c r="L49" i="27"/>
  <c r="U49" i="27"/>
  <c r="O49" i="27" l="1"/>
  <c r="J49" i="27" s="1"/>
  <c r="Q50" i="27" l="1"/>
  <c r="P50" i="27"/>
  <c r="R50" i="27"/>
  <c r="S50" i="27"/>
  <c r="T50" i="27"/>
  <c r="L50" i="27" l="1"/>
  <c r="N50" i="27"/>
  <c r="K50" i="27"/>
  <c r="M50" i="27"/>
  <c r="U50" i="27"/>
  <c r="O50" i="27" l="1"/>
  <c r="J50" i="27" s="1"/>
  <c r="R51" i="27" l="1"/>
  <c r="S51" i="27"/>
  <c r="T51" i="27"/>
  <c r="P51" i="27"/>
  <c r="Q51" i="27"/>
  <c r="K51" i="27" l="1"/>
  <c r="N51" i="27"/>
  <c r="M51" i="27"/>
  <c r="L51" i="27"/>
  <c r="U51" i="27"/>
  <c r="O51" i="27" l="1"/>
  <c r="J51" i="27" s="1"/>
  <c r="P52" i="27" l="1"/>
  <c r="S52" i="27"/>
  <c r="T52" i="27"/>
  <c r="Q52" i="27"/>
  <c r="R52" i="27"/>
  <c r="M52" i="27" l="1"/>
  <c r="L52" i="27"/>
  <c r="K52" i="27"/>
  <c r="N52" i="27"/>
  <c r="U52" i="27"/>
  <c r="O52" i="27" l="1"/>
  <c r="J52" i="27" s="1"/>
  <c r="P53" i="27" l="1"/>
  <c r="S53" i="27"/>
  <c r="Q53" i="27"/>
  <c r="T53" i="27"/>
  <c r="R53" i="27"/>
  <c r="L53" i="27" l="1"/>
  <c r="N53" i="27"/>
  <c r="K53" i="27"/>
  <c r="M53" i="27"/>
  <c r="U53" i="27"/>
  <c r="O53" i="27" l="1"/>
  <c r="J53" i="27" s="1"/>
  <c r="Q54" i="27" l="1"/>
  <c r="S54" i="27"/>
  <c r="P54" i="27"/>
  <c r="R54" i="27"/>
  <c r="T54" i="27"/>
  <c r="N54" i="27" l="1"/>
  <c r="L54" i="27"/>
  <c r="M54" i="27"/>
  <c r="K54" i="27"/>
  <c r="U54" i="27"/>
  <c r="O54" i="27" l="1"/>
  <c r="J54" i="27" s="1"/>
  <c r="Q55" i="27" l="1"/>
  <c r="S55" i="27"/>
  <c r="R55" i="27"/>
  <c r="P55" i="27"/>
  <c r="T55" i="27"/>
  <c r="N55" i="27" l="1"/>
  <c r="M55" i="27"/>
  <c r="L55" i="27"/>
  <c r="K55" i="27"/>
  <c r="U55" i="27"/>
  <c r="O55" i="27" l="1"/>
  <c r="J55" i="27" s="1"/>
  <c r="S56" i="27" l="1"/>
  <c r="T56" i="27"/>
  <c r="R56" i="27"/>
  <c r="P56" i="27"/>
  <c r="Q56" i="27"/>
  <c r="N56" i="27" l="1"/>
  <c r="K56" i="27"/>
  <c r="L56" i="27"/>
  <c r="M56" i="27"/>
  <c r="U56" i="27"/>
  <c r="O56" i="27" l="1"/>
  <c r="J56" i="27" s="1"/>
  <c r="R57" i="27" l="1"/>
  <c r="T57" i="27"/>
  <c r="S57" i="27"/>
  <c r="P57" i="27"/>
  <c r="Q57" i="27"/>
  <c r="K57" i="27" l="1"/>
  <c r="L57" i="27"/>
  <c r="M57" i="27"/>
  <c r="N57" i="27"/>
  <c r="U57" i="27"/>
  <c r="O57" i="27" l="1"/>
  <c r="J57" i="27" s="1"/>
  <c r="P58" i="27" l="1"/>
  <c r="Q58" i="27"/>
  <c r="R58" i="27"/>
  <c r="T58" i="27"/>
  <c r="S58" i="27"/>
  <c r="N58" i="27" l="1"/>
  <c r="M58" i="27"/>
  <c r="L58" i="27"/>
  <c r="K58" i="27"/>
  <c r="U58" i="27"/>
  <c r="O58" i="27" l="1"/>
  <c r="J58" i="27" s="1"/>
  <c r="S59" i="27" l="1"/>
  <c r="T59" i="27"/>
  <c r="P59" i="27"/>
  <c r="R59" i="27"/>
  <c r="Q59" i="27"/>
  <c r="M59" i="27" l="1"/>
  <c r="K59" i="27"/>
  <c r="L59" i="27"/>
  <c r="N59" i="27"/>
  <c r="U59" i="27"/>
  <c r="O59" i="27" l="1"/>
  <c r="J59" i="27" s="1"/>
  <c r="P60" i="27" l="1"/>
  <c r="Q60" i="27"/>
  <c r="S60" i="27"/>
  <c r="R60" i="27"/>
  <c r="T60" i="27"/>
  <c r="L60" i="27" l="1"/>
  <c r="N60" i="27"/>
  <c r="K60" i="27"/>
  <c r="M60" i="27"/>
  <c r="U60" i="27"/>
  <c r="O60" i="27" l="1"/>
  <c r="J60" i="27" s="1"/>
  <c r="T61" i="27" l="1"/>
  <c r="S61" i="27"/>
  <c r="R61" i="27"/>
  <c r="P61" i="27"/>
  <c r="Q61" i="27"/>
  <c r="K61" i="27" l="1"/>
  <c r="L61" i="27"/>
  <c r="M61" i="27"/>
  <c r="N61" i="27"/>
  <c r="U61" i="27"/>
  <c r="O61" i="27" l="1"/>
  <c r="J61" i="27" s="1"/>
  <c r="S62" i="27" l="1"/>
  <c r="T62" i="27"/>
  <c r="P62" i="27"/>
  <c r="Q62" i="27"/>
  <c r="R62" i="27"/>
  <c r="L62" i="27" l="1"/>
  <c r="K62" i="27"/>
  <c r="N62" i="27"/>
  <c r="M62" i="27"/>
  <c r="U62" i="27"/>
  <c r="O62" i="27" l="1"/>
  <c r="J62" i="27" s="1"/>
  <c r="P63" i="27" l="1"/>
  <c r="T63" i="27"/>
  <c r="R63" i="27"/>
  <c r="Q63" i="27"/>
  <c r="S63" i="27"/>
  <c r="K63" i="27" l="1"/>
  <c r="M63" i="27"/>
  <c r="N63" i="27"/>
  <c r="L63" i="27"/>
  <c r="U63" i="27"/>
  <c r="O63" i="27" l="1"/>
  <c r="J63" i="27" s="1"/>
  <c r="S64" i="27" l="1"/>
  <c r="R64" i="27"/>
  <c r="P64" i="27"/>
  <c r="T64" i="27"/>
  <c r="Q64" i="27"/>
  <c r="K64" i="27" l="1"/>
  <c r="N64" i="27"/>
  <c r="L64" i="27"/>
  <c r="M64" i="27"/>
  <c r="U64" i="27"/>
  <c r="O64" i="27" l="1"/>
  <c r="J64" i="27" s="1"/>
  <c r="Q65" i="27" l="1"/>
  <c r="P65" i="27"/>
  <c r="R65" i="27"/>
  <c r="S65" i="27"/>
  <c r="T65" i="27"/>
  <c r="M65" i="27" l="1"/>
  <c r="N65" i="27"/>
  <c r="L65" i="27"/>
  <c r="K65" i="27"/>
  <c r="U65" i="27"/>
  <c r="O65" i="27" l="1"/>
  <c r="J65" i="27" s="1"/>
  <c r="P66" i="27" l="1"/>
  <c r="Q66" i="27"/>
  <c r="S66" i="27"/>
  <c r="R66" i="27"/>
  <c r="T66" i="27"/>
  <c r="L66" i="27" l="1"/>
  <c r="N66" i="27"/>
  <c r="M66" i="27"/>
  <c r="K66" i="27"/>
  <c r="U66" i="27"/>
  <c r="O66" i="27" l="1"/>
  <c r="J66" i="27" s="1"/>
  <c r="R67" i="27" l="1"/>
  <c r="Q67" i="27"/>
  <c r="P67" i="27"/>
  <c r="T67" i="27"/>
  <c r="S67" i="27"/>
  <c r="M67" i="27" l="1"/>
  <c r="N67" i="27"/>
  <c r="K67" i="27"/>
  <c r="L67" i="27"/>
  <c r="U67" i="27"/>
  <c r="O67" i="27" l="1"/>
  <c r="J67" i="27" s="1"/>
  <c r="R68" i="27" l="1"/>
  <c r="T68" i="27"/>
  <c r="S68" i="27"/>
  <c r="P68" i="27"/>
  <c r="Q68" i="27"/>
  <c r="K68" i="27" l="1"/>
  <c r="M68" i="27"/>
  <c r="N68" i="27"/>
  <c r="L68" i="27"/>
  <c r="U68" i="27"/>
  <c r="O68" i="27" l="1"/>
  <c r="J68" i="27" s="1"/>
  <c r="S69" i="27" l="1"/>
  <c r="R69" i="27"/>
  <c r="Q69" i="27"/>
  <c r="P69" i="27"/>
  <c r="T69" i="27"/>
  <c r="N69" i="27" l="1"/>
  <c r="K69" i="27"/>
  <c r="L69" i="27"/>
  <c r="M69" i="27"/>
  <c r="U69" i="27"/>
  <c r="O69" i="27" l="1"/>
  <c r="J69" i="27" s="1"/>
  <c r="S70" i="27" l="1"/>
  <c r="T70" i="27"/>
  <c r="R70" i="27"/>
  <c r="P70" i="27"/>
  <c r="Q70" i="27"/>
  <c r="K70" i="27" l="1"/>
  <c r="L70" i="27"/>
  <c r="N70" i="27"/>
  <c r="M70" i="27"/>
  <c r="U70" i="27"/>
  <c r="O70" i="27" l="1"/>
  <c r="J70" i="27" s="1"/>
  <c r="T71" i="27" l="1"/>
  <c r="R71" i="27"/>
  <c r="P71" i="27"/>
  <c r="S71" i="27"/>
  <c r="Q71" i="27"/>
  <c r="K71" i="27" l="1"/>
  <c r="L71" i="27"/>
  <c r="M71" i="27"/>
  <c r="N71" i="27"/>
  <c r="U71" i="27"/>
  <c r="O71" i="27" l="1"/>
  <c r="J71" i="27" s="1"/>
  <c r="S72" i="27" l="1"/>
  <c r="P72" i="27"/>
  <c r="T72" i="27"/>
  <c r="Q72" i="27"/>
  <c r="R72" i="27"/>
  <c r="K72" i="27" l="1"/>
  <c r="N72" i="27"/>
  <c r="L72" i="27"/>
  <c r="M72" i="27"/>
  <c r="U72" i="27"/>
  <c r="O72" i="27" l="1"/>
  <c r="J72" i="27" s="1"/>
  <c r="P73" i="27" l="1"/>
  <c r="R73" i="27"/>
  <c r="S73" i="27"/>
  <c r="Q73" i="27"/>
  <c r="T73" i="27"/>
  <c r="N73" i="27" l="1"/>
  <c r="K73" i="27"/>
  <c r="L73" i="27"/>
  <c r="M73" i="27"/>
  <c r="U73" i="27"/>
  <c r="O73" i="27" l="1"/>
  <c r="J73" i="27" s="1"/>
  <c r="R74" i="27" l="1"/>
  <c r="Q74" i="27"/>
  <c r="S74" i="27"/>
  <c r="T74" i="27"/>
  <c r="P74" i="27"/>
  <c r="N74" i="27" l="1"/>
  <c r="M74" i="27"/>
  <c r="K74" i="27"/>
  <c r="L74" i="27"/>
  <c r="U74" i="27"/>
  <c r="O74" i="27" l="1"/>
  <c r="J74" i="27" s="1"/>
  <c r="Q75" i="27" l="1"/>
  <c r="S75" i="27"/>
  <c r="R75" i="27"/>
  <c r="T75" i="27"/>
  <c r="P75" i="27"/>
  <c r="N75" i="27" l="1"/>
  <c r="L75" i="27"/>
  <c r="M75" i="27"/>
  <c r="K75" i="27"/>
  <c r="U75" i="27"/>
  <c r="O75" i="27" l="1"/>
  <c r="J75" i="27" s="1"/>
  <c r="S76" i="27" l="1"/>
  <c r="P76" i="27"/>
  <c r="Q76" i="27"/>
  <c r="R76" i="27"/>
  <c r="T76" i="27"/>
  <c r="N76" i="27" l="1"/>
  <c r="L76" i="27"/>
  <c r="K76" i="27"/>
  <c r="M76" i="27"/>
  <c r="U76" i="27"/>
  <c r="O76" i="27" l="1"/>
  <c r="J76" i="27" s="1"/>
  <c r="P77" i="27" l="1"/>
  <c r="T77" i="27"/>
  <c r="R77" i="27"/>
  <c r="S77" i="27"/>
  <c r="Q77" i="27"/>
  <c r="K77" i="27" l="1"/>
  <c r="M77" i="27"/>
  <c r="L77" i="27"/>
  <c r="N77" i="27"/>
  <c r="U77" i="27"/>
  <c r="O77" i="27" l="1"/>
  <c r="J77" i="27" s="1"/>
  <c r="P78" i="27" l="1"/>
  <c r="T78" i="27"/>
  <c r="S78" i="27"/>
  <c r="Q78" i="27"/>
  <c r="R78" i="27"/>
  <c r="N78" i="27" l="1"/>
  <c r="K78" i="27"/>
  <c r="M78" i="27"/>
  <c r="L78" i="27"/>
  <c r="U78" i="27"/>
  <c r="O78" i="27" l="1"/>
  <c r="J78" i="27" s="1"/>
  <c r="Q79" i="27" l="1"/>
  <c r="P79" i="27"/>
  <c r="R79" i="27"/>
  <c r="S79" i="27"/>
  <c r="T79" i="27"/>
  <c r="N79" i="27" l="1"/>
  <c r="M79" i="27"/>
  <c r="L79" i="27"/>
  <c r="K79" i="27"/>
  <c r="U79" i="27"/>
  <c r="O79" i="27" l="1"/>
  <c r="J79" i="27" s="1"/>
  <c r="Q80" i="27" l="1"/>
  <c r="R80" i="27"/>
  <c r="P80" i="27"/>
  <c r="S80" i="27"/>
  <c r="T80" i="27"/>
  <c r="N80" i="27" l="1"/>
  <c r="M80" i="27"/>
  <c r="L80" i="27"/>
  <c r="K80" i="27"/>
  <c r="U80" i="27"/>
  <c r="O80" i="27" l="1"/>
  <c r="J80" i="27" s="1"/>
  <c r="Q81" i="27" l="1"/>
  <c r="T81" i="27"/>
  <c r="S81" i="27"/>
  <c r="R81" i="27"/>
  <c r="P81" i="27"/>
  <c r="L81" i="27" l="1"/>
  <c r="M81" i="27"/>
  <c r="N81" i="27"/>
  <c r="K81" i="27"/>
  <c r="U81" i="27"/>
  <c r="O81" i="27" l="1"/>
  <c r="J81" i="27" s="1"/>
  <c r="T82" i="27" l="1"/>
  <c r="P82" i="27"/>
  <c r="S82" i="27"/>
  <c r="R82" i="27"/>
  <c r="Q82" i="27"/>
  <c r="K82" i="27" l="1"/>
  <c r="L82" i="27"/>
  <c r="M82" i="27"/>
  <c r="N82" i="27"/>
  <c r="U82" i="27"/>
  <c r="O82" i="27" l="1"/>
  <c r="J82" i="27" s="1"/>
  <c r="P83" i="27" l="1"/>
  <c r="Q83" i="27"/>
  <c r="S83" i="27"/>
  <c r="T83" i="27"/>
  <c r="R83" i="27"/>
  <c r="L83" i="27" l="1"/>
  <c r="N83" i="27"/>
  <c r="M83" i="27"/>
  <c r="K83" i="27"/>
  <c r="U83" i="27"/>
  <c r="O83" i="27" l="1"/>
  <c r="J83" i="27" s="1"/>
  <c r="Q84" i="27" l="1"/>
  <c r="T84" i="27"/>
  <c r="R84" i="27"/>
  <c r="P84" i="27"/>
  <c r="S84" i="27"/>
  <c r="M84" i="27" l="1"/>
  <c r="L84" i="27"/>
  <c r="N84" i="27"/>
  <c r="K84" i="27"/>
  <c r="U84" i="27"/>
  <c r="O84" i="27" l="1"/>
  <c r="J84" i="27" s="1"/>
  <c r="T85" i="27" l="1"/>
  <c r="S85" i="27"/>
  <c r="P85" i="27"/>
  <c r="R85" i="27"/>
  <c r="Q85" i="27"/>
  <c r="N85" i="27" l="1"/>
  <c r="L85" i="27"/>
  <c r="K85" i="27"/>
  <c r="M85" i="27"/>
  <c r="U85" i="27"/>
  <c r="O85" i="27" l="1"/>
  <c r="J85" i="27" s="1"/>
  <c r="Q86" i="27" l="1"/>
  <c r="S86" i="27"/>
  <c r="P86" i="27"/>
  <c r="T86" i="27"/>
  <c r="R86" i="27"/>
  <c r="N86" i="27" l="1"/>
  <c r="L86" i="27"/>
  <c r="K86" i="27"/>
  <c r="M86" i="27"/>
  <c r="U86" i="27"/>
  <c r="O86" i="27" l="1"/>
  <c r="J86" i="27" s="1"/>
  <c r="S87" i="27" l="1"/>
  <c r="P87" i="27"/>
  <c r="Q87" i="27"/>
  <c r="R87" i="27"/>
  <c r="T87" i="27"/>
  <c r="L87" i="27" l="1"/>
  <c r="K87" i="27"/>
  <c r="M87" i="27"/>
  <c r="N87" i="27"/>
  <c r="U87" i="27"/>
  <c r="O87" i="27" l="1"/>
  <c r="J87" i="27" s="1"/>
  <c r="P88" i="27" l="1"/>
  <c r="T88" i="27"/>
  <c r="R88" i="27"/>
  <c r="Q88" i="27"/>
  <c r="S88" i="27"/>
  <c r="K88" i="27" l="1"/>
  <c r="M88" i="27"/>
  <c r="L88" i="27"/>
  <c r="N88" i="27"/>
  <c r="U88" i="27"/>
  <c r="O88" i="27" l="1"/>
  <c r="J88" i="27" s="1"/>
  <c r="P89" i="27" l="1"/>
  <c r="Q89" i="27"/>
  <c r="T89" i="27"/>
  <c r="R89" i="27"/>
  <c r="S89" i="27"/>
  <c r="M89" i="27" l="1"/>
  <c r="L89" i="27"/>
  <c r="K89" i="27"/>
  <c r="N89" i="27"/>
  <c r="U89" i="27"/>
  <c r="O89" i="27" l="1"/>
  <c r="J89" i="27" s="1"/>
  <c r="T90" i="27" l="1"/>
  <c r="Q90" i="27"/>
  <c r="P90" i="27"/>
  <c r="R90" i="27"/>
  <c r="S90" i="27"/>
  <c r="M90" i="27" l="1"/>
  <c r="L90" i="27"/>
  <c r="K90" i="27"/>
  <c r="N90" i="27"/>
  <c r="U90" i="27"/>
  <c r="O90" i="27" l="1"/>
  <c r="J90" i="27" s="1"/>
  <c r="S91" i="27" l="1"/>
  <c r="Q91" i="27"/>
  <c r="T91" i="27"/>
  <c r="R91" i="27"/>
  <c r="P91" i="27"/>
  <c r="N91" i="27" l="1"/>
  <c r="L91" i="27"/>
  <c r="K91" i="27"/>
  <c r="M91" i="27"/>
  <c r="U91" i="27"/>
  <c r="O91" i="27" l="1"/>
  <c r="J91" i="27" s="1"/>
  <c r="Q92" i="27" l="1"/>
  <c r="T92" i="27"/>
  <c r="R92" i="27"/>
  <c r="S92" i="27"/>
  <c r="P92" i="27"/>
  <c r="M92" i="27" l="1"/>
  <c r="L92" i="27"/>
  <c r="N92" i="27"/>
  <c r="K92" i="27"/>
  <c r="U92" i="27"/>
  <c r="O92" i="27" l="1"/>
  <c r="J92" i="27" s="1"/>
  <c r="P93" i="27" l="1"/>
  <c r="T93" i="27"/>
  <c r="Q93" i="27"/>
  <c r="R93" i="27"/>
  <c r="S93" i="27"/>
  <c r="L93" i="27" l="1"/>
  <c r="M93" i="27"/>
  <c r="K93" i="27"/>
  <c r="N93" i="27"/>
  <c r="U93" i="27"/>
  <c r="O93" i="27" l="1"/>
  <c r="J93" i="27" s="1"/>
  <c r="P94" i="27" l="1"/>
  <c r="T94" i="27"/>
  <c r="S94" i="27"/>
  <c r="R94" i="27"/>
  <c r="Q94" i="27"/>
  <c r="K94" i="27" l="1"/>
  <c r="N94" i="27"/>
  <c r="L94" i="27"/>
  <c r="M94" i="27"/>
  <c r="U94" i="27"/>
  <c r="O94" i="27" l="1"/>
  <c r="J94" i="27" s="1"/>
  <c r="S95" i="27" l="1"/>
  <c r="R95" i="27"/>
  <c r="T95" i="27"/>
  <c r="Q95" i="27"/>
  <c r="P95" i="27"/>
  <c r="K95" i="27" l="1"/>
  <c r="N95" i="27"/>
  <c r="L95" i="27"/>
  <c r="M95" i="27"/>
  <c r="U95" i="27"/>
  <c r="O95" i="27" l="1"/>
  <c r="J95" i="27" s="1"/>
  <c r="P96" i="27" l="1"/>
  <c r="Q96" i="27"/>
  <c r="S96" i="27"/>
  <c r="T96" i="27"/>
  <c r="R96" i="27"/>
  <c r="L96" i="27" l="1"/>
  <c r="M96" i="27"/>
  <c r="K96" i="27"/>
  <c r="N96" i="27"/>
  <c r="U96" i="27"/>
  <c r="O96" i="27" l="1"/>
  <c r="J96" i="27" s="1"/>
  <c r="Q97" i="27" l="1"/>
  <c r="S97" i="27"/>
  <c r="R97" i="27"/>
  <c r="P97" i="27"/>
  <c r="T97" i="27"/>
  <c r="N97" i="27" l="1"/>
  <c r="L97" i="27"/>
  <c r="M97" i="27"/>
  <c r="K97" i="27"/>
  <c r="U97" i="27"/>
  <c r="O97" i="27" l="1"/>
  <c r="J97" i="27" s="1"/>
  <c r="R98" i="27" l="1"/>
  <c r="T98" i="27"/>
  <c r="S98" i="27"/>
  <c r="P98" i="27"/>
  <c r="Q98" i="27"/>
  <c r="K98" i="27" l="1"/>
  <c r="M98" i="27"/>
  <c r="N98" i="27"/>
  <c r="L98" i="27"/>
  <c r="U98" i="27"/>
  <c r="O98" i="27" l="1"/>
  <c r="J98" i="27" s="1"/>
  <c r="R99" i="27" l="1"/>
  <c r="P99" i="27"/>
  <c r="S99" i="27"/>
  <c r="Q99" i="27"/>
  <c r="T99" i="27"/>
  <c r="K99" i="27" l="1"/>
  <c r="L99" i="27"/>
  <c r="N99" i="27"/>
  <c r="M99" i="27"/>
  <c r="U99" i="27"/>
  <c r="O99" i="27" l="1"/>
  <c r="J99" i="27" s="1"/>
  <c r="T100" i="27" l="1"/>
  <c r="P100" i="27"/>
  <c r="Q100" i="27"/>
  <c r="R100" i="27"/>
  <c r="S100" i="27"/>
  <c r="L100" i="27" l="1"/>
  <c r="M100" i="27"/>
  <c r="K100" i="27"/>
  <c r="N100" i="27"/>
  <c r="U100" i="27"/>
  <c r="O100" i="27" l="1"/>
  <c r="J100" i="27" s="1"/>
  <c r="S101" i="27" l="1"/>
  <c r="P101" i="27"/>
  <c r="T101" i="27"/>
  <c r="R101" i="27"/>
  <c r="Q101" i="27"/>
  <c r="L101" i="27" l="1"/>
  <c r="N101" i="27"/>
  <c r="K101" i="27"/>
  <c r="M101" i="27"/>
  <c r="U101" i="27"/>
  <c r="O101" i="27" l="1"/>
  <c r="J101" i="27" s="1"/>
  <c r="P102" i="27" l="1"/>
  <c r="T102" i="27"/>
  <c r="S102" i="27"/>
  <c r="Q102" i="27"/>
  <c r="R102" i="27"/>
  <c r="K102" i="27" l="1"/>
  <c r="N102" i="27"/>
  <c r="L102" i="27"/>
  <c r="M102" i="27"/>
  <c r="U102" i="27"/>
  <c r="O102" i="27" l="1"/>
  <c r="J102" i="27" s="1"/>
  <c r="T103" i="27" l="1"/>
  <c r="Q103" i="27"/>
  <c r="P103" i="27"/>
  <c r="R103" i="27"/>
  <c r="S103" i="27"/>
  <c r="M103" i="27" l="1"/>
  <c r="L103" i="27"/>
  <c r="K103" i="27"/>
  <c r="N103" i="27"/>
  <c r="U103" i="27"/>
  <c r="O103" i="27" l="1"/>
  <c r="J103" i="27" s="1"/>
  <c r="T104" i="27" l="1"/>
  <c r="P104" i="27"/>
  <c r="S104" i="27"/>
  <c r="R104" i="27"/>
  <c r="Q104" i="27"/>
  <c r="L104" i="27" l="1"/>
  <c r="M104" i="27"/>
  <c r="K104" i="27"/>
  <c r="N104" i="27"/>
  <c r="U104" i="27"/>
  <c r="O104" i="27" l="1"/>
  <c r="J104" i="27" s="1"/>
  <c r="R105" i="27" l="1"/>
  <c r="Q105" i="27"/>
  <c r="P105" i="27"/>
  <c r="S105" i="27"/>
  <c r="T105" i="27"/>
  <c r="M105" i="27" l="1"/>
  <c r="N105" i="27"/>
  <c r="L105" i="27"/>
  <c r="K105" i="27"/>
  <c r="U105" i="27"/>
  <c r="O105" i="27" l="1"/>
  <c r="J105" i="27" s="1"/>
  <c r="P106" i="27" l="1"/>
  <c r="T106" i="27"/>
  <c r="R106" i="27"/>
  <c r="Q106" i="27"/>
  <c r="S106" i="27"/>
  <c r="K106" i="27" l="1"/>
  <c r="N106" i="27"/>
  <c r="M106" i="27"/>
  <c r="L106" i="27"/>
  <c r="U106" i="27"/>
  <c r="O106" i="27" l="1"/>
  <c r="J106" i="27" s="1"/>
  <c r="Q107" i="27" l="1"/>
  <c r="S107" i="27"/>
  <c r="P107" i="27"/>
  <c r="T107" i="27"/>
  <c r="R107" i="27"/>
  <c r="L107" i="27" l="1"/>
  <c r="N107" i="27"/>
  <c r="M107" i="27"/>
  <c r="K107" i="27"/>
  <c r="U107" i="27"/>
  <c r="O107" i="27" l="1"/>
  <c r="J107" i="27" s="1"/>
  <c r="T108" i="27" l="1"/>
  <c r="S108" i="27"/>
  <c r="R108" i="27"/>
  <c r="Q108" i="27"/>
  <c r="P108" i="27"/>
  <c r="K108" i="27" l="1"/>
  <c r="L108" i="27"/>
  <c r="M108" i="27"/>
  <c r="N108" i="27"/>
  <c r="U108" i="27"/>
  <c r="O108" i="27" l="1"/>
  <c r="J108" i="27" s="1"/>
  <c r="Q109" i="27" l="1"/>
  <c r="R109" i="27"/>
  <c r="P109" i="27"/>
  <c r="T109" i="27"/>
  <c r="S109" i="27"/>
  <c r="M109" i="27" l="1"/>
  <c r="N109" i="27"/>
  <c r="L109" i="27"/>
  <c r="K109" i="27"/>
  <c r="U109" i="27"/>
  <c r="O109" i="27" l="1"/>
  <c r="J109" i="27" s="1"/>
  <c r="P110" i="27" l="1"/>
  <c r="Q110" i="27"/>
  <c r="S110" i="27"/>
  <c r="T110" i="27"/>
  <c r="R110" i="27"/>
  <c r="N110" i="27" l="1"/>
  <c r="K110" i="27"/>
  <c r="L110" i="27"/>
  <c r="M110" i="27"/>
  <c r="U110" i="27"/>
  <c r="O110" i="27" l="1"/>
  <c r="J110" i="27" s="1"/>
  <c r="R111" i="27" l="1"/>
  <c r="T111" i="27"/>
  <c r="S111" i="27"/>
  <c r="P111" i="27"/>
  <c r="Q111" i="27"/>
  <c r="K111" i="27" l="1"/>
  <c r="M111" i="27"/>
  <c r="N111" i="27"/>
  <c r="L111" i="27"/>
  <c r="U111" i="27"/>
  <c r="O111" i="27" l="1"/>
  <c r="J111" i="27" s="1"/>
  <c r="P112" i="27" l="1"/>
  <c r="Q112" i="27"/>
  <c r="S112" i="27"/>
  <c r="R112" i="27"/>
  <c r="T112" i="27"/>
  <c r="N112" i="27" l="1"/>
  <c r="L112" i="27"/>
  <c r="K112" i="27"/>
  <c r="M112" i="27"/>
  <c r="U112" i="27"/>
  <c r="O112" i="27" l="1"/>
  <c r="J112" i="27" s="1"/>
  <c r="P113" i="27" l="1"/>
  <c r="T113" i="27"/>
  <c r="S113" i="27"/>
  <c r="R113" i="27"/>
  <c r="Q113" i="27"/>
  <c r="L113" i="27" l="1"/>
  <c r="K113" i="27"/>
  <c r="M113" i="27"/>
  <c r="N113" i="27"/>
  <c r="U113" i="27"/>
  <c r="O113" i="27" l="1"/>
  <c r="J113" i="27" s="1"/>
  <c r="S114" i="27" l="1"/>
  <c r="T114" i="27"/>
  <c r="P114" i="27"/>
  <c r="Q114" i="27"/>
  <c r="R114" i="27"/>
  <c r="L114" i="27" l="1"/>
  <c r="K114" i="27"/>
  <c r="N114" i="27"/>
  <c r="M114" i="27"/>
  <c r="U114" i="27"/>
  <c r="O114" i="27" l="1"/>
  <c r="J114" i="27" s="1"/>
  <c r="P115" i="27" l="1"/>
  <c r="T115" i="27"/>
  <c r="R115" i="27"/>
  <c r="Q115" i="27"/>
  <c r="S115" i="27"/>
  <c r="M115" i="27" l="1"/>
  <c r="L115" i="27"/>
  <c r="N115" i="27"/>
  <c r="K115" i="27"/>
  <c r="U115" i="27"/>
  <c r="O115" i="27" l="1"/>
  <c r="J115" i="27" s="1"/>
  <c r="S116" i="27" l="1"/>
  <c r="T116" i="27"/>
  <c r="R116" i="27"/>
  <c r="Q116" i="27"/>
  <c r="P116" i="27"/>
  <c r="K116" i="27" l="1"/>
  <c r="L116" i="27"/>
  <c r="N116" i="27"/>
  <c r="M116" i="27"/>
  <c r="U116" i="27"/>
  <c r="O116" i="27" l="1"/>
  <c r="J116" i="27" s="1"/>
  <c r="S117" i="27" l="1"/>
  <c r="T117" i="27"/>
  <c r="P117" i="27"/>
  <c r="R117" i="27"/>
  <c r="Q117" i="27"/>
  <c r="K117" i="27" l="1"/>
  <c r="L117" i="27"/>
  <c r="N117" i="27"/>
  <c r="M117" i="27"/>
  <c r="U117" i="27"/>
  <c r="O117" i="27" l="1"/>
  <c r="J117" i="27" s="1"/>
  <c r="Q118" i="27" l="1"/>
  <c r="S118" i="27"/>
  <c r="P118" i="27"/>
  <c r="R118" i="27"/>
  <c r="T118" i="27"/>
  <c r="L118" i="27" l="1"/>
  <c r="N118" i="27"/>
  <c r="M118" i="27"/>
  <c r="K118" i="27"/>
  <c r="U118" i="27"/>
  <c r="O118" i="27" l="1"/>
  <c r="J118" i="27" s="1"/>
  <c r="S119" i="27" l="1"/>
  <c r="Q119" i="27"/>
  <c r="T119" i="27"/>
  <c r="R119" i="27"/>
  <c r="P119" i="27"/>
  <c r="L119" i="27" l="1"/>
  <c r="N119" i="27"/>
  <c r="K119" i="27"/>
  <c r="M119" i="27"/>
  <c r="U119" i="27"/>
  <c r="O119" i="27" l="1"/>
  <c r="J119" i="27" s="1"/>
  <c r="Q120" i="27" l="1"/>
  <c r="R120" i="27"/>
  <c r="S120" i="27"/>
  <c r="T120" i="27"/>
  <c r="P120" i="27"/>
  <c r="N120" i="27" l="1"/>
  <c r="M120" i="27"/>
  <c r="L120" i="27"/>
  <c r="K120" i="27"/>
  <c r="U120" i="27"/>
  <c r="O120" i="27" l="1"/>
  <c r="J120" i="27" s="1"/>
  <c r="R121" i="27" l="1"/>
  <c r="Q121" i="27"/>
  <c r="P121" i="27"/>
  <c r="S121" i="27"/>
  <c r="T121" i="27"/>
  <c r="L121" i="27" l="1"/>
  <c r="N121" i="27"/>
  <c r="M121" i="27"/>
  <c r="K121" i="27"/>
  <c r="U121" i="27"/>
  <c r="O121" i="27" l="1"/>
  <c r="J121" i="27" s="1"/>
  <c r="T122" i="27" l="1"/>
  <c r="P122" i="27"/>
  <c r="R122" i="27"/>
  <c r="S122" i="27"/>
  <c r="Q122" i="27"/>
  <c r="L122" i="27" l="1"/>
  <c r="K122" i="27"/>
  <c r="M122" i="27"/>
  <c r="N122" i="27"/>
  <c r="U122" i="27"/>
  <c r="O122" i="27" l="1"/>
  <c r="J122" i="27" s="1"/>
  <c r="Q123" i="27" l="1"/>
  <c r="T123" i="27"/>
  <c r="P123" i="27"/>
  <c r="S123" i="27"/>
  <c r="R123" i="27"/>
  <c r="L123" i="27" l="1"/>
  <c r="N123" i="27"/>
  <c r="M123" i="27"/>
  <c r="K123" i="27"/>
  <c r="U123" i="27"/>
  <c r="O123" i="27" l="1"/>
  <c r="J123" i="27" s="1"/>
  <c r="S124" i="27" l="1"/>
  <c r="T124" i="27"/>
  <c r="Q124" i="27"/>
  <c r="P124" i="27"/>
  <c r="R124" i="27"/>
  <c r="K124" i="27" l="1"/>
  <c r="L124" i="27"/>
  <c r="N124" i="27"/>
  <c r="M124" i="27"/>
  <c r="U124" i="27"/>
  <c r="O124" i="27" l="1"/>
  <c r="J124" i="27" s="1"/>
  <c r="R125" i="27" l="1"/>
  <c r="T125" i="27"/>
  <c r="S125" i="27"/>
  <c r="Q125" i="27"/>
  <c r="P125" i="27"/>
  <c r="M125" i="27" l="1"/>
  <c r="K125" i="27"/>
  <c r="N125" i="27"/>
  <c r="L125" i="27"/>
  <c r="U125" i="27"/>
  <c r="O125" i="27" l="1"/>
  <c r="J125" i="27" s="1"/>
  <c r="P126" i="27" l="1"/>
  <c r="S126" i="27"/>
  <c r="Q126" i="27"/>
  <c r="R126" i="27"/>
  <c r="T126" i="27"/>
  <c r="L126" i="27" l="1"/>
  <c r="K126" i="27"/>
  <c r="N126" i="27"/>
  <c r="M126" i="27"/>
  <c r="U126" i="27"/>
  <c r="O126" i="27" l="1"/>
  <c r="J126" i="27" s="1"/>
  <c r="S127" i="27" l="1"/>
  <c r="T127" i="27"/>
  <c r="R127" i="27"/>
  <c r="Q127" i="27"/>
  <c r="P127" i="27"/>
  <c r="N127" i="27" l="1"/>
  <c r="K127" i="27"/>
  <c r="L127" i="27"/>
  <c r="M127" i="27"/>
  <c r="U127" i="27"/>
  <c r="O127" i="27" l="1"/>
  <c r="J127" i="27" s="1"/>
  <c r="Q128" i="27" l="1"/>
  <c r="S128" i="27"/>
  <c r="T128" i="27"/>
  <c r="R128" i="27"/>
  <c r="P128" i="27"/>
  <c r="K128" i="27" l="1"/>
  <c r="L128" i="27"/>
  <c r="N128" i="27"/>
  <c r="M128" i="27"/>
  <c r="U128" i="27"/>
  <c r="O128" i="27" l="1"/>
  <c r="J128" i="27" s="1"/>
  <c r="T129" i="27" l="1"/>
  <c r="P129" i="27"/>
  <c r="Q129" i="27"/>
  <c r="R129" i="27"/>
  <c r="S129" i="27"/>
  <c r="M129" i="27" l="1"/>
  <c r="L129" i="27"/>
  <c r="K129" i="27"/>
  <c r="N129" i="27"/>
  <c r="U129" i="27"/>
  <c r="O129" i="27" l="1"/>
  <c r="J129" i="27" s="1"/>
  <c r="Q130" i="27" l="1"/>
  <c r="S130" i="27"/>
  <c r="T130" i="27"/>
  <c r="R130" i="27"/>
  <c r="P130" i="27"/>
  <c r="L130" i="27" l="1"/>
  <c r="N130" i="27"/>
  <c r="M130" i="27"/>
  <c r="K130" i="27"/>
  <c r="U130" i="27"/>
  <c r="O130" i="27" l="1"/>
  <c r="J130" i="27" s="1"/>
  <c r="S131" i="27" l="1"/>
  <c r="P131" i="27"/>
  <c r="Q131" i="27"/>
  <c r="T131" i="27"/>
  <c r="R131" i="27"/>
  <c r="L131" i="27" l="1"/>
  <c r="N131" i="27"/>
  <c r="K131" i="27"/>
  <c r="M131" i="27"/>
  <c r="U131" i="27"/>
  <c r="O131" i="27" l="1"/>
  <c r="J131" i="27" s="1"/>
  <c r="P132" i="27" l="1"/>
  <c r="S132" i="27"/>
  <c r="R132" i="27"/>
  <c r="T132" i="27"/>
  <c r="Q132" i="27"/>
  <c r="N132" i="27" l="1"/>
  <c r="L132" i="27"/>
  <c r="K132" i="27"/>
  <c r="M132" i="27"/>
  <c r="U132" i="27"/>
  <c r="O132" i="27" l="1"/>
  <c r="J132" i="27" s="1"/>
  <c r="B5" i="1" l="1"/>
  <c r="C5" i="1"/>
  <c r="D5" i="1"/>
  <c r="E5" i="1"/>
  <c r="F5" i="1"/>
  <c r="G5" i="1"/>
  <c r="H5" i="1"/>
  <c r="I5" i="1"/>
  <c r="I5" i="17" s="1"/>
  <c r="J5" i="1"/>
  <c r="J5" i="17" s="1"/>
  <c r="K5" i="1"/>
  <c r="K5" i="17" s="1"/>
  <c r="L5" i="1"/>
  <c r="L5" i="17" s="1"/>
  <c r="M5" i="1"/>
  <c r="M5" i="17" s="1"/>
  <c r="N5" i="1"/>
  <c r="O5" i="1"/>
  <c r="O5" i="17" s="1"/>
  <c r="P5" i="1"/>
  <c r="P5" i="17" s="1"/>
  <c r="Q5" i="1"/>
  <c r="Q5" i="17" s="1"/>
  <c r="R5" i="1"/>
  <c r="R5" i="17" s="1"/>
  <c r="S5" i="1"/>
  <c r="S5" i="17" s="1"/>
  <c r="B6" i="1"/>
  <c r="C6" i="1"/>
  <c r="D6" i="1"/>
  <c r="E6" i="1"/>
  <c r="F6" i="1"/>
  <c r="G6" i="1"/>
  <c r="H6" i="1"/>
  <c r="I6" i="1"/>
  <c r="I6" i="17" s="1"/>
  <c r="J6" i="1"/>
  <c r="J6" i="17" s="1"/>
  <c r="K6" i="1"/>
  <c r="K6" i="17" s="1"/>
  <c r="L6" i="1"/>
  <c r="L6" i="17" s="1"/>
  <c r="M6" i="1"/>
  <c r="M6" i="17" s="1"/>
  <c r="N6" i="1"/>
  <c r="O6" i="1"/>
  <c r="O6" i="17" s="1"/>
  <c r="P6" i="1"/>
  <c r="P6" i="17" s="1"/>
  <c r="Q6" i="1"/>
  <c r="Q6" i="17" s="1"/>
  <c r="R6" i="1"/>
  <c r="R6" i="17" s="1"/>
  <c r="S6" i="1"/>
  <c r="S6" i="17" s="1"/>
  <c r="B7" i="1"/>
  <c r="C7" i="1"/>
  <c r="D7" i="1"/>
  <c r="E7" i="1"/>
  <c r="F7" i="1"/>
  <c r="G7" i="1"/>
  <c r="H7" i="1"/>
  <c r="I7" i="1"/>
  <c r="I7" i="17" s="1"/>
  <c r="J7" i="1"/>
  <c r="J7" i="17" s="1"/>
  <c r="K7" i="1"/>
  <c r="K7" i="17" s="1"/>
  <c r="L7" i="1"/>
  <c r="L7" i="17" s="1"/>
  <c r="M7" i="1"/>
  <c r="M7" i="17" s="1"/>
  <c r="N7" i="1"/>
  <c r="O7" i="1"/>
  <c r="O7" i="17" s="1"/>
  <c r="P7" i="1"/>
  <c r="P7" i="17" s="1"/>
  <c r="Q7" i="1"/>
  <c r="Q7" i="17" s="1"/>
  <c r="R7" i="1"/>
  <c r="R7" i="17" s="1"/>
  <c r="S7" i="1"/>
  <c r="S7" i="17" s="1"/>
  <c r="B8" i="1"/>
  <c r="C8" i="1"/>
  <c r="D8" i="1"/>
  <c r="E8" i="1"/>
  <c r="F8" i="1"/>
  <c r="G8" i="1"/>
  <c r="H8" i="1"/>
  <c r="I8" i="1"/>
  <c r="I8" i="17" s="1"/>
  <c r="J8" i="1"/>
  <c r="J8" i="17" s="1"/>
  <c r="K8" i="1"/>
  <c r="K8" i="17" s="1"/>
  <c r="L8" i="1"/>
  <c r="L8" i="17" s="1"/>
  <c r="M8" i="1"/>
  <c r="M8" i="17" s="1"/>
  <c r="N8" i="1"/>
  <c r="O8" i="1"/>
  <c r="O8" i="17" s="1"/>
  <c r="P8" i="1"/>
  <c r="P8" i="17" s="1"/>
  <c r="Q8" i="1"/>
  <c r="Q8" i="17" s="1"/>
  <c r="R8" i="1"/>
  <c r="R8" i="17" s="1"/>
  <c r="S8" i="1"/>
  <c r="S8" i="17" s="1"/>
  <c r="B9" i="1"/>
  <c r="C9" i="1"/>
  <c r="D9" i="1"/>
  <c r="E9" i="1"/>
  <c r="F9" i="1"/>
  <c r="G9" i="1"/>
  <c r="H9" i="1"/>
  <c r="I9" i="1"/>
  <c r="I9" i="17" s="1"/>
  <c r="J9" i="1"/>
  <c r="J9" i="17" s="1"/>
  <c r="K9" i="1"/>
  <c r="K9" i="17" s="1"/>
  <c r="L9" i="1"/>
  <c r="L9" i="17" s="1"/>
  <c r="M9" i="1"/>
  <c r="M9" i="17" s="1"/>
  <c r="N9" i="1"/>
  <c r="O9" i="1"/>
  <c r="O9" i="17" s="1"/>
  <c r="P9" i="1"/>
  <c r="P9" i="17" s="1"/>
  <c r="Q9" i="1"/>
  <c r="Q9" i="17" s="1"/>
  <c r="R9" i="1"/>
  <c r="R9" i="17" s="1"/>
  <c r="S9" i="1"/>
  <c r="S9" i="17" s="1"/>
  <c r="B10" i="1"/>
  <c r="C10" i="1"/>
  <c r="D10" i="1"/>
  <c r="E10" i="1"/>
  <c r="F10" i="1"/>
  <c r="G10" i="1"/>
  <c r="H10" i="1"/>
  <c r="I10" i="1"/>
  <c r="I10" i="17" s="1"/>
  <c r="J10" i="1"/>
  <c r="J10" i="17" s="1"/>
  <c r="K10" i="1"/>
  <c r="K10" i="17" s="1"/>
  <c r="L10" i="1"/>
  <c r="L10" i="17" s="1"/>
  <c r="M10" i="1"/>
  <c r="M10" i="17" s="1"/>
  <c r="N10" i="1"/>
  <c r="O10" i="1"/>
  <c r="O10" i="17" s="1"/>
  <c r="P10" i="1"/>
  <c r="P10" i="17" s="1"/>
  <c r="Q10" i="1"/>
  <c r="Q10" i="17" s="1"/>
  <c r="R10" i="1"/>
  <c r="R10" i="17" s="1"/>
  <c r="S10" i="1"/>
  <c r="S10" i="17" s="1"/>
  <c r="B11" i="1"/>
  <c r="C11" i="1"/>
  <c r="D11" i="1"/>
  <c r="E11" i="1"/>
  <c r="F11" i="1"/>
  <c r="G11" i="1"/>
  <c r="H11" i="1"/>
  <c r="I11" i="1"/>
  <c r="I11" i="17" s="1"/>
  <c r="J11" i="1"/>
  <c r="J11" i="17" s="1"/>
  <c r="K11" i="1"/>
  <c r="K11" i="17" s="1"/>
  <c r="L11" i="1"/>
  <c r="L11" i="17" s="1"/>
  <c r="M11" i="1"/>
  <c r="M11" i="17" s="1"/>
  <c r="N11" i="1"/>
  <c r="O11" i="1"/>
  <c r="O11" i="17" s="1"/>
  <c r="P11" i="1"/>
  <c r="P11" i="17" s="1"/>
  <c r="Q11" i="1"/>
  <c r="Q11" i="17" s="1"/>
  <c r="R11" i="1"/>
  <c r="R11" i="17" s="1"/>
  <c r="S11" i="1"/>
  <c r="S11" i="17" s="1"/>
  <c r="B12" i="1"/>
  <c r="C12" i="1"/>
  <c r="D12" i="1"/>
  <c r="E12" i="1"/>
  <c r="F12" i="1"/>
  <c r="G12" i="1"/>
  <c r="H12" i="1"/>
  <c r="I12" i="1"/>
  <c r="I12" i="17" s="1"/>
  <c r="J12" i="1"/>
  <c r="J12" i="17" s="1"/>
  <c r="K12" i="1"/>
  <c r="K12" i="17" s="1"/>
  <c r="L12" i="1"/>
  <c r="L12" i="17" s="1"/>
  <c r="M12" i="1"/>
  <c r="M12" i="17" s="1"/>
  <c r="N12" i="1"/>
  <c r="O12" i="1"/>
  <c r="O12" i="17" s="1"/>
  <c r="P12" i="1"/>
  <c r="P12" i="17" s="1"/>
  <c r="Q12" i="1"/>
  <c r="Q12" i="17" s="1"/>
  <c r="R12" i="1"/>
  <c r="R12" i="17" s="1"/>
  <c r="S12" i="1"/>
  <c r="S12" i="17" s="1"/>
  <c r="B13" i="1"/>
  <c r="C13" i="1"/>
  <c r="D13" i="1"/>
  <c r="E13" i="1"/>
  <c r="F13" i="1"/>
  <c r="G13" i="1"/>
  <c r="H13" i="1"/>
  <c r="I13" i="1"/>
  <c r="I13" i="17" s="1"/>
  <c r="J13" i="1"/>
  <c r="J13" i="17" s="1"/>
  <c r="K13" i="1"/>
  <c r="K13" i="17" s="1"/>
  <c r="L13" i="1"/>
  <c r="L13" i="17" s="1"/>
  <c r="M13" i="1"/>
  <c r="M13" i="17" s="1"/>
  <c r="N13" i="1"/>
  <c r="O13" i="1"/>
  <c r="O13" i="17" s="1"/>
  <c r="P13" i="1"/>
  <c r="P13" i="17" s="1"/>
  <c r="Q13" i="1"/>
  <c r="Q13" i="17" s="1"/>
  <c r="R13" i="1"/>
  <c r="R13" i="17" s="1"/>
  <c r="S13" i="1"/>
  <c r="S13" i="17" s="1"/>
  <c r="B14" i="1"/>
  <c r="C14" i="1"/>
  <c r="D14" i="1"/>
  <c r="E14" i="1"/>
  <c r="F14" i="1"/>
  <c r="G14" i="1"/>
  <c r="H14" i="1"/>
  <c r="I14" i="1"/>
  <c r="I14" i="17" s="1"/>
  <c r="J14" i="1"/>
  <c r="J14" i="17" s="1"/>
  <c r="K14" i="1"/>
  <c r="K14" i="17" s="1"/>
  <c r="L14" i="1"/>
  <c r="L14" i="17" s="1"/>
  <c r="M14" i="1"/>
  <c r="M14" i="17" s="1"/>
  <c r="N14" i="1"/>
  <c r="O14" i="1"/>
  <c r="O14" i="17" s="1"/>
  <c r="P14" i="1"/>
  <c r="P14" i="17" s="1"/>
  <c r="Q14" i="1"/>
  <c r="Q14" i="17" s="1"/>
  <c r="R14" i="1"/>
  <c r="R14" i="17" s="1"/>
  <c r="S14" i="1"/>
  <c r="S14" i="17" s="1"/>
  <c r="B15" i="1"/>
  <c r="C15" i="1"/>
  <c r="D15" i="1"/>
  <c r="E15" i="1"/>
  <c r="F15" i="1"/>
  <c r="G15" i="1"/>
  <c r="H15" i="1"/>
  <c r="I15" i="1"/>
  <c r="I15" i="17" s="1"/>
  <c r="J15" i="1"/>
  <c r="J15" i="17" s="1"/>
  <c r="K15" i="1"/>
  <c r="K15" i="17" s="1"/>
  <c r="L15" i="1"/>
  <c r="L15" i="17" s="1"/>
  <c r="M15" i="1"/>
  <c r="M15" i="17" s="1"/>
  <c r="N15" i="1"/>
  <c r="O15" i="1"/>
  <c r="O15" i="17" s="1"/>
  <c r="P15" i="1"/>
  <c r="P15" i="17" s="1"/>
  <c r="Q15" i="1"/>
  <c r="Q15" i="17" s="1"/>
  <c r="R15" i="1"/>
  <c r="R15" i="17" s="1"/>
  <c r="S15" i="1"/>
  <c r="S15" i="17" s="1"/>
  <c r="B16" i="1"/>
  <c r="C16" i="1"/>
  <c r="D16" i="1"/>
  <c r="E16" i="1"/>
  <c r="F16" i="1"/>
  <c r="G16" i="1"/>
  <c r="H16" i="1"/>
  <c r="I16" i="1"/>
  <c r="I16" i="17" s="1"/>
  <c r="J16" i="1"/>
  <c r="J16" i="17" s="1"/>
  <c r="K16" i="1"/>
  <c r="K16" i="17" s="1"/>
  <c r="L16" i="1"/>
  <c r="L16" i="17" s="1"/>
  <c r="M16" i="1"/>
  <c r="M16" i="17" s="1"/>
  <c r="N16" i="1"/>
  <c r="O16" i="1"/>
  <c r="O16" i="17" s="1"/>
  <c r="P16" i="1"/>
  <c r="P16" i="17" s="1"/>
  <c r="Q16" i="1"/>
  <c r="Q16" i="17" s="1"/>
  <c r="R16" i="1"/>
  <c r="R16" i="17" s="1"/>
  <c r="S16" i="1"/>
  <c r="S16" i="17" s="1"/>
  <c r="B17" i="1"/>
  <c r="C17" i="1"/>
  <c r="D17" i="1"/>
  <c r="E17" i="1"/>
  <c r="F17" i="1"/>
  <c r="G17" i="1"/>
  <c r="H17" i="1"/>
  <c r="I17" i="1"/>
  <c r="I17" i="17" s="1"/>
  <c r="J17" i="1"/>
  <c r="J17" i="17" s="1"/>
  <c r="K17" i="1"/>
  <c r="K17" i="17" s="1"/>
  <c r="L17" i="1"/>
  <c r="L17" i="17" s="1"/>
  <c r="M17" i="1"/>
  <c r="M17" i="17" s="1"/>
  <c r="N17" i="1"/>
  <c r="O17" i="1"/>
  <c r="O17" i="17" s="1"/>
  <c r="P17" i="1"/>
  <c r="P17" i="17" s="1"/>
  <c r="Q17" i="1"/>
  <c r="Q17" i="17" s="1"/>
  <c r="R17" i="1"/>
  <c r="R17" i="17" s="1"/>
  <c r="S17" i="1"/>
  <c r="S17" i="17" s="1"/>
  <c r="B18" i="1"/>
  <c r="C18" i="1"/>
  <c r="D18" i="1"/>
  <c r="E18" i="1"/>
  <c r="F18" i="1"/>
  <c r="G18" i="1"/>
  <c r="H18" i="1"/>
  <c r="I18" i="1"/>
  <c r="I18" i="17" s="1"/>
  <c r="J18" i="1"/>
  <c r="J18" i="17" s="1"/>
  <c r="K18" i="1"/>
  <c r="K18" i="17" s="1"/>
  <c r="L18" i="1"/>
  <c r="L18" i="17" s="1"/>
  <c r="M18" i="1"/>
  <c r="M18" i="17" s="1"/>
  <c r="N18" i="1"/>
  <c r="O18" i="1"/>
  <c r="O18" i="17" s="1"/>
  <c r="P18" i="1"/>
  <c r="P18" i="17" s="1"/>
  <c r="Q18" i="1"/>
  <c r="Q18" i="17" s="1"/>
  <c r="R18" i="1"/>
  <c r="R18" i="17" s="1"/>
  <c r="S18" i="1"/>
  <c r="S18" i="17" s="1"/>
  <c r="B19" i="1"/>
  <c r="C19" i="1"/>
  <c r="D19" i="1"/>
  <c r="E19" i="1"/>
  <c r="F19" i="1"/>
  <c r="G19" i="1"/>
  <c r="H19" i="1"/>
  <c r="I19" i="1"/>
  <c r="I19" i="17" s="1"/>
  <c r="J19" i="1"/>
  <c r="J19" i="17" s="1"/>
  <c r="K19" i="1"/>
  <c r="K19" i="17" s="1"/>
  <c r="L19" i="1"/>
  <c r="L19" i="17" s="1"/>
  <c r="M19" i="1"/>
  <c r="M19" i="17" s="1"/>
  <c r="N19" i="1"/>
  <c r="O19" i="1"/>
  <c r="O19" i="17" s="1"/>
  <c r="P19" i="1"/>
  <c r="P19" i="17" s="1"/>
  <c r="Q19" i="1"/>
  <c r="Q19" i="17" s="1"/>
  <c r="R19" i="1"/>
  <c r="R19" i="17" s="1"/>
  <c r="S19" i="1"/>
  <c r="S19" i="17" s="1"/>
  <c r="B20" i="1"/>
  <c r="C20" i="1"/>
  <c r="D20" i="1"/>
  <c r="E20" i="1"/>
  <c r="F20" i="1"/>
  <c r="G20" i="1"/>
  <c r="H20" i="1"/>
  <c r="I20" i="1"/>
  <c r="I20" i="17" s="1"/>
  <c r="J20" i="1"/>
  <c r="J20" i="17" s="1"/>
  <c r="K20" i="1"/>
  <c r="K20" i="17" s="1"/>
  <c r="L20" i="1"/>
  <c r="L20" i="17" s="1"/>
  <c r="M20" i="1"/>
  <c r="M20" i="17" s="1"/>
  <c r="N20" i="1"/>
  <c r="O20" i="1"/>
  <c r="O20" i="17" s="1"/>
  <c r="P20" i="1"/>
  <c r="P20" i="17" s="1"/>
  <c r="Q20" i="1"/>
  <c r="Q20" i="17" s="1"/>
  <c r="R20" i="1"/>
  <c r="R20" i="17" s="1"/>
  <c r="S20" i="1"/>
  <c r="S20" i="17" s="1"/>
  <c r="B21" i="1"/>
  <c r="C21" i="1"/>
  <c r="D21" i="1"/>
  <c r="E21" i="1"/>
  <c r="F21" i="1"/>
  <c r="G21" i="1"/>
  <c r="H21" i="1"/>
  <c r="I21" i="1"/>
  <c r="I21" i="17" s="1"/>
  <c r="J21" i="1"/>
  <c r="J21" i="17" s="1"/>
  <c r="K21" i="1"/>
  <c r="K21" i="17" s="1"/>
  <c r="L21" i="1"/>
  <c r="L21" i="17" s="1"/>
  <c r="M21" i="1"/>
  <c r="M21" i="17" s="1"/>
  <c r="N21" i="1"/>
  <c r="O21" i="1"/>
  <c r="O21" i="17" s="1"/>
  <c r="P21" i="1"/>
  <c r="P21" i="17" s="1"/>
  <c r="Q21" i="1"/>
  <c r="Q21" i="17" s="1"/>
  <c r="R21" i="1"/>
  <c r="R21" i="17" s="1"/>
  <c r="S21" i="1"/>
  <c r="S21" i="17" s="1"/>
  <c r="B22" i="1"/>
  <c r="C22" i="1"/>
  <c r="D22" i="1"/>
  <c r="E22" i="1"/>
  <c r="F22" i="1"/>
  <c r="G22" i="1"/>
  <c r="H22" i="1"/>
  <c r="I22" i="1"/>
  <c r="I22" i="17" s="1"/>
  <c r="J22" i="1"/>
  <c r="J22" i="17" s="1"/>
  <c r="K22" i="1"/>
  <c r="K22" i="17" s="1"/>
  <c r="L22" i="1"/>
  <c r="L22" i="17" s="1"/>
  <c r="M22" i="1"/>
  <c r="M22" i="17" s="1"/>
  <c r="N22" i="1"/>
  <c r="O22" i="1"/>
  <c r="O22" i="17" s="1"/>
  <c r="P22" i="1"/>
  <c r="P22" i="17" s="1"/>
  <c r="Q22" i="1"/>
  <c r="Q22" i="17" s="1"/>
  <c r="R22" i="1"/>
  <c r="R22" i="17" s="1"/>
  <c r="S22" i="1"/>
  <c r="S22" i="17" s="1"/>
  <c r="B23" i="1"/>
  <c r="C23" i="1"/>
  <c r="D23" i="1"/>
  <c r="E23" i="1"/>
  <c r="F23" i="1"/>
  <c r="G23" i="1"/>
  <c r="H23" i="1"/>
  <c r="I23" i="1"/>
  <c r="I23" i="17" s="1"/>
  <c r="J23" i="1"/>
  <c r="J23" i="17" s="1"/>
  <c r="K23" i="1"/>
  <c r="K23" i="17" s="1"/>
  <c r="L23" i="1"/>
  <c r="L23" i="17" s="1"/>
  <c r="M23" i="1"/>
  <c r="M23" i="17" s="1"/>
  <c r="N23" i="1"/>
  <c r="O23" i="1"/>
  <c r="O23" i="17" s="1"/>
  <c r="P23" i="1"/>
  <c r="P23" i="17" s="1"/>
  <c r="Q23" i="1"/>
  <c r="Q23" i="17" s="1"/>
  <c r="R23" i="1"/>
  <c r="R23" i="17" s="1"/>
  <c r="S23" i="1"/>
  <c r="S23" i="17" s="1"/>
  <c r="B24" i="1"/>
  <c r="C24" i="1"/>
  <c r="D24" i="1"/>
  <c r="E24" i="1"/>
  <c r="F24" i="1"/>
  <c r="G24" i="1"/>
  <c r="H24" i="1"/>
  <c r="I24" i="1"/>
  <c r="I24" i="17" s="1"/>
  <c r="J24" i="1"/>
  <c r="J24" i="17" s="1"/>
  <c r="K24" i="1"/>
  <c r="K24" i="17" s="1"/>
  <c r="L24" i="1"/>
  <c r="L24" i="17" s="1"/>
  <c r="M24" i="1"/>
  <c r="M24" i="17" s="1"/>
  <c r="N24" i="1"/>
  <c r="O24" i="1"/>
  <c r="O24" i="17" s="1"/>
  <c r="P24" i="1"/>
  <c r="P24" i="17" s="1"/>
  <c r="Q24" i="1"/>
  <c r="Q24" i="17" s="1"/>
  <c r="R24" i="1"/>
  <c r="R24" i="17" s="1"/>
  <c r="S24" i="1"/>
  <c r="S24" i="17" s="1"/>
  <c r="B25" i="1"/>
  <c r="C25" i="1"/>
  <c r="D25" i="1"/>
  <c r="E25" i="1"/>
  <c r="F25" i="1"/>
  <c r="G25" i="1"/>
  <c r="H25" i="1"/>
  <c r="I25" i="1"/>
  <c r="I25" i="17" s="1"/>
  <c r="J25" i="1"/>
  <c r="J25" i="17" s="1"/>
  <c r="K25" i="1"/>
  <c r="K25" i="17" s="1"/>
  <c r="L25" i="1"/>
  <c r="L25" i="17" s="1"/>
  <c r="M25" i="1"/>
  <c r="M25" i="17" s="1"/>
  <c r="N25" i="1"/>
  <c r="O25" i="1"/>
  <c r="O25" i="17" s="1"/>
  <c r="P25" i="1"/>
  <c r="P25" i="17" s="1"/>
  <c r="Q25" i="1"/>
  <c r="Q25" i="17" s="1"/>
  <c r="R25" i="1"/>
  <c r="R25" i="17" s="1"/>
  <c r="S25" i="1"/>
  <c r="S25" i="17" s="1"/>
  <c r="B26" i="1"/>
  <c r="C26" i="1"/>
  <c r="D26" i="1"/>
  <c r="E26" i="1"/>
  <c r="F26" i="1"/>
  <c r="G26" i="1"/>
  <c r="H26" i="1"/>
  <c r="I26" i="1"/>
  <c r="I26" i="17" s="1"/>
  <c r="J26" i="1"/>
  <c r="J26" i="17" s="1"/>
  <c r="K26" i="1"/>
  <c r="K26" i="17" s="1"/>
  <c r="L26" i="1"/>
  <c r="L26" i="17" s="1"/>
  <c r="M26" i="1"/>
  <c r="M26" i="17" s="1"/>
  <c r="N26" i="1"/>
  <c r="O26" i="1"/>
  <c r="O26" i="17" s="1"/>
  <c r="P26" i="1"/>
  <c r="P26" i="17" s="1"/>
  <c r="Q26" i="1"/>
  <c r="Q26" i="17" s="1"/>
  <c r="R26" i="1"/>
  <c r="R26" i="17" s="1"/>
  <c r="S26" i="1"/>
  <c r="S26" i="17" s="1"/>
  <c r="B27" i="1"/>
  <c r="C27" i="1"/>
  <c r="D27" i="1"/>
  <c r="E27" i="1"/>
  <c r="F27" i="1"/>
  <c r="G27" i="1"/>
  <c r="H27" i="1"/>
  <c r="I27" i="1"/>
  <c r="I27" i="17" s="1"/>
  <c r="J27" i="1"/>
  <c r="J27" i="17" s="1"/>
  <c r="K27" i="1"/>
  <c r="K27" i="17" s="1"/>
  <c r="L27" i="1"/>
  <c r="L27" i="17" s="1"/>
  <c r="M27" i="1"/>
  <c r="M27" i="17" s="1"/>
  <c r="N27" i="1"/>
  <c r="O27" i="1"/>
  <c r="O27" i="17" s="1"/>
  <c r="P27" i="1"/>
  <c r="P27" i="17" s="1"/>
  <c r="Q27" i="1"/>
  <c r="Q27" i="17" s="1"/>
  <c r="R27" i="1"/>
  <c r="R27" i="17" s="1"/>
  <c r="S27" i="1"/>
  <c r="S27" i="17" s="1"/>
  <c r="B28" i="1"/>
  <c r="C28" i="1"/>
  <c r="D28" i="1"/>
  <c r="E28" i="1"/>
  <c r="F28" i="1"/>
  <c r="G28" i="1"/>
  <c r="H28" i="1"/>
  <c r="I28" i="1"/>
  <c r="I28" i="17" s="1"/>
  <c r="J28" i="1"/>
  <c r="J28" i="17" s="1"/>
  <c r="K28" i="1"/>
  <c r="K28" i="17" s="1"/>
  <c r="L28" i="1"/>
  <c r="L28" i="17" s="1"/>
  <c r="M28" i="1"/>
  <c r="M28" i="17" s="1"/>
  <c r="N28" i="1"/>
  <c r="O28" i="1"/>
  <c r="P28" i="1"/>
  <c r="P28" i="17" s="1"/>
  <c r="Q28" i="1"/>
  <c r="Q28" i="17" s="1"/>
  <c r="R28" i="1"/>
  <c r="R28" i="17" s="1"/>
  <c r="S28" i="1"/>
  <c r="S28" i="17" s="1"/>
  <c r="B29" i="1"/>
  <c r="C29" i="1"/>
  <c r="D29" i="1"/>
  <c r="E29" i="1"/>
  <c r="F29" i="1"/>
  <c r="G29" i="1"/>
  <c r="H29" i="1"/>
  <c r="I29" i="1"/>
  <c r="I29" i="17" s="1"/>
  <c r="J29" i="1"/>
  <c r="J29" i="17" s="1"/>
  <c r="K29" i="1"/>
  <c r="K29" i="17" s="1"/>
  <c r="L29" i="1"/>
  <c r="L29" i="17" s="1"/>
  <c r="M29" i="1"/>
  <c r="M29" i="17" s="1"/>
  <c r="N29" i="1"/>
  <c r="O29" i="1"/>
  <c r="O29" i="17" s="1"/>
  <c r="P29" i="1"/>
  <c r="P29" i="17" s="1"/>
  <c r="Q29" i="1"/>
  <c r="Q29" i="17" s="1"/>
  <c r="R29" i="1"/>
  <c r="R29" i="17" s="1"/>
  <c r="S29" i="1"/>
  <c r="S29" i="17" s="1"/>
  <c r="B30" i="1"/>
  <c r="C30" i="1"/>
  <c r="D30" i="1"/>
  <c r="E30" i="1"/>
  <c r="F30" i="1"/>
  <c r="G30" i="1"/>
  <c r="H30" i="1"/>
  <c r="I30" i="1"/>
  <c r="I30" i="17" s="1"/>
  <c r="J30" i="1"/>
  <c r="J30" i="17" s="1"/>
  <c r="K30" i="1"/>
  <c r="K30" i="17" s="1"/>
  <c r="L30" i="1"/>
  <c r="L30" i="17" s="1"/>
  <c r="M30" i="1"/>
  <c r="M30" i="17" s="1"/>
  <c r="N30" i="1"/>
  <c r="O30" i="1"/>
  <c r="O30" i="17" s="1"/>
  <c r="P30" i="1"/>
  <c r="P30" i="17" s="1"/>
  <c r="Q30" i="1"/>
  <c r="Q30" i="17" s="1"/>
  <c r="R30" i="1"/>
  <c r="R30" i="17" s="1"/>
  <c r="S30" i="1"/>
  <c r="S30" i="17" s="1"/>
  <c r="B31" i="1"/>
  <c r="C31" i="1"/>
  <c r="D31" i="1"/>
  <c r="E31" i="1"/>
  <c r="F31" i="1"/>
  <c r="G31" i="1"/>
  <c r="H31" i="1"/>
  <c r="I31" i="1"/>
  <c r="I31" i="17" s="1"/>
  <c r="J31" i="1"/>
  <c r="J31" i="17" s="1"/>
  <c r="K31" i="1"/>
  <c r="K31" i="17" s="1"/>
  <c r="L31" i="1"/>
  <c r="L31" i="17" s="1"/>
  <c r="M31" i="1"/>
  <c r="M31" i="17" s="1"/>
  <c r="N31" i="1"/>
  <c r="O31" i="1"/>
  <c r="O31" i="17" s="1"/>
  <c r="P31" i="1"/>
  <c r="P31" i="17" s="1"/>
  <c r="Q31" i="1"/>
  <c r="Q31" i="17" s="1"/>
  <c r="R31" i="1"/>
  <c r="R31" i="17" s="1"/>
  <c r="S31" i="1"/>
  <c r="S31" i="17" s="1"/>
  <c r="B32" i="1"/>
  <c r="C32" i="1"/>
  <c r="D32" i="1"/>
  <c r="E32" i="1"/>
  <c r="F32" i="1"/>
  <c r="G32" i="1"/>
  <c r="H32" i="1"/>
  <c r="I32" i="1"/>
  <c r="I32" i="17" s="1"/>
  <c r="J32" i="1"/>
  <c r="J32" i="17" s="1"/>
  <c r="K32" i="1"/>
  <c r="K32" i="17" s="1"/>
  <c r="L32" i="1"/>
  <c r="L32" i="17" s="1"/>
  <c r="M32" i="1"/>
  <c r="M32" i="17" s="1"/>
  <c r="N32" i="1"/>
  <c r="O32" i="1"/>
  <c r="O32" i="17" s="1"/>
  <c r="P32" i="1"/>
  <c r="P32" i="17" s="1"/>
  <c r="Q32" i="1"/>
  <c r="Q32" i="17" s="1"/>
  <c r="R32" i="1"/>
  <c r="R32" i="17" s="1"/>
  <c r="S32" i="1"/>
  <c r="S32" i="17" s="1"/>
  <c r="B33" i="1"/>
  <c r="C33" i="1"/>
  <c r="D33" i="1"/>
  <c r="E33" i="1"/>
  <c r="F33" i="1"/>
  <c r="G33" i="1"/>
  <c r="H33" i="1"/>
  <c r="I33" i="1"/>
  <c r="I33" i="17" s="1"/>
  <c r="J33" i="1"/>
  <c r="J33" i="17" s="1"/>
  <c r="K33" i="1"/>
  <c r="K33" i="17" s="1"/>
  <c r="L33" i="1"/>
  <c r="L33" i="17" s="1"/>
  <c r="M33" i="1"/>
  <c r="M33" i="17" s="1"/>
  <c r="N33" i="1"/>
  <c r="O33" i="1"/>
  <c r="O33" i="17" s="1"/>
  <c r="P33" i="1"/>
  <c r="P33" i="17" s="1"/>
  <c r="Q33" i="1"/>
  <c r="Q33" i="17" s="1"/>
  <c r="R33" i="1"/>
  <c r="R33" i="17" s="1"/>
  <c r="S33" i="1"/>
  <c r="S33" i="17" s="1"/>
  <c r="B34" i="1"/>
  <c r="C34" i="1"/>
  <c r="D34" i="1"/>
  <c r="E34" i="1"/>
  <c r="F34" i="1"/>
  <c r="G34" i="1"/>
  <c r="H34" i="1"/>
  <c r="I34" i="1"/>
  <c r="I34" i="17" s="1"/>
  <c r="J34" i="1"/>
  <c r="J34" i="17" s="1"/>
  <c r="K34" i="1"/>
  <c r="K34" i="17" s="1"/>
  <c r="L34" i="1"/>
  <c r="L34" i="17" s="1"/>
  <c r="M34" i="1"/>
  <c r="M34" i="17" s="1"/>
  <c r="N34" i="1"/>
  <c r="O34" i="1"/>
  <c r="O34" i="17" s="1"/>
  <c r="P34" i="1"/>
  <c r="P34" i="17" s="1"/>
  <c r="Q34" i="1"/>
  <c r="Q34" i="17" s="1"/>
  <c r="R34" i="1"/>
  <c r="R34" i="17" s="1"/>
  <c r="S34" i="1"/>
  <c r="S34" i="17" s="1"/>
  <c r="B35" i="1"/>
  <c r="C35" i="1"/>
  <c r="D35" i="1"/>
  <c r="E35" i="1"/>
  <c r="F35" i="1"/>
  <c r="G35" i="1"/>
  <c r="H35" i="1"/>
  <c r="I35" i="1"/>
  <c r="I35" i="17" s="1"/>
  <c r="J35" i="1"/>
  <c r="J35" i="17" s="1"/>
  <c r="K35" i="1"/>
  <c r="K35" i="17" s="1"/>
  <c r="L35" i="1"/>
  <c r="L35" i="17" s="1"/>
  <c r="M35" i="1"/>
  <c r="M35" i="17" s="1"/>
  <c r="N35" i="1"/>
  <c r="O35" i="1"/>
  <c r="O35" i="17" s="1"/>
  <c r="P35" i="1"/>
  <c r="P35" i="17" s="1"/>
  <c r="Q35" i="1"/>
  <c r="Q35" i="17" s="1"/>
  <c r="R35" i="1"/>
  <c r="R35" i="17" s="1"/>
  <c r="S35" i="1"/>
  <c r="S35" i="17" s="1"/>
  <c r="B36" i="1"/>
  <c r="C36" i="1"/>
  <c r="D36" i="1"/>
  <c r="E36" i="1"/>
  <c r="F36" i="1"/>
  <c r="G36" i="1"/>
  <c r="H36" i="1"/>
  <c r="I36" i="1"/>
  <c r="I36" i="17" s="1"/>
  <c r="J36" i="1"/>
  <c r="J36" i="17" s="1"/>
  <c r="K36" i="1"/>
  <c r="K36" i="17" s="1"/>
  <c r="L36" i="1"/>
  <c r="L36" i="17" s="1"/>
  <c r="M36" i="1"/>
  <c r="M36" i="17" s="1"/>
  <c r="N36" i="1"/>
  <c r="O36" i="1"/>
  <c r="O36" i="17" s="1"/>
  <c r="P36" i="1"/>
  <c r="P36" i="17" s="1"/>
  <c r="Q36" i="1"/>
  <c r="Q36" i="17" s="1"/>
  <c r="R36" i="1"/>
  <c r="R36" i="17" s="1"/>
  <c r="S36" i="1"/>
  <c r="S36" i="17" s="1"/>
  <c r="B37" i="1"/>
  <c r="C37" i="1"/>
  <c r="D37" i="1"/>
  <c r="E37" i="1"/>
  <c r="F37" i="1"/>
  <c r="G37" i="1"/>
  <c r="H37" i="1"/>
  <c r="I37" i="1"/>
  <c r="I37" i="17" s="1"/>
  <c r="J37" i="1"/>
  <c r="J37" i="17" s="1"/>
  <c r="K37" i="1"/>
  <c r="K37" i="17" s="1"/>
  <c r="L37" i="1"/>
  <c r="L37" i="17" s="1"/>
  <c r="M37" i="1"/>
  <c r="M37" i="17" s="1"/>
  <c r="N37" i="1"/>
  <c r="O37" i="1"/>
  <c r="O37" i="17" s="1"/>
  <c r="P37" i="1"/>
  <c r="P37" i="17" s="1"/>
  <c r="Q37" i="1"/>
  <c r="Q37" i="17" s="1"/>
  <c r="R37" i="1"/>
  <c r="R37" i="17" s="1"/>
  <c r="S37" i="1"/>
  <c r="S37" i="17" s="1"/>
  <c r="B38" i="1"/>
  <c r="C38" i="1"/>
  <c r="D38" i="1"/>
  <c r="E38" i="1"/>
  <c r="F38" i="1"/>
  <c r="G38" i="1"/>
  <c r="H38" i="1"/>
  <c r="I38" i="1"/>
  <c r="I38" i="17" s="1"/>
  <c r="J38" i="1"/>
  <c r="J38" i="17" s="1"/>
  <c r="K38" i="1"/>
  <c r="K38" i="17" s="1"/>
  <c r="L38" i="1"/>
  <c r="L38" i="17" s="1"/>
  <c r="M38" i="1"/>
  <c r="M38" i="17" s="1"/>
  <c r="N38" i="1"/>
  <c r="O38" i="1"/>
  <c r="O38" i="17" s="1"/>
  <c r="P38" i="1"/>
  <c r="P38" i="17" s="1"/>
  <c r="Q38" i="1"/>
  <c r="Q38" i="17" s="1"/>
  <c r="R38" i="1"/>
  <c r="R38" i="17" s="1"/>
  <c r="S38" i="1"/>
  <c r="S38" i="17" s="1"/>
  <c r="B39" i="1"/>
  <c r="C39" i="1"/>
  <c r="D39" i="1"/>
  <c r="E39" i="1"/>
  <c r="F39" i="1"/>
  <c r="G39" i="1"/>
  <c r="H39" i="1"/>
  <c r="I39" i="1"/>
  <c r="I39" i="17" s="1"/>
  <c r="J39" i="1"/>
  <c r="J39" i="17" s="1"/>
  <c r="K39" i="1"/>
  <c r="K39" i="17" s="1"/>
  <c r="L39" i="1"/>
  <c r="L39" i="17" s="1"/>
  <c r="M39" i="1"/>
  <c r="M39" i="17" s="1"/>
  <c r="N39" i="1"/>
  <c r="O39" i="1"/>
  <c r="O39" i="17" s="1"/>
  <c r="P39" i="1"/>
  <c r="P39" i="17" s="1"/>
  <c r="Q39" i="1"/>
  <c r="Q39" i="17" s="1"/>
  <c r="R39" i="1"/>
  <c r="R39" i="17" s="1"/>
  <c r="S39" i="1"/>
  <c r="S39" i="17" s="1"/>
  <c r="B40" i="1"/>
  <c r="C40" i="1"/>
  <c r="D40" i="1"/>
  <c r="E40" i="1"/>
  <c r="F40" i="1"/>
  <c r="G40" i="1"/>
  <c r="H40" i="1"/>
  <c r="I40" i="1"/>
  <c r="I40" i="17" s="1"/>
  <c r="J40" i="1"/>
  <c r="J40" i="17" s="1"/>
  <c r="K40" i="1"/>
  <c r="K40" i="17" s="1"/>
  <c r="L40" i="1"/>
  <c r="L40" i="17" s="1"/>
  <c r="M40" i="1"/>
  <c r="M40" i="17" s="1"/>
  <c r="N40" i="1"/>
  <c r="O40" i="1"/>
  <c r="O40" i="17" s="1"/>
  <c r="P40" i="1"/>
  <c r="P40" i="17" s="1"/>
  <c r="Q40" i="1"/>
  <c r="Q40" i="17" s="1"/>
  <c r="R40" i="1"/>
  <c r="R40" i="17" s="1"/>
  <c r="S40" i="1"/>
  <c r="S40" i="17" s="1"/>
  <c r="B41" i="1"/>
  <c r="C41" i="1"/>
  <c r="D41" i="1"/>
  <c r="E41" i="1"/>
  <c r="F41" i="1"/>
  <c r="G41" i="1"/>
  <c r="H41" i="1"/>
  <c r="I41" i="1"/>
  <c r="I41" i="17" s="1"/>
  <c r="J41" i="1"/>
  <c r="J41" i="17" s="1"/>
  <c r="K41" i="1"/>
  <c r="K41" i="17" s="1"/>
  <c r="L41" i="1"/>
  <c r="L41" i="17" s="1"/>
  <c r="M41" i="1"/>
  <c r="M41" i="17" s="1"/>
  <c r="N41" i="1"/>
  <c r="O41" i="1"/>
  <c r="O41" i="17" s="1"/>
  <c r="P41" i="1"/>
  <c r="P41" i="17" s="1"/>
  <c r="Q41" i="1"/>
  <c r="Q41" i="17" s="1"/>
  <c r="R41" i="1"/>
  <c r="R41" i="17" s="1"/>
  <c r="S41" i="1"/>
  <c r="S41" i="17" s="1"/>
  <c r="B42" i="1"/>
  <c r="C42" i="1"/>
  <c r="D42" i="1"/>
  <c r="E42" i="1"/>
  <c r="F42" i="1"/>
  <c r="G42" i="1"/>
  <c r="H42" i="1"/>
  <c r="I42" i="1"/>
  <c r="I42" i="17" s="1"/>
  <c r="J42" i="1"/>
  <c r="J42" i="17" s="1"/>
  <c r="K42" i="1"/>
  <c r="K42" i="17" s="1"/>
  <c r="L42" i="1"/>
  <c r="L42" i="17" s="1"/>
  <c r="M42" i="1"/>
  <c r="M42" i="17" s="1"/>
  <c r="N42" i="1"/>
  <c r="O42" i="1"/>
  <c r="O42" i="17" s="1"/>
  <c r="P42" i="1"/>
  <c r="P42" i="17" s="1"/>
  <c r="Q42" i="1"/>
  <c r="Q42" i="17" s="1"/>
  <c r="R42" i="1"/>
  <c r="R42" i="17" s="1"/>
  <c r="S42" i="1"/>
  <c r="S42" i="17" s="1"/>
  <c r="B43" i="1"/>
  <c r="C43" i="1"/>
  <c r="D43" i="1"/>
  <c r="E43" i="1"/>
  <c r="F43" i="1"/>
  <c r="G43" i="1"/>
  <c r="H43" i="1"/>
  <c r="I43" i="1"/>
  <c r="I43" i="17" s="1"/>
  <c r="J43" i="1"/>
  <c r="J43" i="17" s="1"/>
  <c r="K43" i="1"/>
  <c r="K43" i="17" s="1"/>
  <c r="L43" i="1"/>
  <c r="L43" i="17" s="1"/>
  <c r="M43" i="1"/>
  <c r="M43" i="17" s="1"/>
  <c r="N43" i="1"/>
  <c r="O43" i="1"/>
  <c r="O43" i="17" s="1"/>
  <c r="P43" i="1"/>
  <c r="P43" i="17" s="1"/>
  <c r="Q43" i="1"/>
  <c r="Q43" i="17" s="1"/>
  <c r="R43" i="1"/>
  <c r="R43" i="17" s="1"/>
  <c r="S43" i="1"/>
  <c r="S43" i="17" s="1"/>
  <c r="B44" i="1"/>
  <c r="C44" i="1"/>
  <c r="D44" i="1"/>
  <c r="E44" i="1"/>
  <c r="F44" i="1"/>
  <c r="G44" i="1"/>
  <c r="H44" i="1"/>
  <c r="I44" i="1"/>
  <c r="I44" i="17" s="1"/>
  <c r="J44" i="1"/>
  <c r="J44" i="17" s="1"/>
  <c r="K44" i="1"/>
  <c r="K44" i="17" s="1"/>
  <c r="L44" i="1"/>
  <c r="L44" i="17" s="1"/>
  <c r="M44" i="1"/>
  <c r="M44" i="17" s="1"/>
  <c r="N44" i="1"/>
  <c r="O44" i="1"/>
  <c r="O44" i="17" s="1"/>
  <c r="P44" i="1"/>
  <c r="P44" i="17" s="1"/>
  <c r="Q44" i="1"/>
  <c r="Q44" i="17" s="1"/>
  <c r="R44" i="1"/>
  <c r="R44" i="17" s="1"/>
  <c r="S44" i="1"/>
  <c r="S44" i="17" s="1"/>
  <c r="B45" i="1"/>
  <c r="C45" i="1"/>
  <c r="D45" i="1"/>
  <c r="E45" i="1"/>
  <c r="F45" i="1"/>
  <c r="G45" i="1"/>
  <c r="H45" i="1"/>
  <c r="I45" i="1"/>
  <c r="I45" i="17" s="1"/>
  <c r="J45" i="1"/>
  <c r="J45" i="17" s="1"/>
  <c r="K45" i="1"/>
  <c r="K45" i="17" s="1"/>
  <c r="L45" i="1"/>
  <c r="L45" i="17" s="1"/>
  <c r="M45" i="1"/>
  <c r="M45" i="17" s="1"/>
  <c r="N45" i="1"/>
  <c r="O45" i="1"/>
  <c r="O45" i="17" s="1"/>
  <c r="P45" i="1"/>
  <c r="P45" i="17" s="1"/>
  <c r="Q45" i="1"/>
  <c r="Q45" i="17" s="1"/>
  <c r="R45" i="1"/>
  <c r="R45" i="17" s="1"/>
  <c r="S45" i="1"/>
  <c r="S45" i="17" s="1"/>
  <c r="B46" i="1"/>
  <c r="C46" i="1"/>
  <c r="D46" i="1"/>
  <c r="E46" i="1"/>
  <c r="F46" i="1"/>
  <c r="G46" i="1"/>
  <c r="H46" i="1"/>
  <c r="I46" i="1"/>
  <c r="I46" i="17" s="1"/>
  <c r="J46" i="1"/>
  <c r="J46" i="17" s="1"/>
  <c r="K46" i="1"/>
  <c r="K46" i="17" s="1"/>
  <c r="L46" i="1"/>
  <c r="L46" i="17" s="1"/>
  <c r="M46" i="1"/>
  <c r="M46" i="17" s="1"/>
  <c r="N46" i="1"/>
  <c r="O46" i="1"/>
  <c r="O46" i="17" s="1"/>
  <c r="P46" i="1"/>
  <c r="P46" i="17" s="1"/>
  <c r="Q46" i="1"/>
  <c r="Q46" i="17" s="1"/>
  <c r="R46" i="1"/>
  <c r="R46" i="17" s="1"/>
  <c r="S46" i="1"/>
  <c r="S46" i="17" s="1"/>
  <c r="B47" i="1"/>
  <c r="C47" i="1"/>
  <c r="D47" i="1"/>
  <c r="E47" i="1"/>
  <c r="F47" i="1"/>
  <c r="G47" i="1"/>
  <c r="H47" i="1"/>
  <c r="I47" i="1"/>
  <c r="I47" i="17" s="1"/>
  <c r="J47" i="1"/>
  <c r="J47" i="17" s="1"/>
  <c r="K47" i="1"/>
  <c r="K47" i="17" s="1"/>
  <c r="L47" i="1"/>
  <c r="L47" i="17" s="1"/>
  <c r="M47" i="1"/>
  <c r="M47" i="17" s="1"/>
  <c r="N47" i="1"/>
  <c r="O47" i="1"/>
  <c r="O47" i="17" s="1"/>
  <c r="P47" i="1"/>
  <c r="P47" i="17" s="1"/>
  <c r="Q47" i="1"/>
  <c r="Q47" i="17" s="1"/>
  <c r="R47" i="1"/>
  <c r="R47" i="17" s="1"/>
  <c r="S47" i="1"/>
  <c r="S47" i="17" s="1"/>
  <c r="B48" i="1"/>
  <c r="C48" i="1"/>
  <c r="D48" i="1"/>
  <c r="E48" i="1"/>
  <c r="F48" i="1"/>
  <c r="G48" i="1"/>
  <c r="H48" i="1"/>
  <c r="I48" i="1"/>
  <c r="I48" i="17" s="1"/>
  <c r="J48" i="1"/>
  <c r="J48" i="17" s="1"/>
  <c r="K48" i="1"/>
  <c r="K48" i="17" s="1"/>
  <c r="L48" i="1"/>
  <c r="L48" i="17" s="1"/>
  <c r="M48" i="1"/>
  <c r="M48" i="17" s="1"/>
  <c r="N48" i="1"/>
  <c r="O48" i="1"/>
  <c r="O48" i="17" s="1"/>
  <c r="P48" i="1"/>
  <c r="P48" i="17" s="1"/>
  <c r="Q48" i="1"/>
  <c r="Q48" i="17" s="1"/>
  <c r="R48" i="1"/>
  <c r="R48" i="17" s="1"/>
  <c r="S48" i="1"/>
  <c r="S48" i="17" s="1"/>
  <c r="B49" i="1"/>
  <c r="C49" i="1"/>
  <c r="D49" i="1"/>
  <c r="E49" i="1"/>
  <c r="F49" i="1"/>
  <c r="G49" i="1"/>
  <c r="H49" i="1"/>
  <c r="I49" i="1"/>
  <c r="I49" i="17" s="1"/>
  <c r="J49" i="1"/>
  <c r="J49" i="17" s="1"/>
  <c r="K49" i="1"/>
  <c r="K49" i="17" s="1"/>
  <c r="L49" i="1"/>
  <c r="L49" i="17" s="1"/>
  <c r="M49" i="1"/>
  <c r="M49" i="17" s="1"/>
  <c r="N49" i="1"/>
  <c r="O49" i="1"/>
  <c r="O49" i="17" s="1"/>
  <c r="P49" i="1"/>
  <c r="P49" i="17" s="1"/>
  <c r="Q49" i="1"/>
  <c r="Q49" i="17" s="1"/>
  <c r="R49" i="1"/>
  <c r="R49" i="17" s="1"/>
  <c r="S49" i="1"/>
  <c r="S49" i="17" s="1"/>
  <c r="B50" i="1"/>
  <c r="C50" i="1"/>
  <c r="D50" i="1"/>
  <c r="E50" i="1"/>
  <c r="F50" i="1"/>
  <c r="G50" i="1"/>
  <c r="H50" i="1"/>
  <c r="I50" i="1"/>
  <c r="I50" i="17" s="1"/>
  <c r="J50" i="1"/>
  <c r="J50" i="17" s="1"/>
  <c r="K50" i="1"/>
  <c r="K50" i="17" s="1"/>
  <c r="L50" i="1"/>
  <c r="L50" i="17" s="1"/>
  <c r="M50" i="1"/>
  <c r="M50" i="17" s="1"/>
  <c r="N50" i="1"/>
  <c r="O50" i="1"/>
  <c r="O50" i="17" s="1"/>
  <c r="P50" i="1"/>
  <c r="P50" i="17" s="1"/>
  <c r="Q50" i="1"/>
  <c r="Q50" i="17" s="1"/>
  <c r="R50" i="1"/>
  <c r="R50" i="17" s="1"/>
  <c r="S50" i="1"/>
  <c r="S50" i="17" s="1"/>
  <c r="B51" i="1"/>
  <c r="C51" i="1"/>
  <c r="D51" i="1"/>
  <c r="E51" i="1"/>
  <c r="F51" i="1"/>
  <c r="G51" i="1"/>
  <c r="H51" i="1"/>
  <c r="I51" i="1"/>
  <c r="I51" i="17" s="1"/>
  <c r="J51" i="1"/>
  <c r="J51" i="17" s="1"/>
  <c r="K51" i="1"/>
  <c r="K51" i="17" s="1"/>
  <c r="L51" i="1"/>
  <c r="L51" i="17" s="1"/>
  <c r="M51" i="1"/>
  <c r="M51" i="17" s="1"/>
  <c r="N51" i="1"/>
  <c r="O51" i="1"/>
  <c r="O51" i="17" s="1"/>
  <c r="P51" i="1"/>
  <c r="P51" i="17" s="1"/>
  <c r="Q51" i="1"/>
  <c r="Q51" i="17" s="1"/>
  <c r="R51" i="1"/>
  <c r="R51" i="17" s="1"/>
  <c r="S51" i="1"/>
  <c r="S51" i="17" s="1"/>
  <c r="B52" i="1"/>
  <c r="C52" i="1"/>
  <c r="D52" i="1"/>
  <c r="E52" i="1"/>
  <c r="F52" i="1"/>
  <c r="G52" i="1"/>
  <c r="H52" i="1"/>
  <c r="I52" i="1"/>
  <c r="I52" i="17" s="1"/>
  <c r="J52" i="1"/>
  <c r="J52" i="17" s="1"/>
  <c r="K52" i="1"/>
  <c r="K52" i="17" s="1"/>
  <c r="L52" i="1"/>
  <c r="L52" i="17" s="1"/>
  <c r="M52" i="1"/>
  <c r="M52" i="17" s="1"/>
  <c r="N52" i="1"/>
  <c r="O52" i="1"/>
  <c r="O52" i="17" s="1"/>
  <c r="P52" i="1"/>
  <c r="P52" i="17" s="1"/>
  <c r="Q52" i="1"/>
  <c r="Q52" i="17" s="1"/>
  <c r="R52" i="1"/>
  <c r="R52" i="17" s="1"/>
  <c r="S52" i="1"/>
  <c r="S52" i="17" s="1"/>
  <c r="B53" i="1"/>
  <c r="C53" i="1"/>
  <c r="D53" i="1"/>
  <c r="E53" i="1"/>
  <c r="F53" i="1"/>
  <c r="G53" i="1"/>
  <c r="H53" i="1"/>
  <c r="I53" i="1"/>
  <c r="I53" i="17" s="1"/>
  <c r="J53" i="1"/>
  <c r="J53" i="17" s="1"/>
  <c r="K53" i="1"/>
  <c r="K53" i="17" s="1"/>
  <c r="L53" i="1"/>
  <c r="L53" i="17" s="1"/>
  <c r="M53" i="1"/>
  <c r="M53" i="17" s="1"/>
  <c r="N53" i="1"/>
  <c r="O53" i="1"/>
  <c r="O53" i="17" s="1"/>
  <c r="P53" i="1"/>
  <c r="P53" i="17" s="1"/>
  <c r="Q53" i="1"/>
  <c r="Q53" i="17" s="1"/>
  <c r="R53" i="1"/>
  <c r="R53" i="17" s="1"/>
  <c r="S53" i="1"/>
  <c r="S53" i="17" s="1"/>
  <c r="B54" i="1"/>
  <c r="C54" i="1"/>
  <c r="D54" i="1"/>
  <c r="E54" i="1"/>
  <c r="F54" i="1"/>
  <c r="G54" i="1"/>
  <c r="H54" i="1"/>
  <c r="I54" i="1"/>
  <c r="I54" i="17" s="1"/>
  <c r="J54" i="1"/>
  <c r="J54" i="17" s="1"/>
  <c r="K54" i="1"/>
  <c r="K54" i="17" s="1"/>
  <c r="L54" i="1"/>
  <c r="L54" i="17" s="1"/>
  <c r="M54" i="1"/>
  <c r="M54" i="17" s="1"/>
  <c r="N54" i="1"/>
  <c r="O54" i="1"/>
  <c r="O54" i="17" s="1"/>
  <c r="P54" i="1"/>
  <c r="P54" i="17" s="1"/>
  <c r="Q54" i="1"/>
  <c r="Q54" i="17" s="1"/>
  <c r="R54" i="1"/>
  <c r="R54" i="17" s="1"/>
  <c r="S54" i="1"/>
  <c r="S54" i="17" s="1"/>
  <c r="B55" i="1"/>
  <c r="C55" i="1"/>
  <c r="D55" i="1"/>
  <c r="E55" i="1"/>
  <c r="F55" i="1"/>
  <c r="G55" i="1"/>
  <c r="H55" i="1"/>
  <c r="I55" i="1"/>
  <c r="J55" i="1"/>
  <c r="J55" i="17" s="1"/>
  <c r="K55" i="1"/>
  <c r="K55" i="17" s="1"/>
  <c r="L55" i="1"/>
  <c r="L55" i="17" s="1"/>
  <c r="M55" i="1"/>
  <c r="M55" i="17" s="1"/>
  <c r="N55" i="1"/>
  <c r="O55" i="1"/>
  <c r="O55" i="17" s="1"/>
  <c r="P55" i="1"/>
  <c r="P55" i="17" s="1"/>
  <c r="Q55" i="1"/>
  <c r="Q55" i="17" s="1"/>
  <c r="R55" i="1"/>
  <c r="R55" i="17" s="1"/>
  <c r="S55" i="1"/>
  <c r="S55" i="17" s="1"/>
  <c r="B56" i="1"/>
  <c r="C56" i="1"/>
  <c r="D56" i="1"/>
  <c r="E56" i="1"/>
  <c r="F56" i="1"/>
  <c r="G56" i="1"/>
  <c r="H56" i="1"/>
  <c r="I56" i="1"/>
  <c r="I56" i="17" s="1"/>
  <c r="J56" i="1"/>
  <c r="J56" i="17" s="1"/>
  <c r="K56" i="1"/>
  <c r="K56" i="17" s="1"/>
  <c r="L56" i="1"/>
  <c r="L56" i="17" s="1"/>
  <c r="M56" i="1"/>
  <c r="M56" i="17" s="1"/>
  <c r="N56" i="1"/>
  <c r="O56" i="1"/>
  <c r="O56" i="17" s="1"/>
  <c r="P56" i="1"/>
  <c r="P56" i="17" s="1"/>
  <c r="Q56" i="1"/>
  <c r="Q56" i="17" s="1"/>
  <c r="R56" i="1"/>
  <c r="R56" i="17" s="1"/>
  <c r="S56" i="1"/>
  <c r="S56" i="17" s="1"/>
  <c r="B57" i="1"/>
  <c r="C57" i="1"/>
  <c r="D57" i="1"/>
  <c r="E57" i="1"/>
  <c r="F57" i="1"/>
  <c r="G57" i="1"/>
  <c r="H57" i="1"/>
  <c r="I57" i="1"/>
  <c r="I57" i="17" s="1"/>
  <c r="J57" i="1"/>
  <c r="J57" i="17" s="1"/>
  <c r="K57" i="1"/>
  <c r="K57" i="17" s="1"/>
  <c r="L57" i="1"/>
  <c r="M57" i="1"/>
  <c r="M57" i="17" s="1"/>
  <c r="N57" i="1"/>
  <c r="O57" i="1"/>
  <c r="O57" i="17" s="1"/>
  <c r="P57" i="1"/>
  <c r="P57" i="17" s="1"/>
  <c r="Q57" i="1"/>
  <c r="Q57" i="17" s="1"/>
  <c r="R57" i="1"/>
  <c r="R57" i="17" s="1"/>
  <c r="S57" i="1"/>
  <c r="S57" i="17" s="1"/>
  <c r="B58" i="1"/>
  <c r="C58" i="1"/>
  <c r="D58" i="1"/>
  <c r="E58" i="1"/>
  <c r="F58" i="1"/>
  <c r="G58" i="1"/>
  <c r="H58" i="1"/>
  <c r="I58" i="1"/>
  <c r="I58" i="17" s="1"/>
  <c r="J58" i="1"/>
  <c r="J58" i="17" s="1"/>
  <c r="K58" i="1"/>
  <c r="K58" i="17" s="1"/>
  <c r="L58" i="1"/>
  <c r="L58" i="17" s="1"/>
  <c r="M58" i="1"/>
  <c r="M58" i="17" s="1"/>
  <c r="N58" i="1"/>
  <c r="O58" i="1"/>
  <c r="O58" i="17" s="1"/>
  <c r="P58" i="1"/>
  <c r="P58" i="17" s="1"/>
  <c r="Q58" i="1"/>
  <c r="Q58" i="17" s="1"/>
  <c r="R58" i="1"/>
  <c r="R58" i="17" s="1"/>
  <c r="S58" i="1"/>
  <c r="S58" i="17" s="1"/>
  <c r="B59" i="1"/>
  <c r="C59" i="1"/>
  <c r="D59" i="1"/>
  <c r="E59" i="1"/>
  <c r="F59" i="1"/>
  <c r="G59" i="1"/>
  <c r="H59" i="1"/>
  <c r="I59" i="1"/>
  <c r="I59" i="17" s="1"/>
  <c r="J59" i="1"/>
  <c r="J59" i="17" s="1"/>
  <c r="K59" i="1"/>
  <c r="K59" i="17" s="1"/>
  <c r="L59" i="1"/>
  <c r="L59" i="17" s="1"/>
  <c r="M59" i="1"/>
  <c r="M59" i="17" s="1"/>
  <c r="N59" i="1"/>
  <c r="O59" i="1"/>
  <c r="O59" i="17" s="1"/>
  <c r="P59" i="1"/>
  <c r="P59" i="17" s="1"/>
  <c r="Q59" i="1"/>
  <c r="Q59" i="17" s="1"/>
  <c r="R59" i="1"/>
  <c r="R59" i="17" s="1"/>
  <c r="S59" i="1"/>
  <c r="S59" i="17" s="1"/>
  <c r="B60" i="1"/>
  <c r="C60" i="1"/>
  <c r="D60" i="1"/>
  <c r="E60" i="1"/>
  <c r="F60" i="1"/>
  <c r="G60" i="1"/>
  <c r="H60" i="1"/>
  <c r="I60" i="1"/>
  <c r="I60" i="17" s="1"/>
  <c r="J60" i="1"/>
  <c r="J60" i="17" s="1"/>
  <c r="K60" i="1"/>
  <c r="K60" i="17" s="1"/>
  <c r="L60" i="1"/>
  <c r="L60" i="17" s="1"/>
  <c r="M60" i="1"/>
  <c r="M60" i="17" s="1"/>
  <c r="N60" i="1"/>
  <c r="O60" i="1"/>
  <c r="O60" i="17" s="1"/>
  <c r="P60" i="1"/>
  <c r="P60" i="17" s="1"/>
  <c r="Q60" i="1"/>
  <c r="Q60" i="17" s="1"/>
  <c r="R60" i="1"/>
  <c r="R60" i="17" s="1"/>
  <c r="S60" i="1"/>
  <c r="S60" i="17" s="1"/>
  <c r="B61" i="1"/>
  <c r="C61" i="1"/>
  <c r="D61" i="1"/>
  <c r="E61" i="1"/>
  <c r="F61" i="1"/>
  <c r="G61" i="1"/>
  <c r="H61" i="1"/>
  <c r="I61" i="1"/>
  <c r="I61" i="17" s="1"/>
  <c r="J61" i="1"/>
  <c r="J61" i="17" s="1"/>
  <c r="K61" i="1"/>
  <c r="K61" i="17" s="1"/>
  <c r="L61" i="1"/>
  <c r="L61" i="17" s="1"/>
  <c r="M61" i="1"/>
  <c r="M61" i="17" s="1"/>
  <c r="N61" i="1"/>
  <c r="O61" i="1"/>
  <c r="O61" i="17" s="1"/>
  <c r="P61" i="1"/>
  <c r="P61" i="17" s="1"/>
  <c r="Q61" i="1"/>
  <c r="Q61" i="17" s="1"/>
  <c r="R61" i="1"/>
  <c r="R61" i="17" s="1"/>
  <c r="S61" i="1"/>
  <c r="S61" i="17" s="1"/>
  <c r="B62" i="1"/>
  <c r="C62" i="1"/>
  <c r="D62" i="1"/>
  <c r="E62" i="1"/>
  <c r="F62" i="1"/>
  <c r="G62" i="1"/>
  <c r="H62" i="1"/>
  <c r="I62" i="1"/>
  <c r="I62" i="17" s="1"/>
  <c r="J62" i="1"/>
  <c r="J62" i="17" s="1"/>
  <c r="K62" i="1"/>
  <c r="K62" i="17" s="1"/>
  <c r="L62" i="1"/>
  <c r="L62" i="17" s="1"/>
  <c r="M62" i="1"/>
  <c r="M62" i="17" s="1"/>
  <c r="N62" i="1"/>
  <c r="O62" i="1"/>
  <c r="O62" i="17" s="1"/>
  <c r="P62" i="1"/>
  <c r="P62" i="17" s="1"/>
  <c r="Q62" i="1"/>
  <c r="Q62" i="17" s="1"/>
  <c r="R62" i="1"/>
  <c r="R62" i="17" s="1"/>
  <c r="S62" i="1"/>
  <c r="S62" i="17" s="1"/>
  <c r="B63" i="1"/>
  <c r="C63" i="1"/>
  <c r="D63" i="1"/>
  <c r="E63" i="1"/>
  <c r="F63" i="1"/>
  <c r="G63" i="1"/>
  <c r="H63" i="1"/>
  <c r="I63" i="1"/>
  <c r="I63" i="17" s="1"/>
  <c r="J63" i="1"/>
  <c r="J63" i="17" s="1"/>
  <c r="K63" i="1"/>
  <c r="K63" i="17" s="1"/>
  <c r="L63" i="1"/>
  <c r="L63" i="17" s="1"/>
  <c r="M63" i="1"/>
  <c r="M63" i="17" s="1"/>
  <c r="N63" i="1"/>
  <c r="O63" i="1"/>
  <c r="O63" i="17" s="1"/>
  <c r="P63" i="1"/>
  <c r="P63" i="17" s="1"/>
  <c r="Q63" i="1"/>
  <c r="Q63" i="17" s="1"/>
  <c r="R63" i="1"/>
  <c r="R63" i="17" s="1"/>
  <c r="S63" i="1"/>
  <c r="S63" i="17" s="1"/>
  <c r="B64" i="1"/>
  <c r="C64" i="1"/>
  <c r="D64" i="1"/>
  <c r="E64" i="1"/>
  <c r="F64" i="1"/>
  <c r="G64" i="1"/>
  <c r="H64" i="1"/>
  <c r="I64" i="1"/>
  <c r="I64" i="17" s="1"/>
  <c r="J64" i="1"/>
  <c r="J64" i="17" s="1"/>
  <c r="K64" i="1"/>
  <c r="K64" i="17" s="1"/>
  <c r="L64" i="1"/>
  <c r="L64" i="17" s="1"/>
  <c r="M64" i="1"/>
  <c r="M64" i="17" s="1"/>
  <c r="N64" i="1"/>
  <c r="O64" i="1"/>
  <c r="O64" i="17" s="1"/>
  <c r="P64" i="1"/>
  <c r="P64" i="17" s="1"/>
  <c r="Q64" i="1"/>
  <c r="Q64" i="17" s="1"/>
  <c r="R64" i="1"/>
  <c r="R64" i="17" s="1"/>
  <c r="S64" i="1"/>
  <c r="S64" i="17" s="1"/>
  <c r="B65" i="1"/>
  <c r="C65" i="1"/>
  <c r="D65" i="1"/>
  <c r="E65" i="1"/>
  <c r="F65" i="1"/>
  <c r="G65" i="1"/>
  <c r="H65" i="1"/>
  <c r="I65" i="1"/>
  <c r="I65" i="17" s="1"/>
  <c r="J65" i="1"/>
  <c r="J65" i="17" s="1"/>
  <c r="K65" i="1"/>
  <c r="K65" i="17" s="1"/>
  <c r="L65" i="1"/>
  <c r="L65" i="17" s="1"/>
  <c r="M65" i="1"/>
  <c r="M65" i="17" s="1"/>
  <c r="N65" i="1"/>
  <c r="O65" i="1"/>
  <c r="O65" i="17" s="1"/>
  <c r="P65" i="1"/>
  <c r="P65" i="17" s="1"/>
  <c r="Q65" i="1"/>
  <c r="Q65" i="17" s="1"/>
  <c r="R65" i="1"/>
  <c r="R65" i="17" s="1"/>
  <c r="S65" i="1"/>
  <c r="S65" i="17" s="1"/>
  <c r="B66" i="1"/>
  <c r="C66" i="1"/>
  <c r="D66" i="1"/>
  <c r="E66" i="1"/>
  <c r="F66" i="1"/>
  <c r="G66" i="1"/>
  <c r="H66" i="1"/>
  <c r="I66" i="1"/>
  <c r="I66" i="17" s="1"/>
  <c r="J66" i="1"/>
  <c r="J66" i="17" s="1"/>
  <c r="K66" i="1"/>
  <c r="K66" i="17" s="1"/>
  <c r="L66" i="1"/>
  <c r="L66" i="17" s="1"/>
  <c r="M66" i="1"/>
  <c r="M66" i="17" s="1"/>
  <c r="N66" i="1"/>
  <c r="O66" i="1"/>
  <c r="O66" i="17" s="1"/>
  <c r="P66" i="1"/>
  <c r="P66" i="17" s="1"/>
  <c r="Q66" i="1"/>
  <c r="Q66" i="17" s="1"/>
  <c r="R66" i="1"/>
  <c r="R66" i="17" s="1"/>
  <c r="S66" i="1"/>
  <c r="S66" i="17" s="1"/>
  <c r="B67" i="1"/>
  <c r="C67" i="1"/>
  <c r="D67" i="1"/>
  <c r="E67" i="1"/>
  <c r="F67" i="1"/>
  <c r="G67" i="1"/>
  <c r="H67" i="1"/>
  <c r="I67" i="1"/>
  <c r="J67" i="1"/>
  <c r="J67" i="17" s="1"/>
  <c r="K67" i="1"/>
  <c r="K67" i="17" s="1"/>
  <c r="L67" i="1"/>
  <c r="L67" i="17" s="1"/>
  <c r="M67" i="1"/>
  <c r="M67" i="17" s="1"/>
  <c r="N67" i="1"/>
  <c r="O67" i="1"/>
  <c r="O67" i="17" s="1"/>
  <c r="P67" i="1"/>
  <c r="P67" i="17" s="1"/>
  <c r="Q67" i="1"/>
  <c r="Q67" i="17" s="1"/>
  <c r="R67" i="1"/>
  <c r="R67" i="17" s="1"/>
  <c r="S67" i="1"/>
  <c r="S67" i="17" s="1"/>
  <c r="B68" i="1"/>
  <c r="C68" i="1"/>
  <c r="D68" i="1"/>
  <c r="E68" i="1"/>
  <c r="F68" i="1"/>
  <c r="G68" i="1"/>
  <c r="H68" i="1"/>
  <c r="I68" i="1"/>
  <c r="I68" i="17" s="1"/>
  <c r="J68" i="1"/>
  <c r="J68" i="17" s="1"/>
  <c r="K68" i="1"/>
  <c r="K68" i="17" s="1"/>
  <c r="L68" i="1"/>
  <c r="L68" i="17" s="1"/>
  <c r="M68" i="1"/>
  <c r="M68" i="17" s="1"/>
  <c r="N68" i="1"/>
  <c r="O68" i="1"/>
  <c r="O68" i="17" s="1"/>
  <c r="P68" i="1"/>
  <c r="P68" i="17" s="1"/>
  <c r="Q68" i="1"/>
  <c r="Q68" i="17" s="1"/>
  <c r="R68" i="1"/>
  <c r="R68" i="17" s="1"/>
  <c r="S68" i="1"/>
  <c r="S68" i="17" s="1"/>
  <c r="B69" i="1"/>
  <c r="C69" i="1"/>
  <c r="D69" i="1"/>
  <c r="E69" i="1"/>
  <c r="F69" i="1"/>
  <c r="G69" i="1"/>
  <c r="H69" i="1"/>
  <c r="I69" i="1"/>
  <c r="I69" i="17" s="1"/>
  <c r="J69" i="1"/>
  <c r="J69" i="17" s="1"/>
  <c r="K69" i="1"/>
  <c r="K69" i="17" s="1"/>
  <c r="L69" i="1"/>
  <c r="L69" i="17" s="1"/>
  <c r="M69" i="1"/>
  <c r="M69" i="17" s="1"/>
  <c r="N69" i="1"/>
  <c r="O69" i="1"/>
  <c r="O69" i="17" s="1"/>
  <c r="P69" i="1"/>
  <c r="P69" i="17" s="1"/>
  <c r="Q69" i="1"/>
  <c r="Q69" i="17" s="1"/>
  <c r="R69" i="1"/>
  <c r="R69" i="17" s="1"/>
  <c r="S69" i="1"/>
  <c r="S69" i="17" s="1"/>
  <c r="B70" i="1"/>
  <c r="C70" i="1"/>
  <c r="D70" i="1"/>
  <c r="E70" i="1"/>
  <c r="F70" i="1"/>
  <c r="G70" i="1"/>
  <c r="H70" i="1"/>
  <c r="H70" i="17" s="1"/>
  <c r="I70" i="1"/>
  <c r="I70" i="17" s="1"/>
  <c r="J70" i="1"/>
  <c r="J70" i="17" s="1"/>
  <c r="K70" i="1"/>
  <c r="K70" i="17" s="1"/>
  <c r="L70" i="1"/>
  <c r="L70" i="17" s="1"/>
  <c r="M70" i="1"/>
  <c r="M70" i="17" s="1"/>
  <c r="N70" i="1"/>
  <c r="O70" i="1"/>
  <c r="O70" i="17" s="1"/>
  <c r="P70" i="1"/>
  <c r="P70" i="17" s="1"/>
  <c r="Q70" i="1"/>
  <c r="Q70" i="17" s="1"/>
  <c r="R70" i="1"/>
  <c r="R70" i="17" s="1"/>
  <c r="S70" i="1"/>
  <c r="S70" i="17" s="1"/>
  <c r="B71" i="1"/>
  <c r="C71" i="1"/>
  <c r="D71" i="1"/>
  <c r="E71" i="1"/>
  <c r="F71" i="1"/>
  <c r="G71" i="1"/>
  <c r="H71" i="1"/>
  <c r="I71" i="1"/>
  <c r="I71" i="17" s="1"/>
  <c r="J71" i="1"/>
  <c r="J71" i="17" s="1"/>
  <c r="K71" i="1"/>
  <c r="K71" i="17" s="1"/>
  <c r="L71" i="1"/>
  <c r="L71" i="17" s="1"/>
  <c r="M71" i="1"/>
  <c r="M71" i="17" s="1"/>
  <c r="N71" i="1"/>
  <c r="O71" i="1"/>
  <c r="O71" i="17" s="1"/>
  <c r="P71" i="1"/>
  <c r="P71" i="17" s="1"/>
  <c r="Q71" i="1"/>
  <c r="Q71" i="17" s="1"/>
  <c r="R71" i="1"/>
  <c r="R71" i="17" s="1"/>
  <c r="S71" i="1"/>
  <c r="S71" i="17" s="1"/>
  <c r="B72" i="1"/>
  <c r="C72" i="1"/>
  <c r="D72" i="1"/>
  <c r="E72" i="1"/>
  <c r="F72" i="1"/>
  <c r="G72" i="1"/>
  <c r="H72" i="1"/>
  <c r="I72" i="1"/>
  <c r="I72" i="17" s="1"/>
  <c r="J72" i="1"/>
  <c r="J72" i="17" s="1"/>
  <c r="K72" i="1"/>
  <c r="K72" i="17" s="1"/>
  <c r="L72" i="1"/>
  <c r="L72" i="17" s="1"/>
  <c r="M72" i="1"/>
  <c r="M72" i="17" s="1"/>
  <c r="N72" i="1"/>
  <c r="O72" i="1"/>
  <c r="O72" i="17" s="1"/>
  <c r="P72" i="1"/>
  <c r="P72" i="17" s="1"/>
  <c r="Q72" i="1"/>
  <c r="Q72" i="17" s="1"/>
  <c r="R72" i="1"/>
  <c r="R72" i="17" s="1"/>
  <c r="S72" i="1"/>
  <c r="S72" i="17" s="1"/>
  <c r="B73" i="1"/>
  <c r="C73" i="1"/>
  <c r="D73" i="1"/>
  <c r="E73" i="1"/>
  <c r="F73" i="1"/>
  <c r="G73" i="1"/>
  <c r="H73" i="1"/>
  <c r="I73" i="1"/>
  <c r="I73" i="17" s="1"/>
  <c r="J73" i="1"/>
  <c r="J73" i="17" s="1"/>
  <c r="K73" i="1"/>
  <c r="K73" i="17" s="1"/>
  <c r="L73" i="1"/>
  <c r="L73" i="17" s="1"/>
  <c r="M73" i="1"/>
  <c r="M73" i="17" s="1"/>
  <c r="N73" i="1"/>
  <c r="O73" i="1"/>
  <c r="O73" i="17" s="1"/>
  <c r="P73" i="1"/>
  <c r="P73" i="17" s="1"/>
  <c r="Q73" i="1"/>
  <c r="Q73" i="17" s="1"/>
  <c r="R73" i="1"/>
  <c r="R73" i="17" s="1"/>
  <c r="S73" i="1"/>
  <c r="S73" i="17" s="1"/>
  <c r="B74" i="1"/>
  <c r="C74" i="1"/>
  <c r="D74" i="1"/>
  <c r="E74" i="1"/>
  <c r="F74" i="1"/>
  <c r="G74" i="1"/>
  <c r="H74" i="1"/>
  <c r="I74" i="1"/>
  <c r="I74" i="17" s="1"/>
  <c r="J74" i="1"/>
  <c r="J74" i="17" s="1"/>
  <c r="K74" i="1"/>
  <c r="K74" i="17" s="1"/>
  <c r="L74" i="1"/>
  <c r="L74" i="17" s="1"/>
  <c r="M74" i="1"/>
  <c r="M74" i="17" s="1"/>
  <c r="N74" i="1"/>
  <c r="O74" i="1"/>
  <c r="O74" i="17" s="1"/>
  <c r="P74" i="1"/>
  <c r="P74" i="17" s="1"/>
  <c r="Q74" i="1"/>
  <c r="Q74" i="17" s="1"/>
  <c r="R74" i="1"/>
  <c r="R74" i="17" s="1"/>
  <c r="S74" i="1"/>
  <c r="S74" i="17" s="1"/>
  <c r="B75" i="1"/>
  <c r="C75" i="1"/>
  <c r="D75" i="1"/>
  <c r="E75" i="1"/>
  <c r="F75" i="1"/>
  <c r="G75" i="1"/>
  <c r="H75" i="1"/>
  <c r="I75" i="1"/>
  <c r="I75" i="17" s="1"/>
  <c r="J75" i="1"/>
  <c r="J75" i="17" s="1"/>
  <c r="K75" i="1"/>
  <c r="K75" i="17" s="1"/>
  <c r="L75" i="1"/>
  <c r="L75" i="17" s="1"/>
  <c r="M75" i="1"/>
  <c r="M75" i="17" s="1"/>
  <c r="N75" i="1"/>
  <c r="O75" i="1"/>
  <c r="O75" i="17" s="1"/>
  <c r="P75" i="1"/>
  <c r="P75" i="17" s="1"/>
  <c r="Q75" i="1"/>
  <c r="Q75" i="17" s="1"/>
  <c r="R75" i="1"/>
  <c r="R75" i="17" s="1"/>
  <c r="S75" i="1"/>
  <c r="S75" i="17" s="1"/>
  <c r="B76" i="1"/>
  <c r="C76" i="1"/>
  <c r="D76" i="1"/>
  <c r="E76" i="1"/>
  <c r="F76" i="1"/>
  <c r="G76" i="1"/>
  <c r="H76" i="1"/>
  <c r="I76" i="1"/>
  <c r="I76" i="17" s="1"/>
  <c r="J76" i="1"/>
  <c r="J76" i="17" s="1"/>
  <c r="K76" i="1"/>
  <c r="K76" i="17" s="1"/>
  <c r="L76" i="1"/>
  <c r="L76" i="17" s="1"/>
  <c r="M76" i="1"/>
  <c r="M76" i="17" s="1"/>
  <c r="N76" i="1"/>
  <c r="O76" i="1"/>
  <c r="O76" i="17" s="1"/>
  <c r="P76" i="1"/>
  <c r="P76" i="17" s="1"/>
  <c r="Q76" i="1"/>
  <c r="Q76" i="17" s="1"/>
  <c r="R76" i="1"/>
  <c r="R76" i="17" s="1"/>
  <c r="S76" i="1"/>
  <c r="S76" i="17" s="1"/>
  <c r="B77" i="1"/>
  <c r="C77" i="1"/>
  <c r="D77" i="1"/>
  <c r="E77" i="1"/>
  <c r="F77" i="1"/>
  <c r="G77" i="1"/>
  <c r="H77" i="1"/>
  <c r="I77" i="1"/>
  <c r="I77" i="17" s="1"/>
  <c r="J77" i="1"/>
  <c r="J77" i="17" s="1"/>
  <c r="K77" i="1"/>
  <c r="K77" i="17" s="1"/>
  <c r="L77" i="1"/>
  <c r="L77" i="17" s="1"/>
  <c r="M77" i="1"/>
  <c r="M77" i="17" s="1"/>
  <c r="N77" i="1"/>
  <c r="O77" i="1"/>
  <c r="O77" i="17" s="1"/>
  <c r="P77" i="1"/>
  <c r="P77" i="17" s="1"/>
  <c r="Q77" i="1"/>
  <c r="Q77" i="17" s="1"/>
  <c r="R77" i="1"/>
  <c r="R77" i="17" s="1"/>
  <c r="S77" i="1"/>
  <c r="S77" i="17" s="1"/>
  <c r="B78" i="1"/>
  <c r="C78" i="1"/>
  <c r="D78" i="1"/>
  <c r="E78" i="1"/>
  <c r="F78" i="1"/>
  <c r="G78" i="1"/>
  <c r="H78" i="1"/>
  <c r="I78" i="1"/>
  <c r="I78" i="17" s="1"/>
  <c r="J78" i="1"/>
  <c r="J78" i="17" s="1"/>
  <c r="K78" i="1"/>
  <c r="K78" i="17" s="1"/>
  <c r="L78" i="1"/>
  <c r="L78" i="17" s="1"/>
  <c r="M78" i="1"/>
  <c r="M78" i="17" s="1"/>
  <c r="N78" i="1"/>
  <c r="O78" i="1"/>
  <c r="O78" i="17" s="1"/>
  <c r="P78" i="1"/>
  <c r="P78" i="17" s="1"/>
  <c r="Q78" i="1"/>
  <c r="Q78" i="17" s="1"/>
  <c r="R78" i="1"/>
  <c r="R78" i="17" s="1"/>
  <c r="S78" i="1"/>
  <c r="S78" i="17" s="1"/>
  <c r="B79" i="1"/>
  <c r="C79" i="1"/>
  <c r="D79" i="1"/>
  <c r="E79" i="1"/>
  <c r="F79" i="1"/>
  <c r="G79" i="1"/>
  <c r="H79" i="1"/>
  <c r="I79" i="1"/>
  <c r="I79" i="17" s="1"/>
  <c r="J79" i="1"/>
  <c r="J79" i="17" s="1"/>
  <c r="K79" i="1"/>
  <c r="K79" i="17" s="1"/>
  <c r="L79" i="1"/>
  <c r="L79" i="17" s="1"/>
  <c r="M79" i="1"/>
  <c r="M79" i="17" s="1"/>
  <c r="N79" i="1"/>
  <c r="O79" i="1"/>
  <c r="O79" i="17" s="1"/>
  <c r="P79" i="1"/>
  <c r="P79" i="17" s="1"/>
  <c r="Q79" i="1"/>
  <c r="Q79" i="17" s="1"/>
  <c r="R79" i="1"/>
  <c r="R79" i="17" s="1"/>
  <c r="S79" i="1"/>
  <c r="S79" i="17" s="1"/>
  <c r="B80" i="1"/>
  <c r="C80" i="1"/>
  <c r="D80" i="1"/>
  <c r="E80" i="1"/>
  <c r="F80" i="1"/>
  <c r="G80" i="1"/>
  <c r="H80" i="1"/>
  <c r="I80" i="1"/>
  <c r="I80" i="17" s="1"/>
  <c r="J80" i="1"/>
  <c r="J80" i="17" s="1"/>
  <c r="K80" i="1"/>
  <c r="K80" i="17" s="1"/>
  <c r="L80" i="1"/>
  <c r="L80" i="17" s="1"/>
  <c r="M80" i="1"/>
  <c r="M80" i="17" s="1"/>
  <c r="N80" i="1"/>
  <c r="O80" i="1"/>
  <c r="O80" i="17" s="1"/>
  <c r="P80" i="1"/>
  <c r="P80" i="17" s="1"/>
  <c r="Q80" i="1"/>
  <c r="Q80" i="17" s="1"/>
  <c r="R80" i="1"/>
  <c r="R80" i="17" s="1"/>
  <c r="S80" i="1"/>
  <c r="S80" i="17" s="1"/>
  <c r="B81" i="1"/>
  <c r="C81" i="1"/>
  <c r="D81" i="1"/>
  <c r="E81" i="1"/>
  <c r="F81" i="1"/>
  <c r="G81" i="1"/>
  <c r="H81" i="1"/>
  <c r="I81" i="1"/>
  <c r="I81" i="17" s="1"/>
  <c r="J81" i="1"/>
  <c r="J81" i="17" s="1"/>
  <c r="K81" i="1"/>
  <c r="K81" i="17" s="1"/>
  <c r="L81" i="1"/>
  <c r="L81" i="17" s="1"/>
  <c r="M81" i="1"/>
  <c r="M81" i="17" s="1"/>
  <c r="N81" i="1"/>
  <c r="O81" i="1"/>
  <c r="O81" i="17" s="1"/>
  <c r="P81" i="1"/>
  <c r="P81" i="17" s="1"/>
  <c r="Q81" i="1"/>
  <c r="Q81" i="17" s="1"/>
  <c r="R81" i="1"/>
  <c r="R81" i="17" s="1"/>
  <c r="S81" i="1"/>
  <c r="S81" i="17" s="1"/>
  <c r="B82" i="1"/>
  <c r="C82" i="1"/>
  <c r="D82" i="1"/>
  <c r="E82" i="1"/>
  <c r="F82" i="1"/>
  <c r="G82" i="1"/>
  <c r="H82" i="1"/>
  <c r="I82" i="1"/>
  <c r="I82" i="17" s="1"/>
  <c r="J82" i="1"/>
  <c r="J82" i="17" s="1"/>
  <c r="K82" i="1"/>
  <c r="K82" i="17" s="1"/>
  <c r="L82" i="1"/>
  <c r="L82" i="17" s="1"/>
  <c r="M82" i="1"/>
  <c r="M82" i="17" s="1"/>
  <c r="N82" i="1"/>
  <c r="O82" i="1"/>
  <c r="O82" i="17" s="1"/>
  <c r="P82" i="1"/>
  <c r="P82" i="17" s="1"/>
  <c r="Q82" i="1"/>
  <c r="Q82" i="17" s="1"/>
  <c r="R82" i="1"/>
  <c r="R82" i="17" s="1"/>
  <c r="S82" i="1"/>
  <c r="S82" i="17" s="1"/>
  <c r="B83" i="1"/>
  <c r="C83" i="1"/>
  <c r="D83" i="1"/>
  <c r="E83" i="1"/>
  <c r="F83" i="1"/>
  <c r="G83" i="1"/>
  <c r="H83" i="1"/>
  <c r="I83" i="1"/>
  <c r="I83" i="17" s="1"/>
  <c r="J83" i="1"/>
  <c r="J83" i="17" s="1"/>
  <c r="K83" i="1"/>
  <c r="K83" i="17" s="1"/>
  <c r="L83" i="1"/>
  <c r="L83" i="17" s="1"/>
  <c r="M83" i="1"/>
  <c r="M83" i="17" s="1"/>
  <c r="N83" i="1"/>
  <c r="O83" i="1"/>
  <c r="O83" i="17" s="1"/>
  <c r="P83" i="1"/>
  <c r="P83" i="17" s="1"/>
  <c r="Q83" i="1"/>
  <c r="Q83" i="17" s="1"/>
  <c r="R83" i="1"/>
  <c r="R83" i="17" s="1"/>
  <c r="S83" i="1"/>
  <c r="S83" i="17" s="1"/>
  <c r="B84" i="1"/>
  <c r="C84" i="1"/>
  <c r="D84" i="1"/>
  <c r="E84" i="1"/>
  <c r="F84" i="1"/>
  <c r="G84" i="1"/>
  <c r="H84" i="1"/>
  <c r="I84" i="1"/>
  <c r="I84" i="17" s="1"/>
  <c r="J84" i="1"/>
  <c r="J84" i="17" s="1"/>
  <c r="K84" i="1"/>
  <c r="K84" i="17" s="1"/>
  <c r="L84" i="1"/>
  <c r="L84" i="17" s="1"/>
  <c r="M84" i="1"/>
  <c r="M84" i="17" s="1"/>
  <c r="N84" i="1"/>
  <c r="O84" i="1"/>
  <c r="O84" i="17" s="1"/>
  <c r="P84" i="1"/>
  <c r="P84" i="17" s="1"/>
  <c r="Q84" i="1"/>
  <c r="Q84" i="17" s="1"/>
  <c r="R84" i="1"/>
  <c r="R84" i="17" s="1"/>
  <c r="S84" i="1"/>
  <c r="S84" i="17" s="1"/>
  <c r="B85" i="1"/>
  <c r="C85" i="1"/>
  <c r="D85" i="1"/>
  <c r="E85" i="1"/>
  <c r="F85" i="1"/>
  <c r="G85" i="1"/>
  <c r="H85" i="1"/>
  <c r="I85" i="1"/>
  <c r="I85" i="17" s="1"/>
  <c r="J85" i="1"/>
  <c r="J85" i="17" s="1"/>
  <c r="K85" i="1"/>
  <c r="K85" i="17" s="1"/>
  <c r="L85" i="1"/>
  <c r="L85" i="17" s="1"/>
  <c r="M85" i="1"/>
  <c r="M85" i="17" s="1"/>
  <c r="N85" i="1"/>
  <c r="O85" i="1"/>
  <c r="O85" i="17" s="1"/>
  <c r="P85" i="1"/>
  <c r="P85" i="17" s="1"/>
  <c r="Q85" i="1"/>
  <c r="Q85" i="17" s="1"/>
  <c r="R85" i="1"/>
  <c r="R85" i="17" s="1"/>
  <c r="S85" i="1"/>
  <c r="S85" i="17" s="1"/>
  <c r="B86" i="1"/>
  <c r="C86" i="1"/>
  <c r="D86" i="1"/>
  <c r="E86" i="1"/>
  <c r="F86" i="1"/>
  <c r="G86" i="1"/>
  <c r="H86" i="1"/>
  <c r="I86" i="1"/>
  <c r="I86" i="17" s="1"/>
  <c r="J86" i="1"/>
  <c r="J86" i="17" s="1"/>
  <c r="K86" i="1"/>
  <c r="K86" i="17" s="1"/>
  <c r="L86" i="1"/>
  <c r="L86" i="17" s="1"/>
  <c r="M86" i="1"/>
  <c r="M86" i="17" s="1"/>
  <c r="N86" i="1"/>
  <c r="O86" i="1"/>
  <c r="O86" i="17" s="1"/>
  <c r="P86" i="1"/>
  <c r="P86" i="17" s="1"/>
  <c r="Q86" i="1"/>
  <c r="Q86" i="17" s="1"/>
  <c r="R86" i="1"/>
  <c r="R86" i="17" s="1"/>
  <c r="S86" i="1"/>
  <c r="S86" i="17" s="1"/>
  <c r="B87" i="1"/>
  <c r="C87" i="1"/>
  <c r="D87" i="1"/>
  <c r="E87" i="1"/>
  <c r="F87" i="1"/>
  <c r="G87" i="1"/>
  <c r="H87" i="1"/>
  <c r="I87" i="1"/>
  <c r="I87" i="17" s="1"/>
  <c r="J87" i="1"/>
  <c r="J87" i="17" s="1"/>
  <c r="K87" i="1"/>
  <c r="K87" i="17" s="1"/>
  <c r="L87" i="1"/>
  <c r="L87" i="17" s="1"/>
  <c r="M87" i="1"/>
  <c r="M87" i="17" s="1"/>
  <c r="N87" i="1"/>
  <c r="O87" i="1"/>
  <c r="O87" i="17" s="1"/>
  <c r="P87" i="1"/>
  <c r="P87" i="17" s="1"/>
  <c r="Q87" i="1"/>
  <c r="Q87" i="17" s="1"/>
  <c r="R87" i="1"/>
  <c r="R87" i="17" s="1"/>
  <c r="S87" i="1"/>
  <c r="S87" i="17" s="1"/>
  <c r="B88" i="1"/>
  <c r="C88" i="1"/>
  <c r="D88" i="1"/>
  <c r="E88" i="1"/>
  <c r="F88" i="1"/>
  <c r="G88" i="1"/>
  <c r="H88" i="1"/>
  <c r="I88" i="1"/>
  <c r="I88" i="17" s="1"/>
  <c r="J88" i="1"/>
  <c r="J88" i="17" s="1"/>
  <c r="K88" i="1"/>
  <c r="K88" i="17" s="1"/>
  <c r="L88" i="1"/>
  <c r="L88" i="17" s="1"/>
  <c r="M88" i="1"/>
  <c r="M88" i="17" s="1"/>
  <c r="N88" i="1"/>
  <c r="O88" i="1"/>
  <c r="O88" i="17" s="1"/>
  <c r="P88" i="1"/>
  <c r="P88" i="17" s="1"/>
  <c r="Q88" i="1"/>
  <c r="Q88" i="17" s="1"/>
  <c r="R88" i="1"/>
  <c r="R88" i="17" s="1"/>
  <c r="S88" i="1"/>
  <c r="S88" i="17" s="1"/>
  <c r="B89" i="1"/>
  <c r="C89" i="1"/>
  <c r="D89" i="1"/>
  <c r="E89" i="1"/>
  <c r="F89" i="1"/>
  <c r="G89" i="1"/>
  <c r="H89" i="1"/>
  <c r="I89" i="1"/>
  <c r="I89" i="17" s="1"/>
  <c r="J89" i="1"/>
  <c r="J89" i="17" s="1"/>
  <c r="K89" i="1"/>
  <c r="K89" i="17" s="1"/>
  <c r="L89" i="1"/>
  <c r="L89" i="17" s="1"/>
  <c r="M89" i="1"/>
  <c r="M89" i="17" s="1"/>
  <c r="N89" i="1"/>
  <c r="O89" i="1"/>
  <c r="O89" i="17" s="1"/>
  <c r="P89" i="1"/>
  <c r="P89" i="17" s="1"/>
  <c r="Q89" i="1"/>
  <c r="Q89" i="17" s="1"/>
  <c r="R89" i="1"/>
  <c r="R89" i="17" s="1"/>
  <c r="S89" i="1"/>
  <c r="S89" i="17" s="1"/>
  <c r="B90" i="1"/>
  <c r="C90" i="1"/>
  <c r="D90" i="1"/>
  <c r="E90" i="1"/>
  <c r="F90" i="1"/>
  <c r="G90" i="1"/>
  <c r="H90" i="1"/>
  <c r="I90" i="1"/>
  <c r="I90" i="17" s="1"/>
  <c r="J90" i="1"/>
  <c r="J90" i="17" s="1"/>
  <c r="K90" i="1"/>
  <c r="K90" i="17" s="1"/>
  <c r="L90" i="1"/>
  <c r="L90" i="17" s="1"/>
  <c r="M90" i="1"/>
  <c r="M90" i="17" s="1"/>
  <c r="N90" i="1"/>
  <c r="O90" i="1"/>
  <c r="O90" i="17" s="1"/>
  <c r="P90" i="1"/>
  <c r="P90" i="17" s="1"/>
  <c r="Q90" i="1"/>
  <c r="Q90" i="17" s="1"/>
  <c r="R90" i="1"/>
  <c r="R90" i="17" s="1"/>
  <c r="S90" i="1"/>
  <c r="S90" i="17" s="1"/>
  <c r="B91" i="1"/>
  <c r="C91" i="1"/>
  <c r="D91" i="1"/>
  <c r="E91" i="1"/>
  <c r="F91" i="1"/>
  <c r="G91" i="1"/>
  <c r="H91" i="1"/>
  <c r="I91" i="1"/>
  <c r="I91" i="17" s="1"/>
  <c r="J91" i="1"/>
  <c r="J91" i="17" s="1"/>
  <c r="K91" i="1"/>
  <c r="K91" i="17" s="1"/>
  <c r="L91" i="1"/>
  <c r="L91" i="17" s="1"/>
  <c r="M91" i="1"/>
  <c r="M91" i="17" s="1"/>
  <c r="N91" i="1"/>
  <c r="O91" i="1"/>
  <c r="O91" i="17" s="1"/>
  <c r="P91" i="1"/>
  <c r="P91" i="17" s="1"/>
  <c r="Q91" i="1"/>
  <c r="Q91" i="17" s="1"/>
  <c r="R91" i="1"/>
  <c r="R91" i="17" s="1"/>
  <c r="S91" i="1"/>
  <c r="S91" i="17" s="1"/>
  <c r="B92" i="1"/>
  <c r="C92" i="1"/>
  <c r="D92" i="1"/>
  <c r="E92" i="1"/>
  <c r="F92" i="1"/>
  <c r="G92" i="1"/>
  <c r="H92" i="1"/>
  <c r="I92" i="1"/>
  <c r="I92" i="17" s="1"/>
  <c r="J92" i="1"/>
  <c r="J92" i="17" s="1"/>
  <c r="K92" i="1"/>
  <c r="K92" i="17" s="1"/>
  <c r="L92" i="1"/>
  <c r="L92" i="17" s="1"/>
  <c r="M92" i="1"/>
  <c r="M92" i="17" s="1"/>
  <c r="N92" i="1"/>
  <c r="O92" i="1"/>
  <c r="O92" i="17" s="1"/>
  <c r="P92" i="1"/>
  <c r="P92" i="17" s="1"/>
  <c r="Q92" i="1"/>
  <c r="Q92" i="17" s="1"/>
  <c r="R92" i="1"/>
  <c r="R92" i="17" s="1"/>
  <c r="S92" i="1"/>
  <c r="S92" i="17" s="1"/>
  <c r="B93" i="1"/>
  <c r="C93" i="1"/>
  <c r="D93" i="1"/>
  <c r="E93" i="1"/>
  <c r="F93" i="1"/>
  <c r="G93" i="1"/>
  <c r="H93" i="1"/>
  <c r="I93" i="1"/>
  <c r="I93" i="17" s="1"/>
  <c r="J93" i="1"/>
  <c r="J93" i="17" s="1"/>
  <c r="K93" i="1"/>
  <c r="K93" i="17" s="1"/>
  <c r="L93" i="1"/>
  <c r="L93" i="17" s="1"/>
  <c r="M93" i="1"/>
  <c r="M93" i="17" s="1"/>
  <c r="N93" i="1"/>
  <c r="O93" i="1"/>
  <c r="O93" i="17" s="1"/>
  <c r="P93" i="1"/>
  <c r="P93" i="17" s="1"/>
  <c r="Q93" i="1"/>
  <c r="Q93" i="17" s="1"/>
  <c r="R93" i="1"/>
  <c r="R93" i="17" s="1"/>
  <c r="S93" i="1"/>
  <c r="S93" i="17" s="1"/>
  <c r="B94" i="1"/>
  <c r="C94" i="1"/>
  <c r="D94" i="1"/>
  <c r="E94" i="1"/>
  <c r="F94" i="1"/>
  <c r="G94" i="1"/>
  <c r="H94" i="1"/>
  <c r="I94" i="1"/>
  <c r="I94" i="17" s="1"/>
  <c r="J94" i="1"/>
  <c r="J94" i="17" s="1"/>
  <c r="K94" i="1"/>
  <c r="K94" i="17" s="1"/>
  <c r="L94" i="1"/>
  <c r="L94" i="17" s="1"/>
  <c r="M94" i="1"/>
  <c r="M94" i="17" s="1"/>
  <c r="N94" i="1"/>
  <c r="O94" i="1"/>
  <c r="O94" i="17" s="1"/>
  <c r="P94" i="1"/>
  <c r="P94" i="17" s="1"/>
  <c r="Q94" i="1"/>
  <c r="Q94" i="17" s="1"/>
  <c r="R94" i="1"/>
  <c r="R94" i="17" s="1"/>
  <c r="S94" i="1"/>
  <c r="S94" i="17" s="1"/>
  <c r="B95" i="1"/>
  <c r="C95" i="1"/>
  <c r="D95" i="1"/>
  <c r="E95" i="1"/>
  <c r="F95" i="1"/>
  <c r="G95" i="1"/>
  <c r="H95" i="1"/>
  <c r="I95" i="1"/>
  <c r="I95" i="17" s="1"/>
  <c r="J95" i="1"/>
  <c r="J95" i="17" s="1"/>
  <c r="K95" i="1"/>
  <c r="K95" i="17" s="1"/>
  <c r="L95" i="1"/>
  <c r="L95" i="17" s="1"/>
  <c r="M95" i="1"/>
  <c r="M95" i="17" s="1"/>
  <c r="N95" i="1"/>
  <c r="O95" i="1"/>
  <c r="O95" i="17" s="1"/>
  <c r="P95" i="1"/>
  <c r="P95" i="17" s="1"/>
  <c r="Q95" i="1"/>
  <c r="Q95" i="17" s="1"/>
  <c r="R95" i="1"/>
  <c r="R95" i="17" s="1"/>
  <c r="S95" i="1"/>
  <c r="S95" i="17" s="1"/>
  <c r="B96" i="1"/>
  <c r="C96" i="1"/>
  <c r="D96" i="1"/>
  <c r="E96" i="1"/>
  <c r="F96" i="1"/>
  <c r="G96" i="1"/>
  <c r="H96" i="1"/>
  <c r="I96" i="1"/>
  <c r="I96" i="17" s="1"/>
  <c r="J96" i="1"/>
  <c r="J96" i="17" s="1"/>
  <c r="K96" i="1"/>
  <c r="K96" i="17" s="1"/>
  <c r="L96" i="1"/>
  <c r="L96" i="17" s="1"/>
  <c r="M96" i="1"/>
  <c r="M96" i="17" s="1"/>
  <c r="N96" i="1"/>
  <c r="O96" i="1"/>
  <c r="O96" i="17" s="1"/>
  <c r="P96" i="1"/>
  <c r="P96" i="17" s="1"/>
  <c r="Q96" i="1"/>
  <c r="Q96" i="17" s="1"/>
  <c r="R96" i="1"/>
  <c r="R96" i="17" s="1"/>
  <c r="S96" i="1"/>
  <c r="S96" i="17" s="1"/>
  <c r="B97" i="1"/>
  <c r="C97" i="1"/>
  <c r="D97" i="1"/>
  <c r="E97" i="1"/>
  <c r="F97" i="1"/>
  <c r="G97" i="1"/>
  <c r="H97" i="1"/>
  <c r="I97" i="1"/>
  <c r="I97" i="17" s="1"/>
  <c r="J97" i="1"/>
  <c r="J97" i="17" s="1"/>
  <c r="K97" i="1"/>
  <c r="K97" i="17" s="1"/>
  <c r="L97" i="1"/>
  <c r="L97" i="17" s="1"/>
  <c r="M97" i="1"/>
  <c r="M97" i="17" s="1"/>
  <c r="N97" i="1"/>
  <c r="O97" i="1"/>
  <c r="O97" i="17" s="1"/>
  <c r="P97" i="1"/>
  <c r="P97" i="17" s="1"/>
  <c r="Q97" i="1"/>
  <c r="Q97" i="17" s="1"/>
  <c r="R97" i="1"/>
  <c r="R97" i="17" s="1"/>
  <c r="S97" i="1"/>
  <c r="S97" i="17" s="1"/>
  <c r="B98" i="1"/>
  <c r="C98" i="1"/>
  <c r="D98" i="1"/>
  <c r="E98" i="1"/>
  <c r="F98" i="1"/>
  <c r="G98" i="1"/>
  <c r="H98" i="1"/>
  <c r="I98" i="1"/>
  <c r="I98" i="17" s="1"/>
  <c r="J98" i="1"/>
  <c r="J98" i="17" s="1"/>
  <c r="K98" i="1"/>
  <c r="K98" i="17" s="1"/>
  <c r="L98" i="1"/>
  <c r="L98" i="17" s="1"/>
  <c r="M98" i="1"/>
  <c r="M98" i="17" s="1"/>
  <c r="N98" i="1"/>
  <c r="O98" i="1"/>
  <c r="O98" i="17" s="1"/>
  <c r="P98" i="1"/>
  <c r="P98" i="17" s="1"/>
  <c r="Q98" i="1"/>
  <c r="Q98" i="17" s="1"/>
  <c r="R98" i="1"/>
  <c r="R98" i="17" s="1"/>
  <c r="S98" i="1"/>
  <c r="S98" i="17" s="1"/>
  <c r="B99" i="1"/>
  <c r="C99" i="1"/>
  <c r="D99" i="1"/>
  <c r="E99" i="1"/>
  <c r="F99" i="1"/>
  <c r="G99" i="1"/>
  <c r="H99" i="1"/>
  <c r="I99" i="1"/>
  <c r="I99" i="17" s="1"/>
  <c r="J99" i="1"/>
  <c r="J99" i="17" s="1"/>
  <c r="K99" i="1"/>
  <c r="K99" i="17" s="1"/>
  <c r="L99" i="1"/>
  <c r="L99" i="17" s="1"/>
  <c r="M99" i="1"/>
  <c r="M99" i="17" s="1"/>
  <c r="N99" i="1"/>
  <c r="O99" i="1"/>
  <c r="O99" i="17" s="1"/>
  <c r="P99" i="1"/>
  <c r="P99" i="17" s="1"/>
  <c r="Q99" i="1"/>
  <c r="Q99" i="17" s="1"/>
  <c r="R99" i="1"/>
  <c r="R99" i="17" s="1"/>
  <c r="S99" i="1"/>
  <c r="S99" i="17" s="1"/>
  <c r="B100" i="1"/>
  <c r="C100" i="1"/>
  <c r="D100" i="1"/>
  <c r="E100" i="1"/>
  <c r="F100" i="1"/>
  <c r="G100" i="1"/>
  <c r="H100" i="1"/>
  <c r="I100" i="1"/>
  <c r="I100" i="17" s="1"/>
  <c r="J100" i="1"/>
  <c r="J100" i="17" s="1"/>
  <c r="K100" i="1"/>
  <c r="K100" i="17" s="1"/>
  <c r="L100" i="1"/>
  <c r="L100" i="17" s="1"/>
  <c r="M100" i="1"/>
  <c r="M100" i="17" s="1"/>
  <c r="N100" i="1"/>
  <c r="O100" i="1"/>
  <c r="O100" i="17" s="1"/>
  <c r="P100" i="1"/>
  <c r="P100" i="17" s="1"/>
  <c r="Q100" i="1"/>
  <c r="Q100" i="17" s="1"/>
  <c r="R100" i="1"/>
  <c r="R100" i="17" s="1"/>
  <c r="S100" i="1"/>
  <c r="S100" i="17" s="1"/>
  <c r="B101" i="1"/>
  <c r="C101" i="1"/>
  <c r="D101" i="1"/>
  <c r="E101" i="1"/>
  <c r="F101" i="1"/>
  <c r="G101" i="1"/>
  <c r="H101" i="1"/>
  <c r="I101" i="1"/>
  <c r="I101" i="17" s="1"/>
  <c r="J101" i="1"/>
  <c r="J101" i="17" s="1"/>
  <c r="K101" i="1"/>
  <c r="K101" i="17" s="1"/>
  <c r="L101" i="1"/>
  <c r="L101" i="17" s="1"/>
  <c r="M101" i="1"/>
  <c r="M101" i="17" s="1"/>
  <c r="N101" i="1"/>
  <c r="O101" i="1"/>
  <c r="O101" i="17" s="1"/>
  <c r="P101" i="1"/>
  <c r="P101" i="17" s="1"/>
  <c r="Q101" i="1"/>
  <c r="Q101" i="17" s="1"/>
  <c r="R101" i="1"/>
  <c r="R101" i="17" s="1"/>
  <c r="S101" i="1"/>
  <c r="S101" i="17" s="1"/>
  <c r="B102" i="1"/>
  <c r="C102" i="1"/>
  <c r="D102" i="1"/>
  <c r="E102" i="1"/>
  <c r="F102" i="1"/>
  <c r="G102" i="1"/>
  <c r="H102" i="1"/>
  <c r="I102" i="1"/>
  <c r="I102" i="17" s="1"/>
  <c r="J102" i="1"/>
  <c r="J102" i="17" s="1"/>
  <c r="K102" i="1"/>
  <c r="K102" i="17" s="1"/>
  <c r="L102" i="1"/>
  <c r="L102" i="17" s="1"/>
  <c r="M102" i="1"/>
  <c r="M102" i="17" s="1"/>
  <c r="N102" i="1"/>
  <c r="O102" i="1"/>
  <c r="O102" i="17" s="1"/>
  <c r="P102" i="1"/>
  <c r="P102" i="17" s="1"/>
  <c r="Q102" i="1"/>
  <c r="Q102" i="17" s="1"/>
  <c r="R102" i="1"/>
  <c r="R102" i="17" s="1"/>
  <c r="S102" i="1"/>
  <c r="S102" i="17" s="1"/>
  <c r="B103" i="1"/>
  <c r="C103" i="1"/>
  <c r="D103" i="1"/>
  <c r="E103" i="1"/>
  <c r="F103" i="1"/>
  <c r="G103" i="1"/>
  <c r="H103" i="1"/>
  <c r="I103" i="1"/>
  <c r="I103" i="17" s="1"/>
  <c r="J103" i="1"/>
  <c r="J103" i="17" s="1"/>
  <c r="K103" i="1"/>
  <c r="K103" i="17" s="1"/>
  <c r="L103" i="1"/>
  <c r="L103" i="17" s="1"/>
  <c r="M103" i="1"/>
  <c r="M103" i="17" s="1"/>
  <c r="N103" i="1"/>
  <c r="O103" i="1"/>
  <c r="O103" i="17" s="1"/>
  <c r="P103" i="1"/>
  <c r="P103" i="17" s="1"/>
  <c r="Q103" i="1"/>
  <c r="Q103" i="17" s="1"/>
  <c r="R103" i="1"/>
  <c r="R103" i="17" s="1"/>
  <c r="S103" i="1"/>
  <c r="S103" i="17" s="1"/>
  <c r="B104" i="1"/>
  <c r="C104" i="1"/>
  <c r="D104" i="1"/>
  <c r="E104" i="1"/>
  <c r="F104" i="1"/>
  <c r="G104" i="1"/>
  <c r="H104" i="1"/>
  <c r="I104" i="1"/>
  <c r="I104" i="17" s="1"/>
  <c r="J104" i="1"/>
  <c r="J104" i="17" s="1"/>
  <c r="K104" i="1"/>
  <c r="K104" i="17" s="1"/>
  <c r="L104" i="1"/>
  <c r="L104" i="17" s="1"/>
  <c r="M104" i="1"/>
  <c r="M104" i="17" s="1"/>
  <c r="N104" i="1"/>
  <c r="O104" i="1"/>
  <c r="O104" i="17" s="1"/>
  <c r="P104" i="1"/>
  <c r="P104" i="17" s="1"/>
  <c r="Q104" i="1"/>
  <c r="Q104" i="17" s="1"/>
  <c r="R104" i="1"/>
  <c r="R104" i="17" s="1"/>
  <c r="S104" i="1"/>
  <c r="S104" i="17" s="1"/>
  <c r="B105" i="1"/>
  <c r="C105" i="1"/>
  <c r="D105" i="1"/>
  <c r="E105" i="1"/>
  <c r="F105" i="1"/>
  <c r="G105" i="1"/>
  <c r="H105" i="1"/>
  <c r="I105" i="1"/>
  <c r="I105" i="17" s="1"/>
  <c r="J105" i="1"/>
  <c r="J105" i="17" s="1"/>
  <c r="K105" i="1"/>
  <c r="K105" i="17" s="1"/>
  <c r="L105" i="1"/>
  <c r="L105" i="17" s="1"/>
  <c r="M105" i="1"/>
  <c r="M105" i="17" s="1"/>
  <c r="N105" i="1"/>
  <c r="O105" i="1"/>
  <c r="O105" i="17" s="1"/>
  <c r="P105" i="1"/>
  <c r="P105" i="17" s="1"/>
  <c r="Q105" i="1"/>
  <c r="Q105" i="17" s="1"/>
  <c r="R105" i="1"/>
  <c r="R105" i="17" s="1"/>
  <c r="S105" i="1"/>
  <c r="S105" i="17" s="1"/>
  <c r="B106" i="1"/>
  <c r="C106" i="1"/>
  <c r="D106" i="1"/>
  <c r="E106" i="1"/>
  <c r="F106" i="1"/>
  <c r="G106" i="1"/>
  <c r="H106" i="1"/>
  <c r="I106" i="1"/>
  <c r="I106" i="17" s="1"/>
  <c r="J106" i="1"/>
  <c r="J106" i="17" s="1"/>
  <c r="K106" i="1"/>
  <c r="K106" i="17" s="1"/>
  <c r="L106" i="1"/>
  <c r="L106" i="17" s="1"/>
  <c r="M106" i="1"/>
  <c r="M106" i="17" s="1"/>
  <c r="N106" i="1"/>
  <c r="O106" i="1"/>
  <c r="O106" i="17" s="1"/>
  <c r="P106" i="1"/>
  <c r="P106" i="17" s="1"/>
  <c r="Q106" i="1"/>
  <c r="Q106" i="17" s="1"/>
  <c r="R106" i="1"/>
  <c r="R106" i="17" s="1"/>
  <c r="S106" i="1"/>
  <c r="S106" i="17" s="1"/>
  <c r="B107" i="1"/>
  <c r="C107" i="1"/>
  <c r="D107" i="1"/>
  <c r="E107" i="1"/>
  <c r="F107" i="1"/>
  <c r="G107" i="1"/>
  <c r="H107" i="1"/>
  <c r="I107" i="1"/>
  <c r="I107" i="17" s="1"/>
  <c r="J107" i="1"/>
  <c r="J107" i="17" s="1"/>
  <c r="K107" i="1"/>
  <c r="K107" i="17" s="1"/>
  <c r="L107" i="1"/>
  <c r="L107" i="17" s="1"/>
  <c r="M107" i="1"/>
  <c r="M107" i="17" s="1"/>
  <c r="N107" i="1"/>
  <c r="O107" i="1"/>
  <c r="O107" i="17" s="1"/>
  <c r="P107" i="1"/>
  <c r="P107" i="17" s="1"/>
  <c r="Q107" i="1"/>
  <c r="Q107" i="17" s="1"/>
  <c r="R107" i="1"/>
  <c r="R107" i="17" s="1"/>
  <c r="S107" i="1"/>
  <c r="S107" i="17" s="1"/>
  <c r="B108" i="1"/>
  <c r="C108" i="1"/>
  <c r="D108" i="1"/>
  <c r="E108" i="1"/>
  <c r="F108" i="1"/>
  <c r="G108" i="1"/>
  <c r="H108" i="1"/>
  <c r="I108" i="1"/>
  <c r="I108" i="17" s="1"/>
  <c r="J108" i="1"/>
  <c r="J108" i="17" s="1"/>
  <c r="K108" i="1"/>
  <c r="K108" i="17" s="1"/>
  <c r="L108" i="1"/>
  <c r="L108" i="17" s="1"/>
  <c r="M108" i="1"/>
  <c r="M108" i="17" s="1"/>
  <c r="N108" i="1"/>
  <c r="O108" i="1"/>
  <c r="O108" i="17" s="1"/>
  <c r="P108" i="1"/>
  <c r="P108" i="17" s="1"/>
  <c r="Q108" i="1"/>
  <c r="Q108" i="17" s="1"/>
  <c r="R108" i="1"/>
  <c r="R108" i="17" s="1"/>
  <c r="S108" i="1"/>
  <c r="S108" i="17" s="1"/>
  <c r="B109" i="1"/>
  <c r="C109" i="1"/>
  <c r="D109" i="1"/>
  <c r="E109" i="1"/>
  <c r="F109" i="1"/>
  <c r="G109" i="1"/>
  <c r="H109" i="1"/>
  <c r="I109" i="1"/>
  <c r="I109" i="17" s="1"/>
  <c r="J109" i="1"/>
  <c r="J109" i="17" s="1"/>
  <c r="K109" i="1"/>
  <c r="K109" i="17" s="1"/>
  <c r="L109" i="1"/>
  <c r="L109" i="17" s="1"/>
  <c r="M109" i="1"/>
  <c r="M109" i="17" s="1"/>
  <c r="N109" i="1"/>
  <c r="O109" i="1"/>
  <c r="O109" i="17" s="1"/>
  <c r="P109" i="1"/>
  <c r="P109" i="17" s="1"/>
  <c r="Q109" i="1"/>
  <c r="Q109" i="17" s="1"/>
  <c r="R109" i="1"/>
  <c r="R109" i="17" s="1"/>
  <c r="S109" i="1"/>
  <c r="S109" i="17" s="1"/>
  <c r="B110" i="1"/>
  <c r="C110" i="1"/>
  <c r="D110" i="1"/>
  <c r="E110" i="1"/>
  <c r="F110" i="1"/>
  <c r="G110" i="1"/>
  <c r="H110" i="1"/>
  <c r="I110" i="1"/>
  <c r="I110" i="17" s="1"/>
  <c r="J110" i="1"/>
  <c r="J110" i="17" s="1"/>
  <c r="K110" i="1"/>
  <c r="K110" i="17" s="1"/>
  <c r="L110" i="1"/>
  <c r="L110" i="17" s="1"/>
  <c r="M110" i="1"/>
  <c r="M110" i="17" s="1"/>
  <c r="N110" i="1"/>
  <c r="O110" i="1"/>
  <c r="O110" i="17" s="1"/>
  <c r="P110" i="1"/>
  <c r="P110" i="17" s="1"/>
  <c r="Q110" i="1"/>
  <c r="Q110" i="17" s="1"/>
  <c r="R110" i="1"/>
  <c r="R110" i="17" s="1"/>
  <c r="S110" i="1"/>
  <c r="S110" i="17" s="1"/>
  <c r="B111" i="1"/>
  <c r="C111" i="1"/>
  <c r="D111" i="1"/>
  <c r="E111" i="1"/>
  <c r="F111" i="1"/>
  <c r="G111" i="1"/>
  <c r="H111" i="1"/>
  <c r="I111" i="1"/>
  <c r="I111" i="17" s="1"/>
  <c r="J111" i="1"/>
  <c r="J111" i="17" s="1"/>
  <c r="K111" i="1"/>
  <c r="K111" i="17" s="1"/>
  <c r="L111" i="1"/>
  <c r="L111" i="17" s="1"/>
  <c r="M111" i="1"/>
  <c r="M111" i="17" s="1"/>
  <c r="N111" i="1"/>
  <c r="O111" i="1"/>
  <c r="O111" i="17" s="1"/>
  <c r="P111" i="1"/>
  <c r="P111" i="17" s="1"/>
  <c r="Q111" i="1"/>
  <c r="Q111" i="17" s="1"/>
  <c r="R111" i="1"/>
  <c r="R111" i="17" s="1"/>
  <c r="S111" i="1"/>
  <c r="S111" i="17" s="1"/>
  <c r="B112" i="1"/>
  <c r="C112" i="1"/>
  <c r="D112" i="1"/>
  <c r="E112" i="1"/>
  <c r="F112" i="1"/>
  <c r="G112" i="1"/>
  <c r="H112" i="1"/>
  <c r="I112" i="1"/>
  <c r="I112" i="17" s="1"/>
  <c r="J112" i="1"/>
  <c r="J112" i="17" s="1"/>
  <c r="K112" i="1"/>
  <c r="K112" i="17" s="1"/>
  <c r="L112" i="1"/>
  <c r="L112" i="17" s="1"/>
  <c r="M112" i="1"/>
  <c r="M112" i="17" s="1"/>
  <c r="N112" i="1"/>
  <c r="O112" i="1"/>
  <c r="O112" i="17" s="1"/>
  <c r="P112" i="1"/>
  <c r="P112" i="17" s="1"/>
  <c r="Q112" i="1"/>
  <c r="Q112" i="17" s="1"/>
  <c r="R112" i="1"/>
  <c r="R112" i="17" s="1"/>
  <c r="S112" i="1"/>
  <c r="S112" i="17" s="1"/>
  <c r="B113" i="1"/>
  <c r="C113" i="1"/>
  <c r="D113" i="1"/>
  <c r="E113" i="1"/>
  <c r="F113" i="1"/>
  <c r="G113" i="1"/>
  <c r="H113" i="1"/>
  <c r="I113" i="1"/>
  <c r="I113" i="17" s="1"/>
  <c r="J113" i="1"/>
  <c r="J113" i="17" s="1"/>
  <c r="K113" i="1"/>
  <c r="K113" i="17" s="1"/>
  <c r="L113" i="1"/>
  <c r="L113" i="17" s="1"/>
  <c r="M113" i="1"/>
  <c r="M113" i="17" s="1"/>
  <c r="N113" i="1"/>
  <c r="N113" i="17" s="1"/>
  <c r="O113" i="1"/>
  <c r="O113" i="17" s="1"/>
  <c r="P113" i="1"/>
  <c r="P113" i="17" s="1"/>
  <c r="Q113" i="1"/>
  <c r="Q113" i="17" s="1"/>
  <c r="R113" i="1"/>
  <c r="R113" i="17" s="1"/>
  <c r="S113" i="1"/>
  <c r="S113" i="17" s="1"/>
  <c r="B114" i="1"/>
  <c r="C114" i="1"/>
  <c r="D114" i="1"/>
  <c r="E114" i="1"/>
  <c r="F114" i="1"/>
  <c r="G114" i="1"/>
  <c r="H114" i="1"/>
  <c r="I114" i="1"/>
  <c r="I114" i="17" s="1"/>
  <c r="J114" i="1"/>
  <c r="J114" i="17" s="1"/>
  <c r="K114" i="1"/>
  <c r="K114" i="17" s="1"/>
  <c r="L114" i="1"/>
  <c r="L114" i="17" s="1"/>
  <c r="M114" i="1"/>
  <c r="M114" i="17" s="1"/>
  <c r="N114" i="1"/>
  <c r="O114" i="1"/>
  <c r="O114" i="17" s="1"/>
  <c r="P114" i="1"/>
  <c r="P114" i="17" s="1"/>
  <c r="Q114" i="1"/>
  <c r="Q114" i="17" s="1"/>
  <c r="R114" i="1"/>
  <c r="R114" i="17" s="1"/>
  <c r="S114" i="1"/>
  <c r="S114" i="17" s="1"/>
  <c r="B115" i="1"/>
  <c r="C115" i="1"/>
  <c r="D115" i="1"/>
  <c r="E115" i="1"/>
  <c r="F115" i="1"/>
  <c r="G115" i="1"/>
  <c r="H115" i="1"/>
  <c r="I115" i="1"/>
  <c r="I115" i="17" s="1"/>
  <c r="J115" i="1"/>
  <c r="J115" i="17" s="1"/>
  <c r="K115" i="1"/>
  <c r="K115" i="17" s="1"/>
  <c r="L115" i="1"/>
  <c r="L115" i="17" s="1"/>
  <c r="M115" i="1"/>
  <c r="M115" i="17" s="1"/>
  <c r="N115" i="1"/>
  <c r="O115" i="1"/>
  <c r="O115" i="17" s="1"/>
  <c r="P115" i="1"/>
  <c r="P115" i="17" s="1"/>
  <c r="Q115" i="1"/>
  <c r="Q115" i="17" s="1"/>
  <c r="R115" i="1"/>
  <c r="R115" i="17" s="1"/>
  <c r="S115" i="1"/>
  <c r="S115" i="17" s="1"/>
  <c r="B116" i="1"/>
  <c r="C116" i="1"/>
  <c r="D116" i="1"/>
  <c r="E116" i="1"/>
  <c r="F116" i="1"/>
  <c r="G116" i="1"/>
  <c r="H116" i="1"/>
  <c r="I116" i="1"/>
  <c r="I116" i="17" s="1"/>
  <c r="J116" i="1"/>
  <c r="J116" i="17" s="1"/>
  <c r="K116" i="1"/>
  <c r="K116" i="17" s="1"/>
  <c r="L116" i="1"/>
  <c r="L116" i="17" s="1"/>
  <c r="M116" i="1"/>
  <c r="M116" i="17" s="1"/>
  <c r="N116" i="1"/>
  <c r="O116" i="1"/>
  <c r="O116" i="17" s="1"/>
  <c r="P116" i="1"/>
  <c r="P116" i="17" s="1"/>
  <c r="Q116" i="1"/>
  <c r="Q116" i="17" s="1"/>
  <c r="R116" i="1"/>
  <c r="R116" i="17" s="1"/>
  <c r="S116" i="1"/>
  <c r="S116" i="17" s="1"/>
  <c r="B117" i="1"/>
  <c r="C117" i="1"/>
  <c r="D117" i="1"/>
  <c r="E117" i="1"/>
  <c r="F117" i="1"/>
  <c r="G117" i="1"/>
  <c r="H117" i="1"/>
  <c r="I117" i="1"/>
  <c r="I117" i="17" s="1"/>
  <c r="J117" i="1"/>
  <c r="J117" i="17" s="1"/>
  <c r="K117" i="1"/>
  <c r="K117" i="17" s="1"/>
  <c r="L117" i="1"/>
  <c r="L117" i="17" s="1"/>
  <c r="M117" i="1"/>
  <c r="M117" i="17" s="1"/>
  <c r="N117" i="1"/>
  <c r="O117" i="1"/>
  <c r="O117" i="17" s="1"/>
  <c r="P117" i="1"/>
  <c r="P117" i="17" s="1"/>
  <c r="Q117" i="1"/>
  <c r="Q117" i="17" s="1"/>
  <c r="R117" i="1"/>
  <c r="R117" i="17" s="1"/>
  <c r="S117" i="1"/>
  <c r="S117" i="17" s="1"/>
  <c r="B118" i="1"/>
  <c r="C118" i="1"/>
  <c r="D118" i="1"/>
  <c r="E118" i="1"/>
  <c r="F118" i="1"/>
  <c r="G118" i="1"/>
  <c r="H118" i="1"/>
  <c r="I118" i="1"/>
  <c r="I118" i="17" s="1"/>
  <c r="J118" i="1"/>
  <c r="J118" i="17" s="1"/>
  <c r="K118" i="1"/>
  <c r="K118" i="17" s="1"/>
  <c r="L118" i="1"/>
  <c r="L118" i="17" s="1"/>
  <c r="M118" i="1"/>
  <c r="M118" i="17" s="1"/>
  <c r="N118" i="1"/>
  <c r="O118" i="1"/>
  <c r="O118" i="17" s="1"/>
  <c r="P118" i="1"/>
  <c r="P118" i="17" s="1"/>
  <c r="Q118" i="1"/>
  <c r="Q118" i="17" s="1"/>
  <c r="R118" i="1"/>
  <c r="R118" i="17" s="1"/>
  <c r="S118" i="1"/>
  <c r="S118" i="17" s="1"/>
  <c r="B119" i="1"/>
  <c r="C119" i="1"/>
  <c r="D119" i="1"/>
  <c r="E119" i="1"/>
  <c r="F119" i="1"/>
  <c r="G119" i="1"/>
  <c r="H119" i="1"/>
  <c r="I119" i="1"/>
  <c r="I119" i="17" s="1"/>
  <c r="J119" i="1"/>
  <c r="J119" i="17" s="1"/>
  <c r="K119" i="1"/>
  <c r="K119" i="17" s="1"/>
  <c r="L119" i="1"/>
  <c r="L119" i="17" s="1"/>
  <c r="M119" i="1"/>
  <c r="M119" i="17" s="1"/>
  <c r="N119" i="1"/>
  <c r="O119" i="1"/>
  <c r="O119" i="17" s="1"/>
  <c r="P119" i="1"/>
  <c r="P119" i="17" s="1"/>
  <c r="Q119" i="1"/>
  <c r="Q119" i="17" s="1"/>
  <c r="R119" i="1"/>
  <c r="R119" i="17" s="1"/>
  <c r="S119" i="1"/>
  <c r="S119" i="17" s="1"/>
  <c r="B120" i="1"/>
  <c r="C120" i="1"/>
  <c r="D120" i="1"/>
  <c r="E120" i="1"/>
  <c r="F120" i="1"/>
  <c r="G120" i="1"/>
  <c r="H120" i="1"/>
  <c r="I120" i="1"/>
  <c r="I120" i="17" s="1"/>
  <c r="J120" i="1"/>
  <c r="J120" i="17" s="1"/>
  <c r="K120" i="1"/>
  <c r="K120" i="17" s="1"/>
  <c r="L120" i="1"/>
  <c r="L120" i="17" s="1"/>
  <c r="M120" i="1"/>
  <c r="M120" i="17" s="1"/>
  <c r="N120" i="1"/>
  <c r="O120" i="1"/>
  <c r="O120" i="17" s="1"/>
  <c r="P120" i="1"/>
  <c r="P120" i="17" s="1"/>
  <c r="Q120" i="1"/>
  <c r="Q120" i="17" s="1"/>
  <c r="R120" i="1"/>
  <c r="R120" i="17" s="1"/>
  <c r="S120" i="1"/>
  <c r="S120" i="17" s="1"/>
  <c r="B121" i="1"/>
  <c r="C121" i="1"/>
  <c r="D121" i="1"/>
  <c r="E121" i="1"/>
  <c r="F121" i="1"/>
  <c r="G121" i="1"/>
  <c r="H121" i="1"/>
  <c r="I121" i="1"/>
  <c r="I121" i="17" s="1"/>
  <c r="J121" i="1"/>
  <c r="J121" i="17" s="1"/>
  <c r="K121" i="1"/>
  <c r="K121" i="17" s="1"/>
  <c r="L121" i="1"/>
  <c r="L121" i="17" s="1"/>
  <c r="M121" i="1"/>
  <c r="M121" i="17" s="1"/>
  <c r="N121" i="1"/>
  <c r="O121" i="1"/>
  <c r="O121" i="17" s="1"/>
  <c r="P121" i="1"/>
  <c r="P121" i="17" s="1"/>
  <c r="Q121" i="1"/>
  <c r="Q121" i="17" s="1"/>
  <c r="R121" i="1"/>
  <c r="R121" i="17" s="1"/>
  <c r="S121" i="1"/>
  <c r="S121" i="17" s="1"/>
  <c r="B122" i="1"/>
  <c r="C122" i="1"/>
  <c r="D122" i="1"/>
  <c r="E122" i="1"/>
  <c r="F122" i="1"/>
  <c r="G122" i="1"/>
  <c r="H122" i="1"/>
  <c r="I122" i="1"/>
  <c r="I122" i="17" s="1"/>
  <c r="J122" i="1"/>
  <c r="J122" i="17" s="1"/>
  <c r="K122" i="1"/>
  <c r="K122" i="17" s="1"/>
  <c r="L122" i="1"/>
  <c r="L122" i="17" s="1"/>
  <c r="M122" i="1"/>
  <c r="M122" i="17" s="1"/>
  <c r="N122" i="1"/>
  <c r="O122" i="1"/>
  <c r="O122" i="17" s="1"/>
  <c r="P122" i="1"/>
  <c r="P122" i="17" s="1"/>
  <c r="Q122" i="1"/>
  <c r="Q122" i="17" s="1"/>
  <c r="R122" i="1"/>
  <c r="R122" i="17" s="1"/>
  <c r="S122" i="1"/>
  <c r="S122" i="17" s="1"/>
  <c r="B123" i="1"/>
  <c r="C123" i="1"/>
  <c r="D123" i="1"/>
  <c r="E123" i="1"/>
  <c r="F123" i="1"/>
  <c r="G123" i="1"/>
  <c r="H123" i="1"/>
  <c r="H123" i="17" s="1"/>
  <c r="I123" i="1"/>
  <c r="I123" i="17" s="1"/>
  <c r="J123" i="1"/>
  <c r="J123" i="17" s="1"/>
  <c r="K123" i="1"/>
  <c r="K123" i="17" s="1"/>
  <c r="L123" i="1"/>
  <c r="L123" i="17" s="1"/>
  <c r="M123" i="1"/>
  <c r="M123" i="17" s="1"/>
  <c r="N123" i="1"/>
  <c r="O123" i="1"/>
  <c r="O123" i="17" s="1"/>
  <c r="P123" i="1"/>
  <c r="P123" i="17" s="1"/>
  <c r="Q123" i="1"/>
  <c r="Q123" i="17" s="1"/>
  <c r="R123" i="1"/>
  <c r="R123" i="17" s="1"/>
  <c r="S123" i="1"/>
  <c r="S123" i="17" s="1"/>
  <c r="B124" i="1"/>
  <c r="C124" i="1"/>
  <c r="D124" i="1"/>
  <c r="E124" i="1"/>
  <c r="F124" i="1"/>
  <c r="G124" i="1"/>
  <c r="H124" i="1"/>
  <c r="I124" i="1"/>
  <c r="I124" i="17" s="1"/>
  <c r="J124" i="1"/>
  <c r="J124" i="17" s="1"/>
  <c r="K124" i="1"/>
  <c r="K124" i="17" s="1"/>
  <c r="L124" i="1"/>
  <c r="L124" i="17" s="1"/>
  <c r="M124" i="1"/>
  <c r="M124" i="17" s="1"/>
  <c r="N124" i="1"/>
  <c r="O124" i="1"/>
  <c r="O124" i="17" s="1"/>
  <c r="P124" i="1"/>
  <c r="P124" i="17" s="1"/>
  <c r="Q124" i="1"/>
  <c r="Q124" i="17" s="1"/>
  <c r="R124" i="1"/>
  <c r="R124" i="17" s="1"/>
  <c r="S124" i="1"/>
  <c r="S124" i="17" s="1"/>
  <c r="B125" i="1"/>
  <c r="C125" i="1"/>
  <c r="D125" i="1"/>
  <c r="E125" i="1"/>
  <c r="F125" i="1"/>
  <c r="G125" i="1"/>
  <c r="H125" i="1"/>
  <c r="I125" i="1"/>
  <c r="I125" i="17" s="1"/>
  <c r="J125" i="1"/>
  <c r="J125" i="17" s="1"/>
  <c r="K125" i="1"/>
  <c r="K125" i="17" s="1"/>
  <c r="L125" i="1"/>
  <c r="L125" i="17" s="1"/>
  <c r="M125" i="1"/>
  <c r="M125" i="17" s="1"/>
  <c r="N125" i="1"/>
  <c r="O125" i="1"/>
  <c r="O125" i="17" s="1"/>
  <c r="P125" i="1"/>
  <c r="P125" i="17" s="1"/>
  <c r="Q125" i="1"/>
  <c r="Q125" i="17" s="1"/>
  <c r="R125" i="1"/>
  <c r="R125" i="17" s="1"/>
  <c r="S125" i="1"/>
  <c r="S125" i="17" s="1"/>
  <c r="B126" i="1"/>
  <c r="C126" i="1"/>
  <c r="D126" i="1"/>
  <c r="E126" i="1"/>
  <c r="F126" i="1"/>
  <c r="G126" i="1"/>
  <c r="H126" i="1"/>
  <c r="I126" i="1"/>
  <c r="I126" i="17" s="1"/>
  <c r="J126" i="1"/>
  <c r="J126" i="17" s="1"/>
  <c r="K126" i="1"/>
  <c r="K126" i="17" s="1"/>
  <c r="L126" i="1"/>
  <c r="L126" i="17" s="1"/>
  <c r="M126" i="1"/>
  <c r="M126" i="17" s="1"/>
  <c r="N126" i="1"/>
  <c r="O126" i="1"/>
  <c r="O126" i="17" s="1"/>
  <c r="P126" i="1"/>
  <c r="P126" i="17" s="1"/>
  <c r="Q126" i="1"/>
  <c r="Q126" i="17" s="1"/>
  <c r="R126" i="1"/>
  <c r="R126" i="17" s="1"/>
  <c r="S126" i="1"/>
  <c r="S126" i="17" s="1"/>
  <c r="B127" i="1"/>
  <c r="C127" i="1"/>
  <c r="D127" i="1"/>
  <c r="E127" i="1"/>
  <c r="F127" i="1"/>
  <c r="G127" i="1"/>
  <c r="H127" i="1"/>
  <c r="I127" i="1"/>
  <c r="I127" i="17" s="1"/>
  <c r="J127" i="1"/>
  <c r="J127" i="17" s="1"/>
  <c r="K127" i="1"/>
  <c r="K127" i="17" s="1"/>
  <c r="L127" i="1"/>
  <c r="L127" i="17" s="1"/>
  <c r="M127" i="1"/>
  <c r="M127" i="17" s="1"/>
  <c r="N127" i="1"/>
  <c r="O127" i="1"/>
  <c r="O127" i="17" s="1"/>
  <c r="P127" i="1"/>
  <c r="P127" i="17" s="1"/>
  <c r="Q127" i="1"/>
  <c r="Q127" i="17" s="1"/>
  <c r="R127" i="1"/>
  <c r="R127" i="17" s="1"/>
  <c r="S127" i="1"/>
  <c r="S127" i="17" s="1"/>
  <c r="B128" i="1"/>
  <c r="C128" i="1"/>
  <c r="D128" i="1"/>
  <c r="E128" i="1"/>
  <c r="F128" i="1"/>
  <c r="G128" i="1"/>
  <c r="H128" i="1"/>
  <c r="I128" i="1"/>
  <c r="I128" i="17" s="1"/>
  <c r="J128" i="1"/>
  <c r="J128" i="17" s="1"/>
  <c r="K128" i="1"/>
  <c r="K128" i="17" s="1"/>
  <c r="L128" i="1"/>
  <c r="L128" i="17" s="1"/>
  <c r="M128" i="1"/>
  <c r="M128" i="17" s="1"/>
  <c r="N128" i="1"/>
  <c r="O128" i="1"/>
  <c r="O128" i="17" s="1"/>
  <c r="P128" i="1"/>
  <c r="P128" i="17" s="1"/>
  <c r="Q128" i="1"/>
  <c r="Q128" i="17" s="1"/>
  <c r="R128" i="1"/>
  <c r="R128" i="17" s="1"/>
  <c r="S128" i="1"/>
  <c r="S128" i="17" s="1"/>
  <c r="B129" i="1"/>
  <c r="C129" i="1"/>
  <c r="D129" i="1"/>
  <c r="E129" i="1"/>
  <c r="F129" i="1"/>
  <c r="G129" i="1"/>
  <c r="H129" i="1"/>
  <c r="I129" i="1"/>
  <c r="I129" i="17" s="1"/>
  <c r="J129" i="1"/>
  <c r="J129" i="17" s="1"/>
  <c r="K129" i="1"/>
  <c r="K129" i="17" s="1"/>
  <c r="L129" i="1"/>
  <c r="L129" i="17" s="1"/>
  <c r="M129" i="1"/>
  <c r="M129" i="17" s="1"/>
  <c r="N129" i="1"/>
  <c r="O129" i="1"/>
  <c r="O129" i="17" s="1"/>
  <c r="P129" i="1"/>
  <c r="P129" i="17" s="1"/>
  <c r="Q129" i="1"/>
  <c r="Q129" i="17" s="1"/>
  <c r="R129" i="1"/>
  <c r="R129" i="17" s="1"/>
  <c r="S129" i="1"/>
  <c r="S129" i="17" s="1"/>
  <c r="B130" i="1"/>
  <c r="C130" i="1"/>
  <c r="D130" i="1"/>
  <c r="E130" i="1"/>
  <c r="F130" i="1"/>
  <c r="G130" i="1"/>
  <c r="H130" i="1"/>
  <c r="I130" i="1"/>
  <c r="I130" i="17" s="1"/>
  <c r="J130" i="1"/>
  <c r="J130" i="17" s="1"/>
  <c r="K130" i="1"/>
  <c r="K130" i="17" s="1"/>
  <c r="L130" i="1"/>
  <c r="L130" i="17" s="1"/>
  <c r="M130" i="1"/>
  <c r="M130" i="17" s="1"/>
  <c r="N130" i="1"/>
  <c r="O130" i="1"/>
  <c r="O130" i="17" s="1"/>
  <c r="P130" i="1"/>
  <c r="P130" i="17" s="1"/>
  <c r="Q130" i="1"/>
  <c r="Q130" i="17" s="1"/>
  <c r="R130" i="1"/>
  <c r="R130" i="17" s="1"/>
  <c r="S130" i="1"/>
  <c r="S130" i="17" s="1"/>
  <c r="B131" i="1"/>
  <c r="C131" i="1"/>
  <c r="D131" i="1"/>
  <c r="E131" i="1"/>
  <c r="F131" i="1"/>
  <c r="G131" i="1"/>
  <c r="H131" i="1"/>
  <c r="I131" i="1"/>
  <c r="I131" i="17" s="1"/>
  <c r="J131" i="1"/>
  <c r="J131" i="17" s="1"/>
  <c r="K131" i="1"/>
  <c r="K131" i="17" s="1"/>
  <c r="L131" i="1"/>
  <c r="L131" i="17" s="1"/>
  <c r="M131" i="1"/>
  <c r="M131" i="17" s="1"/>
  <c r="N131" i="1"/>
  <c r="O131" i="1"/>
  <c r="O131" i="17" s="1"/>
  <c r="P131" i="1"/>
  <c r="P131" i="17" s="1"/>
  <c r="Q131" i="1"/>
  <c r="Q131" i="17" s="1"/>
  <c r="R131" i="1"/>
  <c r="R131" i="17" s="1"/>
  <c r="S131" i="1"/>
  <c r="S131" i="17" s="1"/>
  <c r="O4" i="1"/>
  <c r="O4" i="17" s="1"/>
  <c r="P4" i="1"/>
  <c r="P4" i="17" s="1"/>
  <c r="Q4" i="1"/>
  <c r="Q4" i="17" s="1"/>
  <c r="R4" i="1"/>
  <c r="R4" i="17" s="1"/>
  <c r="S4" i="1"/>
  <c r="S4" i="17" s="1"/>
  <c r="N4" i="1"/>
  <c r="I4" i="1"/>
  <c r="I4" i="17" s="1"/>
  <c r="J4" i="1"/>
  <c r="J4" i="17" s="1"/>
  <c r="K4" i="1"/>
  <c r="K4" i="17" s="1"/>
  <c r="L4" i="1"/>
  <c r="L4" i="17" s="1"/>
  <c r="M4" i="1"/>
  <c r="M4" i="17" s="1"/>
  <c r="H4" i="1"/>
  <c r="C4" i="1"/>
  <c r="D4" i="1"/>
  <c r="E4" i="1"/>
  <c r="F4" i="1"/>
  <c r="G4" i="1"/>
  <c r="B4" i="1"/>
  <c r="D130" i="13" l="1"/>
  <c r="D130" i="14" s="1"/>
  <c r="D130" i="5" s="1"/>
  <c r="D131" i="17"/>
  <c r="L127" i="18"/>
  <c r="L127" i="19" s="1"/>
  <c r="AF127" i="18"/>
  <c r="AF127" i="19" s="1"/>
  <c r="J124" i="18"/>
  <c r="J124" i="19" s="1"/>
  <c r="AD124" i="18"/>
  <c r="AD124" i="19" s="1"/>
  <c r="F122" i="17"/>
  <c r="F121" i="13"/>
  <c r="F121" i="14" s="1"/>
  <c r="F121" i="5" s="1"/>
  <c r="D119" i="17"/>
  <c r="D118" i="13"/>
  <c r="D118" i="14" s="1"/>
  <c r="D118" i="5" s="1"/>
  <c r="B115" i="13"/>
  <c r="B115" i="14" s="1"/>
  <c r="B115" i="5" s="1"/>
  <c r="B116" i="17"/>
  <c r="AL112" i="18"/>
  <c r="AL112" i="19" s="1"/>
  <c r="R112" i="18"/>
  <c r="R112" i="19" s="1"/>
  <c r="N110" i="17"/>
  <c r="B107" i="13"/>
  <c r="B107" i="14" s="1"/>
  <c r="B107" i="5" s="1"/>
  <c r="B108" i="17"/>
  <c r="AL104" i="18"/>
  <c r="AL104" i="19" s="1"/>
  <c r="R104" i="18"/>
  <c r="R104" i="19" s="1"/>
  <c r="F102" i="17"/>
  <c r="F101" i="13"/>
  <c r="F101" i="14" s="1"/>
  <c r="F101" i="5" s="1"/>
  <c r="N98" i="17"/>
  <c r="AF95" i="18"/>
  <c r="AF95" i="19" s="1"/>
  <c r="L95" i="18"/>
  <c r="L95" i="19" s="1"/>
  <c r="H93" i="17"/>
  <c r="N90" i="17"/>
  <c r="L87" i="18"/>
  <c r="L87" i="19" s="1"/>
  <c r="AF87" i="18"/>
  <c r="AF87" i="19" s="1"/>
  <c r="AD84" i="18"/>
  <c r="AD84" i="19" s="1"/>
  <c r="J84" i="18"/>
  <c r="J84" i="19" s="1"/>
  <c r="H81" i="17"/>
  <c r="P77" i="18"/>
  <c r="P77" i="19" s="1"/>
  <c r="AJ77" i="18"/>
  <c r="AJ77" i="19" s="1"/>
  <c r="N74" i="17"/>
  <c r="B72" i="17"/>
  <c r="B71" i="13"/>
  <c r="B71" i="14" s="1"/>
  <c r="B71" i="5" s="1"/>
  <c r="H69" i="17"/>
  <c r="F65" i="13"/>
  <c r="F65" i="14" s="1"/>
  <c r="F65" i="5" s="1"/>
  <c r="F66" i="17"/>
  <c r="D63" i="17"/>
  <c r="D62" i="13"/>
  <c r="D62" i="14" s="1"/>
  <c r="D62" i="5" s="1"/>
  <c r="AD60" i="18"/>
  <c r="AD60" i="19" s="1"/>
  <c r="J60" i="18"/>
  <c r="J60" i="19" s="1"/>
  <c r="H57" i="17"/>
  <c r="D54" i="13"/>
  <c r="D54" i="14" s="1"/>
  <c r="D54" i="5" s="1"/>
  <c r="D55" i="17"/>
  <c r="L51" i="18"/>
  <c r="L51" i="19" s="1"/>
  <c r="AF51" i="18"/>
  <c r="AF51" i="19" s="1"/>
  <c r="H49" i="17"/>
  <c r="P45" i="18"/>
  <c r="P45" i="19" s="1"/>
  <c r="AJ45" i="18"/>
  <c r="AJ45" i="19" s="1"/>
  <c r="N42" i="17"/>
  <c r="L39" i="18"/>
  <c r="L39" i="19" s="1"/>
  <c r="AF39" i="18"/>
  <c r="AF39" i="19" s="1"/>
  <c r="H37" i="17"/>
  <c r="F33" i="13"/>
  <c r="F33" i="14" s="1"/>
  <c r="F33" i="5" s="1"/>
  <c r="F34" i="17"/>
  <c r="N30" i="17"/>
  <c r="L27" i="18"/>
  <c r="L27" i="19" s="1"/>
  <c r="AF27" i="18"/>
  <c r="AF27" i="19" s="1"/>
  <c r="J24" i="18"/>
  <c r="J24" i="19" s="1"/>
  <c r="AD24" i="18"/>
  <c r="AD24" i="19" s="1"/>
  <c r="F21" i="13"/>
  <c r="F21" i="14" s="1"/>
  <c r="F21" i="5" s="1"/>
  <c r="F22" i="17"/>
  <c r="B20" i="17"/>
  <c r="B19" i="13"/>
  <c r="B19" i="14" s="1"/>
  <c r="B19" i="5" s="1"/>
  <c r="AL16" i="18"/>
  <c r="AL16" i="19" s="1"/>
  <c r="R16" i="18"/>
  <c r="R16" i="19" s="1"/>
  <c r="F13" i="13"/>
  <c r="F13" i="14" s="1"/>
  <c r="F13" i="5" s="1"/>
  <c r="F14" i="17"/>
  <c r="B12" i="17"/>
  <c r="B11" i="13"/>
  <c r="B11" i="14" s="1"/>
  <c r="B11" i="5" s="1"/>
  <c r="F9" i="13"/>
  <c r="F9" i="14" s="1"/>
  <c r="F9" i="5" s="1"/>
  <c r="F10" i="17"/>
  <c r="H5" i="17"/>
  <c r="F4" i="17"/>
  <c r="F3" i="13"/>
  <c r="F3" i="14" s="1"/>
  <c r="F3" i="5" s="1"/>
  <c r="J4" i="18"/>
  <c r="J4" i="19" s="1"/>
  <c r="AD4" i="18"/>
  <c r="AD4" i="19" s="1"/>
  <c r="S131" i="18"/>
  <c r="S131" i="19" s="1"/>
  <c r="AM131" i="18"/>
  <c r="AM131" i="19" s="1"/>
  <c r="K131" i="18"/>
  <c r="K131" i="19" s="1"/>
  <c r="AE131" i="18"/>
  <c r="AE131" i="19" s="1"/>
  <c r="C131" i="17"/>
  <c r="C130" i="13"/>
  <c r="C130" i="14" s="1"/>
  <c r="C130" i="5" s="1"/>
  <c r="M130" i="18"/>
  <c r="M130" i="19" s="1"/>
  <c r="AG130" i="18"/>
  <c r="AG130" i="19" s="1"/>
  <c r="E129" i="13"/>
  <c r="E129" i="14" s="1"/>
  <c r="E129" i="5" s="1"/>
  <c r="E130" i="17"/>
  <c r="AI129" i="18"/>
  <c r="AI129" i="19" s="1"/>
  <c r="O129" i="18"/>
  <c r="O129" i="19" s="1"/>
  <c r="G128" i="13"/>
  <c r="G128" i="14" s="1"/>
  <c r="G128" i="5" s="1"/>
  <c r="G129" i="17"/>
  <c r="Q128" i="18"/>
  <c r="Q128" i="19" s="1"/>
  <c r="AK128" i="18"/>
  <c r="AK128" i="19" s="1"/>
  <c r="AC128" i="18"/>
  <c r="AC128" i="19" s="1"/>
  <c r="I128" i="18"/>
  <c r="I128" i="19" s="1"/>
  <c r="S127" i="18"/>
  <c r="S127" i="19" s="1"/>
  <c r="AM127" i="18"/>
  <c r="AM127" i="19" s="1"/>
  <c r="K127" i="18"/>
  <c r="K127" i="19" s="1"/>
  <c r="AE127" i="18"/>
  <c r="AE127" i="19" s="1"/>
  <c r="C127" i="17"/>
  <c r="C126" i="13"/>
  <c r="C126" i="14" s="1"/>
  <c r="C126" i="5" s="1"/>
  <c r="M126" i="18"/>
  <c r="M126" i="19" s="1"/>
  <c r="AG126" i="18"/>
  <c r="AG126" i="19" s="1"/>
  <c r="E126" i="17"/>
  <c r="E125" i="13"/>
  <c r="E125" i="14" s="1"/>
  <c r="E125" i="5" s="1"/>
  <c r="O125" i="18"/>
  <c r="O125" i="19" s="1"/>
  <c r="AI125" i="18"/>
  <c r="AI125" i="19" s="1"/>
  <c r="G124" i="13"/>
  <c r="G124" i="14" s="1"/>
  <c r="G124" i="5" s="1"/>
  <c r="G125" i="17"/>
  <c r="Q124" i="18"/>
  <c r="Q124" i="19" s="1"/>
  <c r="AK124" i="18"/>
  <c r="AK124" i="19" s="1"/>
  <c r="I124" i="18"/>
  <c r="I124" i="19" s="1"/>
  <c r="AC124" i="18"/>
  <c r="AC124" i="19" s="1"/>
  <c r="S123" i="18"/>
  <c r="S123" i="19" s="1"/>
  <c r="AM123" i="18"/>
  <c r="AM123" i="19" s="1"/>
  <c r="AE123" i="18"/>
  <c r="AE123" i="19" s="1"/>
  <c r="K123" i="18"/>
  <c r="K123" i="19" s="1"/>
  <c r="C122" i="13"/>
  <c r="C122" i="14" s="1"/>
  <c r="C122" i="5" s="1"/>
  <c r="C123" i="17"/>
  <c r="M122" i="18"/>
  <c r="M122" i="19" s="1"/>
  <c r="AG122" i="18"/>
  <c r="AG122" i="19" s="1"/>
  <c r="E122" i="17"/>
  <c r="E121" i="13"/>
  <c r="E121" i="14" s="1"/>
  <c r="E121" i="5" s="1"/>
  <c r="O121" i="18"/>
  <c r="O121" i="19" s="1"/>
  <c r="AI121" i="18"/>
  <c r="AI121" i="19" s="1"/>
  <c r="G120" i="13"/>
  <c r="G120" i="14" s="1"/>
  <c r="G120" i="5" s="1"/>
  <c r="G121" i="17"/>
  <c r="Q120" i="18"/>
  <c r="Q120" i="19" s="1"/>
  <c r="AK120" i="18"/>
  <c r="AK120" i="19" s="1"/>
  <c r="AC120" i="18"/>
  <c r="AC120" i="19" s="1"/>
  <c r="I120" i="18"/>
  <c r="I120" i="19" s="1"/>
  <c r="S119" i="18"/>
  <c r="S119" i="19" s="1"/>
  <c r="AM119" i="18"/>
  <c r="AM119" i="19" s="1"/>
  <c r="K119" i="18"/>
  <c r="K119" i="19" s="1"/>
  <c r="AE119" i="18"/>
  <c r="AE119" i="19" s="1"/>
  <c r="C119" i="17"/>
  <c r="C118" i="13"/>
  <c r="C118" i="14" s="1"/>
  <c r="C118" i="5" s="1"/>
  <c r="AG118" i="18"/>
  <c r="AG118" i="19" s="1"/>
  <c r="M118" i="18"/>
  <c r="M118" i="19" s="1"/>
  <c r="E117" i="13"/>
  <c r="E117" i="14" s="1"/>
  <c r="E117" i="5" s="1"/>
  <c r="E118" i="17"/>
  <c r="O117" i="18"/>
  <c r="O117" i="19" s="1"/>
  <c r="AI117" i="18"/>
  <c r="AI117" i="19" s="1"/>
  <c r="G116" i="13"/>
  <c r="G116" i="14" s="1"/>
  <c r="G116" i="5" s="1"/>
  <c r="G117" i="17"/>
  <c r="Q116" i="18"/>
  <c r="Q116" i="19" s="1"/>
  <c r="AK116" i="18"/>
  <c r="AK116" i="19" s="1"/>
  <c r="AC116" i="18"/>
  <c r="AC116" i="19" s="1"/>
  <c r="I116" i="18"/>
  <c r="I116" i="19" s="1"/>
  <c r="AM115" i="18"/>
  <c r="AM115" i="19" s="1"/>
  <c r="S115" i="18"/>
  <c r="S115" i="19" s="1"/>
  <c r="K115" i="18"/>
  <c r="K115" i="19" s="1"/>
  <c r="AE115" i="18"/>
  <c r="AE115" i="19" s="1"/>
  <c r="C114" i="13"/>
  <c r="C114" i="14" s="1"/>
  <c r="C114" i="5" s="1"/>
  <c r="C115" i="17"/>
  <c r="AG114" i="18"/>
  <c r="AG114" i="19" s="1"/>
  <c r="M114" i="18"/>
  <c r="M114" i="19" s="1"/>
  <c r="E113" i="13"/>
  <c r="E113" i="14" s="1"/>
  <c r="E113" i="5" s="1"/>
  <c r="E114" i="17"/>
  <c r="AI113" i="18"/>
  <c r="AI113" i="19" s="1"/>
  <c r="O113" i="18"/>
  <c r="O113" i="19" s="1"/>
  <c r="G113" i="17"/>
  <c r="G112" i="13"/>
  <c r="G112" i="14" s="1"/>
  <c r="G112" i="5" s="1"/>
  <c r="Q112" i="18"/>
  <c r="Q112" i="19" s="1"/>
  <c r="AK112" i="18"/>
  <c r="AK112" i="19" s="1"/>
  <c r="I112" i="18"/>
  <c r="I112" i="19" s="1"/>
  <c r="AC112" i="18"/>
  <c r="AC112" i="19" s="1"/>
  <c r="AM111" i="18"/>
  <c r="AM111" i="19" s="1"/>
  <c r="S111" i="18"/>
  <c r="S111" i="19" s="1"/>
  <c r="AE111" i="18"/>
  <c r="AE111" i="19" s="1"/>
  <c r="K111" i="18"/>
  <c r="K111" i="19" s="1"/>
  <c r="C110" i="13"/>
  <c r="C110" i="14" s="1"/>
  <c r="C110" i="5" s="1"/>
  <c r="C111" i="17"/>
  <c r="M110" i="18"/>
  <c r="M110" i="19" s="1"/>
  <c r="AG110" i="18"/>
  <c r="AG110" i="19" s="1"/>
  <c r="E109" i="13"/>
  <c r="E109" i="14" s="1"/>
  <c r="E109" i="5" s="1"/>
  <c r="E110" i="17"/>
  <c r="O109" i="18"/>
  <c r="O109" i="19" s="1"/>
  <c r="AI109" i="18"/>
  <c r="AI109" i="19" s="1"/>
  <c r="G109" i="17"/>
  <c r="G108" i="13"/>
  <c r="G108" i="14" s="1"/>
  <c r="G108" i="5" s="1"/>
  <c r="AK108" i="18"/>
  <c r="AK108" i="19" s="1"/>
  <c r="Q108" i="18"/>
  <c r="Q108" i="19" s="1"/>
  <c r="I108" i="18"/>
  <c r="I108" i="19" s="1"/>
  <c r="AC108" i="18"/>
  <c r="AC108" i="19" s="1"/>
  <c r="AM107" i="18"/>
  <c r="AM107" i="19" s="1"/>
  <c r="S107" i="18"/>
  <c r="S107" i="19" s="1"/>
  <c r="K107" i="18"/>
  <c r="K107" i="19" s="1"/>
  <c r="AE107" i="18"/>
  <c r="AE107" i="19" s="1"/>
  <c r="C107" i="17"/>
  <c r="C106" i="13"/>
  <c r="C106" i="14" s="1"/>
  <c r="C106" i="5" s="1"/>
  <c r="M106" i="18"/>
  <c r="M106" i="19" s="1"/>
  <c r="AG106" i="18"/>
  <c r="AG106" i="19" s="1"/>
  <c r="E105" i="13"/>
  <c r="E105" i="14" s="1"/>
  <c r="E105" i="5" s="1"/>
  <c r="E106" i="17"/>
  <c r="O105" i="18"/>
  <c r="O105" i="19" s="1"/>
  <c r="AI105" i="18"/>
  <c r="AI105" i="19" s="1"/>
  <c r="G104" i="13"/>
  <c r="G104" i="14" s="1"/>
  <c r="G104" i="5" s="1"/>
  <c r="G105" i="17"/>
  <c r="Q104" i="18"/>
  <c r="Q104" i="19" s="1"/>
  <c r="AK104" i="18"/>
  <c r="AK104" i="19" s="1"/>
  <c r="I104" i="18"/>
  <c r="I104" i="19" s="1"/>
  <c r="AC104" i="18"/>
  <c r="AC104" i="19" s="1"/>
  <c r="AM103" i="18"/>
  <c r="AM103" i="19" s="1"/>
  <c r="S103" i="18"/>
  <c r="S103" i="19" s="1"/>
  <c r="AE103" i="18"/>
  <c r="AE103" i="19" s="1"/>
  <c r="K103" i="18"/>
  <c r="K103" i="19" s="1"/>
  <c r="C103" i="17"/>
  <c r="C102" i="13"/>
  <c r="C102" i="14" s="1"/>
  <c r="C102" i="5" s="1"/>
  <c r="AG102" i="18"/>
  <c r="AG102" i="19" s="1"/>
  <c r="M102" i="18"/>
  <c r="M102" i="19" s="1"/>
  <c r="E101" i="13"/>
  <c r="E101" i="14" s="1"/>
  <c r="E101" i="5" s="1"/>
  <c r="E102" i="17"/>
  <c r="O101" i="18"/>
  <c r="O101" i="19" s="1"/>
  <c r="AI101" i="18"/>
  <c r="AI101" i="19" s="1"/>
  <c r="G100" i="13"/>
  <c r="G100" i="14" s="1"/>
  <c r="G100" i="5" s="1"/>
  <c r="G101" i="17"/>
  <c r="AK100" i="18"/>
  <c r="AK100" i="19" s="1"/>
  <c r="Q100" i="18"/>
  <c r="Q100" i="19" s="1"/>
  <c r="I100" i="18"/>
  <c r="I100" i="19" s="1"/>
  <c r="AC100" i="18"/>
  <c r="AC100" i="19" s="1"/>
  <c r="S99" i="18"/>
  <c r="S99" i="19" s="1"/>
  <c r="AM99" i="18"/>
  <c r="AM99" i="19" s="1"/>
  <c r="AE99" i="18"/>
  <c r="AE99" i="19" s="1"/>
  <c r="K99" i="18"/>
  <c r="K99" i="19" s="1"/>
  <c r="C98" i="13"/>
  <c r="C98" i="14" s="1"/>
  <c r="C98" i="5" s="1"/>
  <c r="C99" i="17"/>
  <c r="AG98" i="18"/>
  <c r="AG98" i="19" s="1"/>
  <c r="M98" i="18"/>
  <c r="M98" i="19" s="1"/>
  <c r="E97" i="13"/>
  <c r="E97" i="14" s="1"/>
  <c r="E97" i="5" s="1"/>
  <c r="E98" i="17"/>
  <c r="AI97" i="18"/>
  <c r="AI97" i="19" s="1"/>
  <c r="O97" i="18"/>
  <c r="O97" i="19" s="1"/>
  <c r="G96" i="13"/>
  <c r="G96" i="14" s="1"/>
  <c r="G96" i="5" s="1"/>
  <c r="G97" i="17"/>
  <c r="Q96" i="18"/>
  <c r="Q96" i="19" s="1"/>
  <c r="AK96" i="18"/>
  <c r="AK96" i="19" s="1"/>
  <c r="I96" i="18"/>
  <c r="I96" i="19" s="1"/>
  <c r="AC96" i="18"/>
  <c r="AC96" i="19" s="1"/>
  <c r="S95" i="18"/>
  <c r="S95" i="19" s="1"/>
  <c r="AM95" i="18"/>
  <c r="AM95" i="19" s="1"/>
  <c r="AE95" i="18"/>
  <c r="AE95" i="19" s="1"/>
  <c r="K95" i="18"/>
  <c r="K95" i="19" s="1"/>
  <c r="C94" i="13"/>
  <c r="C94" i="14" s="1"/>
  <c r="C94" i="5" s="1"/>
  <c r="C95" i="17"/>
  <c r="AG94" i="18"/>
  <c r="AG94" i="19" s="1"/>
  <c r="M94" i="18"/>
  <c r="M94" i="19" s="1"/>
  <c r="E93" i="13"/>
  <c r="E93" i="14" s="1"/>
  <c r="E93" i="5" s="1"/>
  <c r="E94" i="17"/>
  <c r="AI93" i="18"/>
  <c r="AI93" i="19" s="1"/>
  <c r="O93" i="18"/>
  <c r="O93" i="19" s="1"/>
  <c r="G92" i="13"/>
  <c r="G92" i="14" s="1"/>
  <c r="G92" i="5" s="1"/>
  <c r="G93" i="17"/>
  <c r="AK92" i="18"/>
  <c r="AK92" i="19" s="1"/>
  <c r="Q92" i="18"/>
  <c r="Q92" i="19" s="1"/>
  <c r="I92" i="18"/>
  <c r="I92" i="19" s="1"/>
  <c r="AC92" i="18"/>
  <c r="AC92" i="19" s="1"/>
  <c r="AM91" i="18"/>
  <c r="AM91" i="19" s="1"/>
  <c r="S91" i="18"/>
  <c r="S91" i="19" s="1"/>
  <c r="K91" i="18"/>
  <c r="K91" i="19" s="1"/>
  <c r="AE91" i="18"/>
  <c r="AE91" i="19" s="1"/>
  <c r="C91" i="17"/>
  <c r="C90" i="13"/>
  <c r="C90" i="14" s="1"/>
  <c r="C90" i="5" s="1"/>
  <c r="AG90" i="18"/>
  <c r="AG90" i="19" s="1"/>
  <c r="M90" i="18"/>
  <c r="M90" i="19" s="1"/>
  <c r="E90" i="17"/>
  <c r="E89" i="13"/>
  <c r="E89" i="14" s="1"/>
  <c r="E89" i="5" s="1"/>
  <c r="O89" i="18"/>
  <c r="O89" i="19" s="1"/>
  <c r="AI89" i="18"/>
  <c r="AI89" i="19" s="1"/>
  <c r="G88" i="13"/>
  <c r="G88" i="14" s="1"/>
  <c r="G88" i="5" s="1"/>
  <c r="G89" i="17"/>
  <c r="Q88" i="18"/>
  <c r="Q88" i="19" s="1"/>
  <c r="AK88" i="18"/>
  <c r="AK88" i="19" s="1"/>
  <c r="AC88" i="18"/>
  <c r="AC88" i="19" s="1"/>
  <c r="I88" i="18"/>
  <c r="I88" i="19" s="1"/>
  <c r="S87" i="18"/>
  <c r="S87" i="19" s="1"/>
  <c r="AM87" i="18"/>
  <c r="AM87" i="19" s="1"/>
  <c r="K87" i="18"/>
  <c r="K87" i="19" s="1"/>
  <c r="AE87" i="18"/>
  <c r="AE87" i="19" s="1"/>
  <c r="C86" i="13"/>
  <c r="C86" i="14" s="1"/>
  <c r="C86" i="5" s="1"/>
  <c r="C87" i="17"/>
  <c r="AG86" i="18"/>
  <c r="AG86" i="19" s="1"/>
  <c r="M86" i="18"/>
  <c r="M86" i="19" s="1"/>
  <c r="E86" i="17"/>
  <c r="E85" i="13"/>
  <c r="E85" i="14" s="1"/>
  <c r="E85" i="5" s="1"/>
  <c r="O85" i="18"/>
  <c r="O85" i="19" s="1"/>
  <c r="AI85" i="18"/>
  <c r="AI85" i="19" s="1"/>
  <c r="G85" i="17"/>
  <c r="G84" i="13"/>
  <c r="G84" i="14" s="1"/>
  <c r="G84" i="5" s="1"/>
  <c r="AK84" i="18"/>
  <c r="AK84" i="19" s="1"/>
  <c r="Q84" i="18"/>
  <c r="Q84" i="19" s="1"/>
  <c r="AC84" i="18"/>
  <c r="AC84" i="19" s="1"/>
  <c r="I84" i="18"/>
  <c r="I84" i="19" s="1"/>
  <c r="S83" i="18"/>
  <c r="S83" i="19" s="1"/>
  <c r="AM83" i="18"/>
  <c r="AM83" i="19" s="1"/>
  <c r="K83" i="18"/>
  <c r="K83" i="19" s="1"/>
  <c r="AE83" i="18"/>
  <c r="AE83" i="19" s="1"/>
  <c r="C82" i="13"/>
  <c r="C82" i="14" s="1"/>
  <c r="C82" i="5" s="1"/>
  <c r="C83" i="17"/>
  <c r="M82" i="18"/>
  <c r="M82" i="19" s="1"/>
  <c r="AG82" i="18"/>
  <c r="AG82" i="19" s="1"/>
  <c r="E81" i="13"/>
  <c r="E81" i="14" s="1"/>
  <c r="E81" i="5" s="1"/>
  <c r="E82" i="17"/>
  <c r="O81" i="18"/>
  <c r="O81" i="19" s="1"/>
  <c r="AI81" i="18"/>
  <c r="AI81" i="19" s="1"/>
  <c r="G80" i="13"/>
  <c r="G80" i="14" s="1"/>
  <c r="G80" i="5" s="1"/>
  <c r="G81" i="17"/>
  <c r="AK80" i="18"/>
  <c r="AK80" i="19" s="1"/>
  <c r="Q80" i="18"/>
  <c r="Q80" i="19" s="1"/>
  <c r="I80" i="18"/>
  <c r="I80" i="19" s="1"/>
  <c r="AC80" i="18"/>
  <c r="AC80" i="19" s="1"/>
  <c r="S79" i="18"/>
  <c r="S79" i="19" s="1"/>
  <c r="AM79" i="18"/>
  <c r="AM79" i="19" s="1"/>
  <c r="AE79" i="18"/>
  <c r="AE79" i="19" s="1"/>
  <c r="K79" i="18"/>
  <c r="K79" i="19" s="1"/>
  <c r="C79" i="17"/>
  <c r="C78" i="13"/>
  <c r="C78" i="14" s="1"/>
  <c r="C78" i="5" s="1"/>
  <c r="M78" i="18"/>
  <c r="M78" i="19" s="1"/>
  <c r="AG78" i="18"/>
  <c r="AG78" i="19" s="1"/>
  <c r="E77" i="13"/>
  <c r="E77" i="14" s="1"/>
  <c r="E77" i="5" s="1"/>
  <c r="E78" i="17"/>
  <c r="O77" i="18"/>
  <c r="O77" i="19" s="1"/>
  <c r="AI77" i="18"/>
  <c r="AI77" i="19" s="1"/>
  <c r="G76" i="13"/>
  <c r="G76" i="14" s="1"/>
  <c r="G76" i="5" s="1"/>
  <c r="G77" i="17"/>
  <c r="AK76" i="18"/>
  <c r="AK76" i="19" s="1"/>
  <c r="Q76" i="18"/>
  <c r="Q76" i="19" s="1"/>
  <c r="I76" i="18"/>
  <c r="I76" i="19" s="1"/>
  <c r="AC76" i="18"/>
  <c r="AC76" i="19" s="1"/>
  <c r="AM75" i="18"/>
  <c r="AM75" i="19" s="1"/>
  <c r="S75" i="18"/>
  <c r="S75" i="19" s="1"/>
  <c r="K75" i="18"/>
  <c r="K75" i="19" s="1"/>
  <c r="AE75" i="18"/>
  <c r="AE75" i="19" s="1"/>
  <c r="C75" i="17"/>
  <c r="C74" i="13"/>
  <c r="C74" i="14" s="1"/>
  <c r="C74" i="5" s="1"/>
  <c r="M74" i="18"/>
  <c r="M74" i="19" s="1"/>
  <c r="AG74" i="18"/>
  <c r="AG74" i="19" s="1"/>
  <c r="E74" i="17"/>
  <c r="E73" i="13"/>
  <c r="E73" i="14" s="1"/>
  <c r="E73" i="5" s="1"/>
  <c r="AI73" i="18"/>
  <c r="AI73" i="19" s="1"/>
  <c r="O73" i="18"/>
  <c r="O73" i="19" s="1"/>
  <c r="G72" i="13"/>
  <c r="G72" i="14" s="1"/>
  <c r="G72" i="5" s="1"/>
  <c r="G73" i="17"/>
  <c r="Q72" i="18"/>
  <c r="Q72" i="19" s="1"/>
  <c r="AK72" i="18"/>
  <c r="AK72" i="19" s="1"/>
  <c r="AC72" i="18"/>
  <c r="AC72" i="19" s="1"/>
  <c r="I72" i="18"/>
  <c r="I72" i="19" s="1"/>
  <c r="S71" i="18"/>
  <c r="S71" i="19" s="1"/>
  <c r="AM71" i="18"/>
  <c r="AM71" i="19" s="1"/>
  <c r="AE71" i="18"/>
  <c r="AE71" i="19" s="1"/>
  <c r="K71" i="18"/>
  <c r="K71" i="19" s="1"/>
  <c r="C70" i="13"/>
  <c r="C70" i="14" s="1"/>
  <c r="C70" i="5" s="1"/>
  <c r="C71" i="17"/>
  <c r="AG70" i="18"/>
  <c r="AG70" i="19" s="1"/>
  <c r="M70" i="18"/>
  <c r="M70" i="19" s="1"/>
  <c r="E69" i="13"/>
  <c r="E69" i="14" s="1"/>
  <c r="E69" i="5" s="1"/>
  <c r="E70" i="17"/>
  <c r="O69" i="18"/>
  <c r="O69" i="19" s="1"/>
  <c r="AI69" i="18"/>
  <c r="AI69" i="19" s="1"/>
  <c r="G68" i="13"/>
  <c r="G68" i="14" s="1"/>
  <c r="G68" i="5" s="1"/>
  <c r="G69" i="17"/>
  <c r="AK68" i="18"/>
  <c r="AK68" i="19" s="1"/>
  <c r="Q68" i="18"/>
  <c r="Q68" i="19" s="1"/>
  <c r="I68" i="18"/>
  <c r="I68" i="19" s="1"/>
  <c r="AC68" i="18"/>
  <c r="AC68" i="19" s="1"/>
  <c r="S67" i="18"/>
  <c r="S67" i="19" s="1"/>
  <c r="AM67" i="18"/>
  <c r="AM67" i="19" s="1"/>
  <c r="K67" i="18"/>
  <c r="K67" i="19" s="1"/>
  <c r="AE67" i="18"/>
  <c r="AE67" i="19" s="1"/>
  <c r="C67" i="17"/>
  <c r="C66" i="13"/>
  <c r="C66" i="14" s="1"/>
  <c r="C66" i="5" s="1"/>
  <c r="M66" i="18"/>
  <c r="M66" i="19" s="1"/>
  <c r="AG66" i="18"/>
  <c r="AG66" i="19" s="1"/>
  <c r="E65" i="13"/>
  <c r="E65" i="14" s="1"/>
  <c r="E65" i="5" s="1"/>
  <c r="E66" i="17"/>
  <c r="AI65" i="18"/>
  <c r="AI65" i="19" s="1"/>
  <c r="O65" i="18"/>
  <c r="O65" i="19" s="1"/>
  <c r="G65" i="17"/>
  <c r="G64" i="13"/>
  <c r="G64" i="14" s="1"/>
  <c r="G64" i="5" s="1"/>
  <c r="Q64" i="18"/>
  <c r="Q64" i="19" s="1"/>
  <c r="AK64" i="18"/>
  <c r="AK64" i="19" s="1"/>
  <c r="AC64" i="18"/>
  <c r="AC64" i="19" s="1"/>
  <c r="I64" i="18"/>
  <c r="I64" i="19" s="1"/>
  <c r="S63" i="18"/>
  <c r="S63" i="19" s="1"/>
  <c r="AM63" i="18"/>
  <c r="AM63" i="19" s="1"/>
  <c r="K63" i="18"/>
  <c r="K63" i="19" s="1"/>
  <c r="AE63" i="18"/>
  <c r="AE63" i="19" s="1"/>
  <c r="C62" i="13"/>
  <c r="C62" i="14" s="1"/>
  <c r="C62" i="5" s="1"/>
  <c r="C63" i="17"/>
  <c r="M62" i="18"/>
  <c r="M62" i="19" s="1"/>
  <c r="AG62" i="18"/>
  <c r="AG62" i="19" s="1"/>
  <c r="E62" i="17"/>
  <c r="E61" i="13"/>
  <c r="E61" i="14" s="1"/>
  <c r="E61" i="5" s="1"/>
  <c r="O61" i="18"/>
  <c r="O61" i="19" s="1"/>
  <c r="AI61" i="18"/>
  <c r="AI61" i="19" s="1"/>
  <c r="G60" i="13"/>
  <c r="G60" i="14" s="1"/>
  <c r="G60" i="5" s="1"/>
  <c r="G61" i="17"/>
  <c r="Q60" i="18"/>
  <c r="Q60" i="19" s="1"/>
  <c r="AK60" i="18"/>
  <c r="AK60" i="19" s="1"/>
  <c r="I60" i="18"/>
  <c r="I60" i="19" s="1"/>
  <c r="AC60" i="18"/>
  <c r="AC60" i="19" s="1"/>
  <c r="AM59" i="18"/>
  <c r="AM59" i="19" s="1"/>
  <c r="S59" i="18"/>
  <c r="S59" i="19" s="1"/>
  <c r="AE59" i="18"/>
  <c r="AE59" i="19" s="1"/>
  <c r="K59" i="18"/>
  <c r="K59" i="19" s="1"/>
  <c r="C59" i="17"/>
  <c r="C58" i="13"/>
  <c r="C58" i="14" s="1"/>
  <c r="C58" i="5" s="1"/>
  <c r="M58" i="18"/>
  <c r="M58" i="19" s="1"/>
  <c r="AG58" i="18"/>
  <c r="AG58" i="19" s="1"/>
  <c r="E57" i="13"/>
  <c r="E57" i="14" s="1"/>
  <c r="E57" i="5" s="1"/>
  <c r="E58" i="17"/>
  <c r="O57" i="18"/>
  <c r="O57" i="19" s="1"/>
  <c r="AI57" i="18"/>
  <c r="AI57" i="19" s="1"/>
  <c r="G56" i="13"/>
  <c r="G56" i="14" s="1"/>
  <c r="G56" i="5" s="1"/>
  <c r="G57" i="17"/>
  <c r="Q56" i="18"/>
  <c r="Q56" i="19" s="1"/>
  <c r="AK56" i="18"/>
  <c r="AK56" i="19" s="1"/>
  <c r="AC56" i="18"/>
  <c r="AC56" i="19" s="1"/>
  <c r="I56" i="18"/>
  <c r="I56" i="19" s="1"/>
  <c r="S55" i="18"/>
  <c r="S55" i="19" s="1"/>
  <c r="AM55" i="18"/>
  <c r="AM55" i="19" s="1"/>
  <c r="K55" i="18"/>
  <c r="K55" i="19" s="1"/>
  <c r="AE55" i="18"/>
  <c r="AE55" i="19" s="1"/>
  <c r="C55" i="17"/>
  <c r="C54" i="13"/>
  <c r="C54" i="14" s="1"/>
  <c r="C54" i="5" s="1"/>
  <c r="AG54" i="18"/>
  <c r="AG54" i="19" s="1"/>
  <c r="M54" i="18"/>
  <c r="M54" i="19" s="1"/>
  <c r="E54" i="17"/>
  <c r="E53" i="13"/>
  <c r="E53" i="14" s="1"/>
  <c r="E53" i="5" s="1"/>
  <c r="AI53" i="18"/>
  <c r="AI53" i="19" s="1"/>
  <c r="O53" i="18"/>
  <c r="O53" i="19" s="1"/>
  <c r="G53" i="17"/>
  <c r="G52" i="13"/>
  <c r="G52" i="14" s="1"/>
  <c r="G52" i="5" s="1"/>
  <c r="AK52" i="18"/>
  <c r="AK52" i="19" s="1"/>
  <c r="Q52" i="18"/>
  <c r="Q52" i="19" s="1"/>
  <c r="I52" i="18"/>
  <c r="I52" i="19" s="1"/>
  <c r="AC52" i="18"/>
  <c r="AC52" i="19" s="1"/>
  <c r="AM51" i="18"/>
  <c r="AM51" i="19" s="1"/>
  <c r="S51" i="18"/>
  <c r="S51" i="19" s="1"/>
  <c r="AE51" i="18"/>
  <c r="AE51" i="19" s="1"/>
  <c r="K51" i="18"/>
  <c r="K51" i="19" s="1"/>
  <c r="C51" i="17"/>
  <c r="C50" i="13"/>
  <c r="C50" i="14" s="1"/>
  <c r="C50" i="5" s="1"/>
  <c r="AG50" i="18"/>
  <c r="AG50" i="19" s="1"/>
  <c r="M50" i="18"/>
  <c r="M50" i="19" s="1"/>
  <c r="E49" i="13"/>
  <c r="E49" i="14" s="1"/>
  <c r="E49" i="5" s="1"/>
  <c r="E50" i="17"/>
  <c r="O49" i="18"/>
  <c r="O49" i="19" s="1"/>
  <c r="AI49" i="18"/>
  <c r="AI49" i="19" s="1"/>
  <c r="G48" i="13"/>
  <c r="G48" i="14" s="1"/>
  <c r="G48" i="5" s="1"/>
  <c r="G49" i="17"/>
  <c r="Q48" i="18"/>
  <c r="Q48" i="19" s="1"/>
  <c r="AK48" i="18"/>
  <c r="AK48" i="19" s="1"/>
  <c r="I48" i="18"/>
  <c r="I48" i="19" s="1"/>
  <c r="AC48" i="18"/>
  <c r="AC48" i="19" s="1"/>
  <c r="AM47" i="18"/>
  <c r="AM47" i="19" s="1"/>
  <c r="S47" i="18"/>
  <c r="S47" i="19" s="1"/>
  <c r="K47" i="18"/>
  <c r="K47" i="19" s="1"/>
  <c r="AE47" i="18"/>
  <c r="AE47" i="19" s="1"/>
  <c r="C47" i="17"/>
  <c r="C46" i="13"/>
  <c r="C46" i="14" s="1"/>
  <c r="C46" i="5" s="1"/>
  <c r="M46" i="18"/>
  <c r="M46" i="19" s="1"/>
  <c r="AG46" i="18"/>
  <c r="AG46" i="19" s="1"/>
  <c r="E46" i="17"/>
  <c r="E45" i="13"/>
  <c r="E45" i="14" s="1"/>
  <c r="E45" i="5" s="1"/>
  <c r="AI45" i="18"/>
  <c r="AI45" i="19" s="1"/>
  <c r="O45" i="18"/>
  <c r="O45" i="19" s="1"/>
  <c r="G44" i="13"/>
  <c r="G44" i="14" s="1"/>
  <c r="G44" i="5" s="1"/>
  <c r="G45" i="17"/>
  <c r="Q44" i="18"/>
  <c r="Q44" i="19" s="1"/>
  <c r="AK44" i="18"/>
  <c r="AK44" i="19" s="1"/>
  <c r="I44" i="18"/>
  <c r="I44" i="19" s="1"/>
  <c r="AC44" i="18"/>
  <c r="AC44" i="19" s="1"/>
  <c r="AM43" i="18"/>
  <c r="AM43" i="19" s="1"/>
  <c r="S43" i="18"/>
  <c r="S43" i="19" s="1"/>
  <c r="K43" i="18"/>
  <c r="K43" i="19" s="1"/>
  <c r="AE43" i="18"/>
  <c r="AE43" i="19" s="1"/>
  <c r="C43" i="17"/>
  <c r="C42" i="13"/>
  <c r="C42" i="14" s="1"/>
  <c r="C42" i="5" s="1"/>
  <c r="AG42" i="18"/>
  <c r="AG42" i="19" s="1"/>
  <c r="M42" i="18"/>
  <c r="M42" i="19" s="1"/>
  <c r="E41" i="13"/>
  <c r="E41" i="14" s="1"/>
  <c r="E41" i="5" s="1"/>
  <c r="E42" i="17"/>
  <c r="O41" i="18"/>
  <c r="O41" i="19" s="1"/>
  <c r="AI41" i="18"/>
  <c r="AI41" i="19" s="1"/>
  <c r="G40" i="13"/>
  <c r="G40" i="14" s="1"/>
  <c r="G40" i="5" s="1"/>
  <c r="G41" i="17"/>
  <c r="Q40" i="18"/>
  <c r="Q40" i="19" s="1"/>
  <c r="AK40" i="18"/>
  <c r="AK40" i="19" s="1"/>
  <c r="I40" i="18"/>
  <c r="I40" i="19" s="1"/>
  <c r="AC40" i="18"/>
  <c r="AC40" i="19" s="1"/>
  <c r="AM39" i="18"/>
  <c r="AM39" i="19" s="1"/>
  <c r="S39" i="18"/>
  <c r="S39" i="19" s="1"/>
  <c r="K39" i="18"/>
  <c r="K39" i="19" s="1"/>
  <c r="AE39" i="18"/>
  <c r="AE39" i="19" s="1"/>
  <c r="C39" i="17"/>
  <c r="C38" i="13"/>
  <c r="C38" i="14" s="1"/>
  <c r="C38" i="5" s="1"/>
  <c r="M38" i="18"/>
  <c r="M38" i="19" s="1"/>
  <c r="AG38" i="18"/>
  <c r="AG38" i="19" s="1"/>
  <c r="E37" i="13"/>
  <c r="E37" i="14" s="1"/>
  <c r="E37" i="5" s="1"/>
  <c r="E38" i="17"/>
  <c r="O37" i="18"/>
  <c r="O37" i="19" s="1"/>
  <c r="AI37" i="18"/>
  <c r="AI37" i="19" s="1"/>
  <c r="G36" i="13"/>
  <c r="G36" i="14" s="1"/>
  <c r="G36" i="5" s="1"/>
  <c r="G37" i="17"/>
  <c r="Q36" i="18"/>
  <c r="Q36" i="19" s="1"/>
  <c r="AK36" i="18"/>
  <c r="AK36" i="19" s="1"/>
  <c r="I36" i="18"/>
  <c r="I36" i="19" s="1"/>
  <c r="AC36" i="18"/>
  <c r="AC36" i="19" s="1"/>
  <c r="S35" i="18"/>
  <c r="S35" i="19" s="1"/>
  <c r="AM35" i="18"/>
  <c r="AM35" i="19" s="1"/>
  <c r="K35" i="18"/>
  <c r="K35" i="19" s="1"/>
  <c r="AE35" i="18"/>
  <c r="AE35" i="19" s="1"/>
  <c r="C35" i="17"/>
  <c r="C34" i="13"/>
  <c r="C34" i="14" s="1"/>
  <c r="C34" i="5" s="1"/>
  <c r="M34" i="18"/>
  <c r="M34" i="19" s="1"/>
  <c r="AG34" i="18"/>
  <c r="AG34" i="19" s="1"/>
  <c r="E33" i="13"/>
  <c r="E33" i="14" s="1"/>
  <c r="E33" i="5" s="1"/>
  <c r="E34" i="17"/>
  <c r="O33" i="18"/>
  <c r="O33" i="19" s="1"/>
  <c r="AI33" i="18"/>
  <c r="AI33" i="19" s="1"/>
  <c r="G32" i="13"/>
  <c r="G32" i="14" s="1"/>
  <c r="G32" i="5" s="1"/>
  <c r="G33" i="17"/>
  <c r="AK32" i="18"/>
  <c r="AK32" i="19" s="1"/>
  <c r="Q32" i="18"/>
  <c r="Q32" i="19" s="1"/>
  <c r="I32" i="18"/>
  <c r="I32" i="19" s="1"/>
  <c r="AC32" i="18"/>
  <c r="AC32" i="19" s="1"/>
  <c r="S31" i="18"/>
  <c r="S31" i="19" s="1"/>
  <c r="AM31" i="18"/>
  <c r="AM31" i="19" s="1"/>
  <c r="K31" i="18"/>
  <c r="K31" i="19" s="1"/>
  <c r="AE31" i="18"/>
  <c r="AE31" i="19" s="1"/>
  <c r="C31" i="17"/>
  <c r="C30" i="13"/>
  <c r="C30" i="14" s="1"/>
  <c r="C30" i="5" s="1"/>
  <c r="AG30" i="18"/>
  <c r="AG30" i="19" s="1"/>
  <c r="M30" i="18"/>
  <c r="M30" i="19" s="1"/>
  <c r="E30" i="17"/>
  <c r="E29" i="13"/>
  <c r="E29" i="14" s="1"/>
  <c r="E29" i="5" s="1"/>
  <c r="O29" i="18"/>
  <c r="O29" i="19" s="1"/>
  <c r="AI29" i="18"/>
  <c r="AI29" i="19" s="1"/>
  <c r="G28" i="13"/>
  <c r="G28" i="14" s="1"/>
  <c r="G28" i="5" s="1"/>
  <c r="G29" i="17"/>
  <c r="Q28" i="18"/>
  <c r="Q28" i="19" s="1"/>
  <c r="AK28" i="18"/>
  <c r="AK28" i="19" s="1"/>
  <c r="AC28" i="18"/>
  <c r="AC28" i="19" s="1"/>
  <c r="I28" i="18"/>
  <c r="I28" i="19" s="1"/>
  <c r="S27" i="18"/>
  <c r="S27" i="19" s="1"/>
  <c r="AM27" i="18"/>
  <c r="AM27" i="19" s="1"/>
  <c r="K27" i="18"/>
  <c r="K27" i="19" s="1"/>
  <c r="AE27" i="18"/>
  <c r="AE27" i="19" s="1"/>
  <c r="C27" i="17"/>
  <c r="C26" i="13"/>
  <c r="C26" i="14" s="1"/>
  <c r="C26" i="5" s="1"/>
  <c r="M26" i="18"/>
  <c r="M26" i="19" s="1"/>
  <c r="AG26" i="18"/>
  <c r="AG26" i="19" s="1"/>
  <c r="E25" i="13"/>
  <c r="E25" i="14" s="1"/>
  <c r="E25" i="5" s="1"/>
  <c r="E26" i="17"/>
  <c r="O25" i="18"/>
  <c r="O25" i="19" s="1"/>
  <c r="AI25" i="18"/>
  <c r="AI25" i="19" s="1"/>
  <c r="G24" i="13"/>
  <c r="G24" i="14" s="1"/>
  <c r="G24" i="5" s="1"/>
  <c r="G25" i="17"/>
  <c r="Q24" i="18"/>
  <c r="Q24" i="19" s="1"/>
  <c r="AK24" i="18"/>
  <c r="AK24" i="19" s="1"/>
  <c r="I24" i="18"/>
  <c r="I24" i="19" s="1"/>
  <c r="AC24" i="18"/>
  <c r="AC24" i="19" s="1"/>
  <c r="S23" i="18"/>
  <c r="S23" i="19" s="1"/>
  <c r="AM23" i="18"/>
  <c r="AM23" i="19" s="1"/>
  <c r="AE23" i="18"/>
  <c r="AE23" i="19" s="1"/>
  <c r="K23" i="18"/>
  <c r="K23" i="19" s="1"/>
  <c r="C22" i="13"/>
  <c r="C22" i="14" s="1"/>
  <c r="C22" i="5" s="1"/>
  <c r="C23" i="17"/>
  <c r="M22" i="18"/>
  <c r="M22" i="19" s="1"/>
  <c r="AG22" i="18"/>
  <c r="AG22" i="19" s="1"/>
  <c r="E21" i="13"/>
  <c r="E21" i="14" s="1"/>
  <c r="E21" i="5" s="1"/>
  <c r="E22" i="17"/>
  <c r="AI21" i="18"/>
  <c r="AI21" i="19" s="1"/>
  <c r="O21" i="18"/>
  <c r="O21" i="19" s="1"/>
  <c r="G21" i="17"/>
  <c r="G20" i="13"/>
  <c r="G20" i="14" s="1"/>
  <c r="G20" i="5" s="1"/>
  <c r="AK20" i="18"/>
  <c r="AK20" i="19" s="1"/>
  <c r="Q20" i="18"/>
  <c r="Q20" i="19" s="1"/>
  <c r="I20" i="18"/>
  <c r="I20" i="19" s="1"/>
  <c r="AC20" i="18"/>
  <c r="AC20" i="19" s="1"/>
  <c r="S19" i="18"/>
  <c r="S19" i="19" s="1"/>
  <c r="AM19" i="18"/>
  <c r="AM19" i="19" s="1"/>
  <c r="AE19" i="18"/>
  <c r="AE19" i="19" s="1"/>
  <c r="K19" i="18"/>
  <c r="K19" i="19" s="1"/>
  <c r="C19" i="17"/>
  <c r="C18" i="13"/>
  <c r="C18" i="14" s="1"/>
  <c r="C18" i="5" s="1"/>
  <c r="AG18" i="18"/>
  <c r="AG18" i="19" s="1"/>
  <c r="M18" i="18"/>
  <c r="M18" i="19" s="1"/>
  <c r="E17" i="13"/>
  <c r="E17" i="14" s="1"/>
  <c r="E17" i="5" s="1"/>
  <c r="E18" i="17"/>
  <c r="O17" i="18"/>
  <c r="O17" i="19" s="1"/>
  <c r="AI17" i="18"/>
  <c r="AI17" i="19" s="1"/>
  <c r="G16" i="13"/>
  <c r="G16" i="14" s="1"/>
  <c r="G16" i="5" s="1"/>
  <c r="G17" i="17"/>
  <c r="AK16" i="18"/>
  <c r="AK16" i="19" s="1"/>
  <c r="Q16" i="18"/>
  <c r="Q16" i="19" s="1"/>
  <c r="I16" i="18"/>
  <c r="I16" i="19" s="1"/>
  <c r="AC16" i="18"/>
  <c r="AC16" i="19" s="1"/>
  <c r="AM15" i="18"/>
  <c r="AM15" i="19" s="1"/>
  <c r="S15" i="18"/>
  <c r="S15" i="19" s="1"/>
  <c r="AE15" i="18"/>
  <c r="AE15" i="19" s="1"/>
  <c r="K15" i="18"/>
  <c r="K15" i="19" s="1"/>
  <c r="C15" i="17"/>
  <c r="C14" i="13"/>
  <c r="C14" i="14" s="1"/>
  <c r="C14" i="5" s="1"/>
  <c r="AG14" i="18"/>
  <c r="AG14" i="19" s="1"/>
  <c r="M14" i="18"/>
  <c r="M14" i="19" s="1"/>
  <c r="E14" i="17"/>
  <c r="E13" i="13"/>
  <c r="E13" i="14" s="1"/>
  <c r="E13" i="5" s="1"/>
  <c r="AI13" i="18"/>
  <c r="AI13" i="19" s="1"/>
  <c r="O13" i="18"/>
  <c r="O13" i="19" s="1"/>
  <c r="G12" i="13"/>
  <c r="G12" i="14" s="1"/>
  <c r="G12" i="5" s="1"/>
  <c r="G13" i="17"/>
  <c r="Q12" i="18"/>
  <c r="Q12" i="19" s="1"/>
  <c r="AK12" i="18"/>
  <c r="AK12" i="19" s="1"/>
  <c r="AC12" i="18"/>
  <c r="AC12" i="19" s="1"/>
  <c r="I12" i="18"/>
  <c r="I12" i="19" s="1"/>
  <c r="S11" i="18"/>
  <c r="S11" i="19" s="1"/>
  <c r="AM11" i="18"/>
  <c r="AM11" i="19" s="1"/>
  <c r="AE11" i="18"/>
  <c r="AE11" i="19" s="1"/>
  <c r="K11" i="18"/>
  <c r="K11" i="19" s="1"/>
  <c r="C11" i="17"/>
  <c r="C10" i="13"/>
  <c r="C10" i="14" s="1"/>
  <c r="C10" i="5" s="1"/>
  <c r="M10" i="18"/>
  <c r="M10" i="19" s="1"/>
  <c r="AG10" i="18"/>
  <c r="AG10" i="19" s="1"/>
  <c r="E9" i="13"/>
  <c r="E9" i="14" s="1"/>
  <c r="E9" i="5" s="1"/>
  <c r="E10" i="17"/>
  <c r="O9" i="18"/>
  <c r="O9" i="19" s="1"/>
  <c r="AI9" i="18"/>
  <c r="AI9" i="19" s="1"/>
  <c r="G8" i="13"/>
  <c r="G8" i="14" s="1"/>
  <c r="G8" i="5" s="1"/>
  <c r="G9" i="17"/>
  <c r="AK8" i="18"/>
  <c r="AK8" i="19" s="1"/>
  <c r="Q8" i="18"/>
  <c r="Q8" i="19" s="1"/>
  <c r="I8" i="18"/>
  <c r="I8" i="19" s="1"/>
  <c r="AC8" i="18"/>
  <c r="AC8" i="19" s="1"/>
  <c r="S7" i="18"/>
  <c r="S7" i="19" s="1"/>
  <c r="AM7" i="18"/>
  <c r="AM7" i="19" s="1"/>
  <c r="K7" i="18"/>
  <c r="K7" i="19" s="1"/>
  <c r="AE7" i="18"/>
  <c r="AE7" i="19" s="1"/>
  <c r="C6" i="13"/>
  <c r="C6" i="14" s="1"/>
  <c r="C6" i="5" s="1"/>
  <c r="C7" i="17"/>
  <c r="M6" i="18"/>
  <c r="M6" i="19" s="1"/>
  <c r="AG6" i="18"/>
  <c r="AG6" i="19" s="1"/>
  <c r="E5" i="13"/>
  <c r="E5" i="14" s="1"/>
  <c r="E5" i="5" s="1"/>
  <c r="E6" i="17"/>
  <c r="O5" i="18"/>
  <c r="O5" i="19" s="1"/>
  <c r="AI5" i="18"/>
  <c r="AI5" i="19" s="1"/>
  <c r="G5" i="17"/>
  <c r="G4" i="13"/>
  <c r="G4" i="14" s="1"/>
  <c r="G4" i="5" s="1"/>
  <c r="AE4" i="18"/>
  <c r="AE4" i="19" s="1"/>
  <c r="K4" i="18"/>
  <c r="K4" i="19" s="1"/>
  <c r="J128" i="18"/>
  <c r="J128" i="19" s="1"/>
  <c r="AD128" i="18"/>
  <c r="AD128" i="19" s="1"/>
  <c r="AL124" i="18"/>
  <c r="AL124" i="19" s="1"/>
  <c r="R124" i="18"/>
  <c r="R124" i="19" s="1"/>
  <c r="R120" i="18"/>
  <c r="R120" i="19" s="1"/>
  <c r="AL120" i="18"/>
  <c r="AL120" i="19" s="1"/>
  <c r="AD116" i="18"/>
  <c r="AD116" i="19" s="1"/>
  <c r="J116" i="18"/>
  <c r="J116" i="19" s="1"/>
  <c r="H113" i="17"/>
  <c r="F110" i="17"/>
  <c r="F109" i="13"/>
  <c r="F109" i="14" s="1"/>
  <c r="F109" i="5" s="1"/>
  <c r="N106" i="17"/>
  <c r="B104" i="17"/>
  <c r="B103" i="13"/>
  <c r="B103" i="14" s="1"/>
  <c r="B103" i="5" s="1"/>
  <c r="H101" i="17"/>
  <c r="F97" i="13"/>
  <c r="F97" i="14" s="1"/>
  <c r="F97" i="5" s="1"/>
  <c r="F98" i="17"/>
  <c r="N94" i="17"/>
  <c r="P89" i="18"/>
  <c r="P89" i="19" s="1"/>
  <c r="AJ89" i="18"/>
  <c r="AJ89" i="19" s="1"/>
  <c r="P85" i="18"/>
  <c r="P85" i="19" s="1"/>
  <c r="AJ85" i="18"/>
  <c r="AJ85" i="19" s="1"/>
  <c r="F81" i="13"/>
  <c r="F81" i="14" s="1"/>
  <c r="F81" i="5" s="1"/>
  <c r="F82" i="17"/>
  <c r="D78" i="13"/>
  <c r="D78" i="14" s="1"/>
  <c r="D78" i="5" s="1"/>
  <c r="D79" i="17"/>
  <c r="AF75" i="18"/>
  <c r="AF75" i="19" s="1"/>
  <c r="L75" i="18"/>
  <c r="L75" i="19" s="1"/>
  <c r="H73" i="17"/>
  <c r="F69" i="13"/>
  <c r="F69" i="14" s="1"/>
  <c r="F69" i="5" s="1"/>
  <c r="F70" i="17"/>
  <c r="N66" i="17"/>
  <c r="B64" i="17"/>
  <c r="B63" i="13"/>
  <c r="B63" i="14" s="1"/>
  <c r="B63" i="5" s="1"/>
  <c r="I63" i="5" s="1"/>
  <c r="H61" i="17"/>
  <c r="F58" i="17"/>
  <c r="F57" i="13"/>
  <c r="F57" i="14" s="1"/>
  <c r="F57" i="5" s="1"/>
  <c r="P53" i="18"/>
  <c r="P53" i="19" s="1"/>
  <c r="AJ53" i="18"/>
  <c r="AJ53" i="19" s="1"/>
  <c r="F50" i="17"/>
  <c r="F49" i="13"/>
  <c r="F49" i="14" s="1"/>
  <c r="F49" i="5" s="1"/>
  <c r="D46" i="13"/>
  <c r="D46" i="14" s="1"/>
  <c r="D46" i="5" s="1"/>
  <c r="D47" i="17"/>
  <c r="B44" i="17"/>
  <c r="B43" i="13"/>
  <c r="B43" i="14" s="1"/>
  <c r="B43" i="5" s="1"/>
  <c r="H41" i="17"/>
  <c r="J36" i="18"/>
  <c r="J36" i="19" s="1"/>
  <c r="AD36" i="18"/>
  <c r="AD36" i="19" s="1"/>
  <c r="AD32" i="18"/>
  <c r="AD32" i="19" s="1"/>
  <c r="J32" i="18"/>
  <c r="J32" i="19" s="1"/>
  <c r="F26" i="17"/>
  <c r="F25" i="13"/>
  <c r="F25" i="14" s="1"/>
  <c r="F25" i="5" s="1"/>
  <c r="P5" i="18"/>
  <c r="P5" i="19" s="1"/>
  <c r="AJ5" i="18"/>
  <c r="AJ5" i="19" s="1"/>
  <c r="E3" i="13"/>
  <c r="E3" i="14" s="1"/>
  <c r="E3" i="5" s="1"/>
  <c r="E4" i="17"/>
  <c r="I4" i="18"/>
  <c r="I4" i="19" s="1"/>
  <c r="AC4" i="18"/>
  <c r="AC4" i="19" s="1"/>
  <c r="R131" i="18"/>
  <c r="R131" i="19" s="1"/>
  <c r="AL131" i="18"/>
  <c r="AL131" i="19" s="1"/>
  <c r="AD131" i="18"/>
  <c r="AD131" i="19" s="1"/>
  <c r="J131" i="18"/>
  <c r="J131" i="19" s="1"/>
  <c r="B130" i="13"/>
  <c r="B130" i="14" s="1"/>
  <c r="B130" i="5" s="1"/>
  <c r="B131" i="17"/>
  <c r="L130" i="18"/>
  <c r="L130" i="19" s="1"/>
  <c r="AF130" i="18"/>
  <c r="AF130" i="19" s="1"/>
  <c r="D130" i="17"/>
  <c r="D129" i="13"/>
  <c r="D129" i="14" s="1"/>
  <c r="D129" i="5" s="1"/>
  <c r="N129" i="17"/>
  <c r="F128" i="13"/>
  <c r="F128" i="14" s="1"/>
  <c r="F128" i="5" s="1"/>
  <c r="F129" i="17"/>
  <c r="P128" i="18"/>
  <c r="P128" i="19" s="1"/>
  <c r="AJ128" i="18"/>
  <c r="AJ128" i="19" s="1"/>
  <c r="H128" i="17"/>
  <c r="R127" i="18"/>
  <c r="R127" i="19" s="1"/>
  <c r="AL127" i="18"/>
  <c r="AL127" i="19" s="1"/>
  <c r="J127" i="18"/>
  <c r="J127" i="19" s="1"/>
  <c r="AD127" i="18"/>
  <c r="AD127" i="19" s="1"/>
  <c r="B126" i="13"/>
  <c r="B126" i="14" s="1"/>
  <c r="B126" i="5" s="1"/>
  <c r="B127" i="17"/>
  <c r="AF126" i="18"/>
  <c r="AF126" i="19" s="1"/>
  <c r="L126" i="18"/>
  <c r="L126" i="19" s="1"/>
  <c r="D125" i="13"/>
  <c r="D125" i="14" s="1"/>
  <c r="D125" i="5" s="1"/>
  <c r="D126" i="17"/>
  <c r="N125" i="17"/>
  <c r="F125" i="17"/>
  <c r="F124" i="13"/>
  <c r="F124" i="14" s="1"/>
  <c r="F124" i="5" s="1"/>
  <c r="P124" i="18"/>
  <c r="P124" i="19" s="1"/>
  <c r="AJ124" i="18"/>
  <c r="AJ124" i="19" s="1"/>
  <c r="H124" i="17"/>
  <c r="AL123" i="18"/>
  <c r="AL123" i="19" s="1"/>
  <c r="R123" i="18"/>
  <c r="R123" i="19" s="1"/>
  <c r="J123" i="18"/>
  <c r="J123" i="19" s="1"/>
  <c r="AD123" i="18"/>
  <c r="AD123" i="19" s="1"/>
  <c r="B122" i="13"/>
  <c r="B122" i="14" s="1"/>
  <c r="B122" i="5" s="1"/>
  <c r="B123" i="17"/>
  <c r="AF122" i="18"/>
  <c r="AF122" i="19" s="1"/>
  <c r="L122" i="18"/>
  <c r="L122" i="19" s="1"/>
  <c r="D122" i="17"/>
  <c r="D121" i="13"/>
  <c r="D121" i="14" s="1"/>
  <c r="D121" i="5" s="1"/>
  <c r="N121" i="17"/>
  <c r="F120" i="13"/>
  <c r="F120" i="14" s="1"/>
  <c r="F120" i="5" s="1"/>
  <c r="F121" i="17"/>
  <c r="P120" i="18"/>
  <c r="P120" i="19" s="1"/>
  <c r="AJ120" i="18"/>
  <c r="AJ120" i="19" s="1"/>
  <c r="H120" i="17"/>
  <c r="R119" i="18"/>
  <c r="R119" i="19" s="1"/>
  <c r="AL119" i="18"/>
  <c r="AL119" i="19" s="1"/>
  <c r="AD119" i="18"/>
  <c r="AD119" i="19" s="1"/>
  <c r="J119" i="18"/>
  <c r="J119" i="19" s="1"/>
  <c r="B118" i="13"/>
  <c r="B118" i="14" s="1"/>
  <c r="B118" i="5" s="1"/>
  <c r="B119" i="17"/>
  <c r="L118" i="18"/>
  <c r="L118" i="19" s="1"/>
  <c r="AF118" i="18"/>
  <c r="AF118" i="19" s="1"/>
  <c r="D117" i="13"/>
  <c r="D117" i="14" s="1"/>
  <c r="D117" i="5" s="1"/>
  <c r="D118" i="17"/>
  <c r="N117" i="17"/>
  <c r="F117" i="17"/>
  <c r="F116" i="13"/>
  <c r="F116" i="14" s="1"/>
  <c r="F116" i="5" s="1"/>
  <c r="AJ116" i="18"/>
  <c r="AJ116" i="19" s="1"/>
  <c r="P116" i="18"/>
  <c r="P116" i="19" s="1"/>
  <c r="H116" i="17"/>
  <c r="R115" i="18"/>
  <c r="R115" i="19" s="1"/>
  <c r="AL115" i="18"/>
  <c r="AL115" i="19" s="1"/>
  <c r="J115" i="18"/>
  <c r="J115" i="19" s="1"/>
  <c r="AD115" i="18"/>
  <c r="AD115" i="19" s="1"/>
  <c r="B115" i="17"/>
  <c r="B114" i="13"/>
  <c r="B114" i="14" s="1"/>
  <c r="B114" i="5" s="1"/>
  <c r="AF114" i="18"/>
  <c r="AF114" i="19" s="1"/>
  <c r="L114" i="18"/>
  <c r="L114" i="19" s="1"/>
  <c r="D114" i="17"/>
  <c r="D113" i="13"/>
  <c r="D113" i="14" s="1"/>
  <c r="D113" i="5" s="1"/>
  <c r="N113" i="18"/>
  <c r="N113" i="19" s="1"/>
  <c r="AH113" i="18"/>
  <c r="AH113" i="19" s="1"/>
  <c r="F112" i="13"/>
  <c r="F112" i="14" s="1"/>
  <c r="F112" i="5" s="1"/>
  <c r="F113" i="17"/>
  <c r="AJ112" i="18"/>
  <c r="AJ112" i="19" s="1"/>
  <c r="P112" i="18"/>
  <c r="P112" i="19" s="1"/>
  <c r="H112" i="17"/>
  <c r="R111" i="18"/>
  <c r="R111" i="19" s="1"/>
  <c r="AL111" i="18"/>
  <c r="AL111" i="19" s="1"/>
  <c r="J111" i="18"/>
  <c r="J111" i="19" s="1"/>
  <c r="AD111" i="18"/>
  <c r="AD111" i="19" s="1"/>
  <c r="B111" i="17"/>
  <c r="B110" i="13"/>
  <c r="B110" i="14" s="1"/>
  <c r="B110" i="5" s="1"/>
  <c r="AF110" i="18"/>
  <c r="AF110" i="19" s="1"/>
  <c r="L110" i="18"/>
  <c r="L110" i="19" s="1"/>
  <c r="D109" i="13"/>
  <c r="D109" i="14" s="1"/>
  <c r="D109" i="5" s="1"/>
  <c r="D110" i="17"/>
  <c r="N109" i="17"/>
  <c r="F108" i="13"/>
  <c r="F108" i="14" s="1"/>
  <c r="F108" i="5" s="1"/>
  <c r="F109" i="17"/>
  <c r="AJ108" i="18"/>
  <c r="AJ108" i="19" s="1"/>
  <c r="P108" i="18"/>
  <c r="P108" i="19" s="1"/>
  <c r="H108" i="17"/>
  <c r="AL107" i="18"/>
  <c r="AL107" i="19" s="1"/>
  <c r="R107" i="18"/>
  <c r="R107" i="19" s="1"/>
  <c r="AD107" i="18"/>
  <c r="AD107" i="19" s="1"/>
  <c r="J107" i="18"/>
  <c r="J107" i="19" s="1"/>
  <c r="B107" i="17"/>
  <c r="B106" i="13"/>
  <c r="B106" i="14" s="1"/>
  <c r="B106" i="5" s="1"/>
  <c r="L106" i="18"/>
  <c r="L106" i="19" s="1"/>
  <c r="AF106" i="18"/>
  <c r="AF106" i="19" s="1"/>
  <c r="D106" i="17"/>
  <c r="D105" i="13"/>
  <c r="D105" i="14" s="1"/>
  <c r="D105" i="5" s="1"/>
  <c r="N105" i="17"/>
  <c r="F104" i="13"/>
  <c r="F104" i="14" s="1"/>
  <c r="F104" i="5" s="1"/>
  <c r="F105" i="17"/>
  <c r="P104" i="18"/>
  <c r="P104" i="19" s="1"/>
  <c r="AJ104" i="18"/>
  <c r="AJ104" i="19" s="1"/>
  <c r="H104" i="17"/>
  <c r="R103" i="18"/>
  <c r="R103" i="19" s="1"/>
  <c r="AL103" i="18"/>
  <c r="AL103" i="19" s="1"/>
  <c r="J103" i="18"/>
  <c r="J103" i="19" s="1"/>
  <c r="AD103" i="18"/>
  <c r="AD103" i="19" s="1"/>
  <c r="B103" i="17"/>
  <c r="B102" i="13"/>
  <c r="B102" i="14" s="1"/>
  <c r="B102" i="5" s="1"/>
  <c r="L102" i="18"/>
  <c r="L102" i="19" s="1"/>
  <c r="AF102" i="18"/>
  <c r="AF102" i="19" s="1"/>
  <c r="D101" i="13"/>
  <c r="D101" i="14" s="1"/>
  <c r="D101" i="5" s="1"/>
  <c r="D102" i="17"/>
  <c r="N101" i="17"/>
  <c r="F100" i="13"/>
  <c r="F100" i="14" s="1"/>
  <c r="F100" i="5" s="1"/>
  <c r="F101" i="17"/>
  <c r="AJ100" i="18"/>
  <c r="AJ100" i="19" s="1"/>
  <c r="P100" i="18"/>
  <c r="P100" i="19" s="1"/>
  <c r="H100" i="17"/>
  <c r="R99" i="18"/>
  <c r="R99" i="19" s="1"/>
  <c r="AL99" i="18"/>
  <c r="AL99" i="19" s="1"/>
  <c r="J99" i="18"/>
  <c r="J99" i="19" s="1"/>
  <c r="AD99" i="18"/>
  <c r="AD99" i="19" s="1"/>
  <c r="B98" i="13"/>
  <c r="B98" i="14" s="1"/>
  <c r="B98" i="5" s="1"/>
  <c r="B99" i="17"/>
  <c r="L98" i="18"/>
  <c r="L98" i="19" s="1"/>
  <c r="AF98" i="18"/>
  <c r="AF98" i="19" s="1"/>
  <c r="D97" i="13"/>
  <c r="D97" i="14" s="1"/>
  <c r="D97" i="5" s="1"/>
  <c r="D98" i="17"/>
  <c r="N97" i="17"/>
  <c r="F97" i="17"/>
  <c r="F96" i="13"/>
  <c r="F96" i="14" s="1"/>
  <c r="F96" i="5" s="1"/>
  <c r="AJ96" i="18"/>
  <c r="AJ96" i="19" s="1"/>
  <c r="P96" i="18"/>
  <c r="P96" i="19" s="1"/>
  <c r="H96" i="17"/>
  <c r="R95" i="18"/>
  <c r="R95" i="19" s="1"/>
  <c r="AL95" i="18"/>
  <c r="AL95" i="19" s="1"/>
  <c r="AD95" i="18"/>
  <c r="AD95" i="19" s="1"/>
  <c r="J95" i="18"/>
  <c r="J95" i="19" s="1"/>
  <c r="B94" i="13"/>
  <c r="B94" i="14" s="1"/>
  <c r="B94" i="5" s="1"/>
  <c r="B95" i="17"/>
  <c r="L94" i="18"/>
  <c r="L94" i="19" s="1"/>
  <c r="AF94" i="18"/>
  <c r="AF94" i="19" s="1"/>
  <c r="D93" i="13"/>
  <c r="D93" i="14" s="1"/>
  <c r="D93" i="5" s="1"/>
  <c r="D94" i="17"/>
  <c r="N93" i="17"/>
  <c r="F93" i="17"/>
  <c r="F92" i="13"/>
  <c r="F92" i="14" s="1"/>
  <c r="F92" i="5" s="1"/>
  <c r="AJ92" i="18"/>
  <c r="AJ92" i="19" s="1"/>
  <c r="P92" i="18"/>
  <c r="P92" i="19" s="1"/>
  <c r="H92" i="17"/>
  <c r="R91" i="18"/>
  <c r="R91" i="19" s="1"/>
  <c r="AL91" i="18"/>
  <c r="AL91" i="19" s="1"/>
  <c r="J91" i="18"/>
  <c r="J91" i="19" s="1"/>
  <c r="AD91" i="18"/>
  <c r="AD91" i="19" s="1"/>
  <c r="B91" i="17"/>
  <c r="B90" i="13"/>
  <c r="B90" i="14" s="1"/>
  <c r="B90" i="5" s="1"/>
  <c r="L90" i="18"/>
  <c r="L90" i="19" s="1"/>
  <c r="AF90" i="18"/>
  <c r="AF90" i="19" s="1"/>
  <c r="D89" i="13"/>
  <c r="D89" i="14" s="1"/>
  <c r="D89" i="5" s="1"/>
  <c r="D90" i="17"/>
  <c r="N89" i="17"/>
  <c r="F89" i="17"/>
  <c r="F88" i="13"/>
  <c r="F88" i="14" s="1"/>
  <c r="F88" i="5" s="1"/>
  <c r="P88" i="18"/>
  <c r="P88" i="19" s="1"/>
  <c r="AJ88" i="18"/>
  <c r="AJ88" i="19" s="1"/>
  <c r="H88" i="17"/>
  <c r="R87" i="18"/>
  <c r="R87" i="19" s="1"/>
  <c r="AL87" i="18"/>
  <c r="AL87" i="19" s="1"/>
  <c r="AD87" i="18"/>
  <c r="AD87" i="19" s="1"/>
  <c r="J87" i="18"/>
  <c r="J87" i="19" s="1"/>
  <c r="B86" i="13"/>
  <c r="B86" i="14" s="1"/>
  <c r="B86" i="5" s="1"/>
  <c r="B87" i="17"/>
  <c r="L86" i="18"/>
  <c r="L86" i="19" s="1"/>
  <c r="AF86" i="18"/>
  <c r="AF86" i="19" s="1"/>
  <c r="D85" i="13"/>
  <c r="D85" i="14" s="1"/>
  <c r="D85" i="5" s="1"/>
  <c r="D86" i="17"/>
  <c r="N85" i="17"/>
  <c r="F84" i="13"/>
  <c r="F84" i="14" s="1"/>
  <c r="F84" i="5" s="1"/>
  <c r="F85" i="17"/>
  <c r="P84" i="18"/>
  <c r="P84" i="19" s="1"/>
  <c r="AJ84" i="18"/>
  <c r="AJ84" i="19" s="1"/>
  <c r="H84" i="17"/>
  <c r="R83" i="18"/>
  <c r="R83" i="19" s="1"/>
  <c r="AL83" i="18"/>
  <c r="AL83" i="19" s="1"/>
  <c r="AD83" i="18"/>
  <c r="AD83" i="19" s="1"/>
  <c r="J83" i="18"/>
  <c r="J83" i="19" s="1"/>
  <c r="B82" i="13"/>
  <c r="B82" i="14" s="1"/>
  <c r="B82" i="5" s="1"/>
  <c r="B83" i="17"/>
  <c r="AF82" i="18"/>
  <c r="AF82" i="19" s="1"/>
  <c r="L82" i="18"/>
  <c r="L82" i="19" s="1"/>
  <c r="D82" i="17"/>
  <c r="D81" i="13"/>
  <c r="D81" i="14" s="1"/>
  <c r="D81" i="5" s="1"/>
  <c r="N81" i="17"/>
  <c r="F81" i="17"/>
  <c r="F80" i="13"/>
  <c r="F80" i="14" s="1"/>
  <c r="F80" i="5" s="1"/>
  <c r="AJ80" i="18"/>
  <c r="AJ80" i="19" s="1"/>
  <c r="P80" i="18"/>
  <c r="P80" i="19" s="1"/>
  <c r="H80" i="17"/>
  <c r="R79" i="18"/>
  <c r="R79" i="19" s="1"/>
  <c r="AL79" i="18"/>
  <c r="AL79" i="19" s="1"/>
  <c r="J79" i="18"/>
  <c r="J79" i="19" s="1"/>
  <c r="AD79" i="18"/>
  <c r="AD79" i="19" s="1"/>
  <c r="B79" i="17"/>
  <c r="B78" i="13"/>
  <c r="B78" i="14" s="1"/>
  <c r="B78" i="5" s="1"/>
  <c r="L78" i="18"/>
  <c r="L78" i="19" s="1"/>
  <c r="AF78" i="18"/>
  <c r="AF78" i="19" s="1"/>
  <c r="D78" i="17"/>
  <c r="D77" i="13"/>
  <c r="D77" i="14" s="1"/>
  <c r="D77" i="5" s="1"/>
  <c r="N77" i="17"/>
  <c r="F77" i="17"/>
  <c r="F76" i="13"/>
  <c r="F76" i="14" s="1"/>
  <c r="F76" i="5" s="1"/>
  <c r="P76" i="18"/>
  <c r="P76" i="19" s="1"/>
  <c r="AJ76" i="18"/>
  <c r="AJ76" i="19" s="1"/>
  <c r="H76" i="17"/>
  <c r="R75" i="18"/>
  <c r="R75" i="19" s="1"/>
  <c r="AL75" i="18"/>
  <c r="AL75" i="19" s="1"/>
  <c r="J75" i="18"/>
  <c r="J75" i="19" s="1"/>
  <c r="AD75" i="18"/>
  <c r="AD75" i="19" s="1"/>
  <c r="B74" i="13"/>
  <c r="B74" i="14" s="1"/>
  <c r="B74" i="5" s="1"/>
  <c r="B75" i="17"/>
  <c r="L74" i="18"/>
  <c r="L74" i="19" s="1"/>
  <c r="AF74" i="18"/>
  <c r="AF74" i="19" s="1"/>
  <c r="D74" i="17"/>
  <c r="D73" i="13"/>
  <c r="D73" i="14" s="1"/>
  <c r="D73" i="5" s="1"/>
  <c r="N73" i="17"/>
  <c r="F72" i="13"/>
  <c r="F72" i="14" s="1"/>
  <c r="F72" i="5" s="1"/>
  <c r="F73" i="17"/>
  <c r="P72" i="18"/>
  <c r="P72" i="19" s="1"/>
  <c r="AJ72" i="18"/>
  <c r="AJ72" i="19" s="1"/>
  <c r="H72" i="17"/>
  <c r="R71" i="18"/>
  <c r="R71" i="19" s="1"/>
  <c r="AL71" i="18"/>
  <c r="AL71" i="19" s="1"/>
  <c r="J71" i="18"/>
  <c r="J71" i="19" s="1"/>
  <c r="AD71" i="18"/>
  <c r="AD71" i="19" s="1"/>
  <c r="B70" i="13"/>
  <c r="B70" i="14" s="1"/>
  <c r="B70" i="5" s="1"/>
  <c r="B71" i="17"/>
  <c r="L70" i="18"/>
  <c r="L70" i="19" s="1"/>
  <c r="AF70" i="18"/>
  <c r="AF70" i="19" s="1"/>
  <c r="D69" i="13"/>
  <c r="D69" i="14" s="1"/>
  <c r="D69" i="5" s="1"/>
  <c r="D70" i="17"/>
  <c r="N69" i="17"/>
  <c r="F69" i="17"/>
  <c r="F68" i="13"/>
  <c r="F68" i="14" s="1"/>
  <c r="F68" i="5" s="1"/>
  <c r="P68" i="18"/>
  <c r="P68" i="19" s="1"/>
  <c r="AJ68" i="18"/>
  <c r="AJ68" i="19" s="1"/>
  <c r="H68" i="17"/>
  <c r="R67" i="18"/>
  <c r="R67" i="19" s="1"/>
  <c r="AL67" i="18"/>
  <c r="AL67" i="19" s="1"/>
  <c r="J67" i="18"/>
  <c r="J67" i="19" s="1"/>
  <c r="AD67" i="18"/>
  <c r="AD67" i="19" s="1"/>
  <c r="B66" i="13"/>
  <c r="B66" i="14" s="1"/>
  <c r="B66" i="5" s="1"/>
  <c r="B67" i="17"/>
  <c r="AF66" i="18"/>
  <c r="AF66" i="19" s="1"/>
  <c r="L66" i="18"/>
  <c r="L66" i="19" s="1"/>
  <c r="D65" i="13"/>
  <c r="D65" i="14" s="1"/>
  <c r="D65" i="5" s="1"/>
  <c r="D66" i="17"/>
  <c r="N65" i="17"/>
  <c r="F65" i="17"/>
  <c r="F64" i="13"/>
  <c r="F64" i="14" s="1"/>
  <c r="F64" i="5" s="1"/>
  <c r="AJ64" i="18"/>
  <c r="AJ64" i="19" s="1"/>
  <c r="P64" i="18"/>
  <c r="P64" i="19" s="1"/>
  <c r="H64" i="17"/>
  <c r="R63" i="18"/>
  <c r="R63" i="19" s="1"/>
  <c r="AL63" i="18"/>
  <c r="AL63" i="19" s="1"/>
  <c r="J63" i="18"/>
  <c r="J63" i="19" s="1"/>
  <c r="AD63" i="18"/>
  <c r="AD63" i="19" s="1"/>
  <c r="B62" i="13"/>
  <c r="B62" i="14" s="1"/>
  <c r="B62" i="5" s="1"/>
  <c r="B63" i="17"/>
  <c r="AF62" i="18"/>
  <c r="AF62" i="19" s="1"/>
  <c r="L62" i="18"/>
  <c r="L62" i="19" s="1"/>
  <c r="D61" i="13"/>
  <c r="D61" i="14" s="1"/>
  <c r="D61" i="5" s="1"/>
  <c r="D62" i="17"/>
  <c r="N61" i="17"/>
  <c r="F61" i="17"/>
  <c r="F60" i="13"/>
  <c r="F60" i="14" s="1"/>
  <c r="F60" i="5" s="1"/>
  <c r="P60" i="18"/>
  <c r="P60" i="19" s="1"/>
  <c r="AJ60" i="18"/>
  <c r="AJ60" i="19" s="1"/>
  <c r="H60" i="17"/>
  <c r="R59" i="18"/>
  <c r="R59" i="19" s="1"/>
  <c r="AL59" i="18"/>
  <c r="AL59" i="19" s="1"/>
  <c r="J59" i="18"/>
  <c r="J59" i="19" s="1"/>
  <c r="AD59" i="18"/>
  <c r="AD59" i="19" s="1"/>
  <c r="B59" i="17"/>
  <c r="B58" i="13"/>
  <c r="B58" i="14" s="1"/>
  <c r="B58" i="5" s="1"/>
  <c r="I58" i="5" s="1"/>
  <c r="AF58" i="18"/>
  <c r="AF58" i="19" s="1"/>
  <c r="L58" i="18"/>
  <c r="L58" i="19" s="1"/>
  <c r="D58" i="17"/>
  <c r="D57" i="13"/>
  <c r="D57" i="14" s="1"/>
  <c r="D57" i="5" s="1"/>
  <c r="N57" i="17"/>
  <c r="F57" i="17"/>
  <c r="F56" i="13"/>
  <c r="F56" i="14" s="1"/>
  <c r="F56" i="5" s="1"/>
  <c r="P56" i="18"/>
  <c r="P56" i="19" s="1"/>
  <c r="AJ56" i="18"/>
  <c r="AJ56" i="19" s="1"/>
  <c r="H56" i="17"/>
  <c r="R55" i="18"/>
  <c r="R55" i="19" s="1"/>
  <c r="AL55" i="18"/>
  <c r="AL55" i="19" s="1"/>
  <c r="J55" i="18"/>
  <c r="J55" i="19" s="1"/>
  <c r="AD55" i="18"/>
  <c r="AD55" i="19" s="1"/>
  <c r="B55" i="17"/>
  <c r="B54" i="13"/>
  <c r="B54" i="14" s="1"/>
  <c r="B54" i="5" s="1"/>
  <c r="L54" i="18"/>
  <c r="L54" i="19" s="1"/>
  <c r="AF54" i="18"/>
  <c r="AF54" i="19" s="1"/>
  <c r="D53" i="13"/>
  <c r="D53" i="14" s="1"/>
  <c r="D53" i="5" s="1"/>
  <c r="D54" i="17"/>
  <c r="N53" i="17"/>
  <c r="F53" i="17"/>
  <c r="F52" i="13"/>
  <c r="F52" i="14" s="1"/>
  <c r="F52" i="5" s="1"/>
  <c r="P52" i="18"/>
  <c r="P52" i="19" s="1"/>
  <c r="AJ52" i="18"/>
  <c r="AJ52" i="19" s="1"/>
  <c r="H52" i="17"/>
  <c r="R51" i="18"/>
  <c r="R51" i="19" s="1"/>
  <c r="AL51" i="18"/>
  <c r="AL51" i="19" s="1"/>
  <c r="J51" i="18"/>
  <c r="J51" i="19" s="1"/>
  <c r="AD51" i="18"/>
  <c r="AD51" i="19" s="1"/>
  <c r="B50" i="13"/>
  <c r="B50" i="14" s="1"/>
  <c r="B50" i="5" s="1"/>
  <c r="B51" i="17"/>
  <c r="L50" i="18"/>
  <c r="L50" i="19" s="1"/>
  <c r="AF50" i="18"/>
  <c r="AF50" i="19" s="1"/>
  <c r="D49" i="13"/>
  <c r="D49" i="14" s="1"/>
  <c r="D49" i="5" s="1"/>
  <c r="D50" i="17"/>
  <c r="N49" i="17"/>
  <c r="F48" i="13"/>
  <c r="F48" i="14" s="1"/>
  <c r="F48" i="5" s="1"/>
  <c r="F49" i="17"/>
  <c r="P48" i="18"/>
  <c r="P48" i="19" s="1"/>
  <c r="AJ48" i="18"/>
  <c r="AJ48" i="19" s="1"/>
  <c r="H48" i="17"/>
  <c r="R47" i="18"/>
  <c r="R47" i="19" s="1"/>
  <c r="AL47" i="18"/>
  <c r="AL47" i="19" s="1"/>
  <c r="J47" i="18"/>
  <c r="J47" i="19" s="1"/>
  <c r="AD47" i="18"/>
  <c r="AD47" i="19" s="1"/>
  <c r="B46" i="13"/>
  <c r="B46" i="14" s="1"/>
  <c r="B46" i="5" s="1"/>
  <c r="B47" i="17"/>
  <c r="AF46" i="18"/>
  <c r="AF46" i="19" s="1"/>
  <c r="L46" i="18"/>
  <c r="L46" i="19" s="1"/>
  <c r="D45" i="13"/>
  <c r="D45" i="14" s="1"/>
  <c r="D45" i="5" s="1"/>
  <c r="D46" i="17"/>
  <c r="N45" i="17"/>
  <c r="F45" i="17"/>
  <c r="F44" i="13"/>
  <c r="F44" i="14" s="1"/>
  <c r="F44" i="5" s="1"/>
  <c r="P44" i="18"/>
  <c r="P44" i="19" s="1"/>
  <c r="AJ44" i="18"/>
  <c r="AJ44" i="19" s="1"/>
  <c r="H44" i="17"/>
  <c r="AL43" i="18"/>
  <c r="AL43" i="19" s="1"/>
  <c r="R43" i="18"/>
  <c r="R43" i="19" s="1"/>
  <c r="AD43" i="18"/>
  <c r="AD43" i="19" s="1"/>
  <c r="J43" i="18"/>
  <c r="J43" i="19" s="1"/>
  <c r="B42" i="13"/>
  <c r="B42" i="14" s="1"/>
  <c r="B42" i="5" s="1"/>
  <c r="B43" i="17"/>
  <c r="L42" i="18"/>
  <c r="L42" i="19" s="1"/>
  <c r="AF42" i="18"/>
  <c r="AF42" i="19" s="1"/>
  <c r="D42" i="17"/>
  <c r="D41" i="13"/>
  <c r="D41" i="14" s="1"/>
  <c r="D41" i="5" s="1"/>
  <c r="N41" i="17"/>
  <c r="F40" i="13"/>
  <c r="F40" i="14" s="1"/>
  <c r="F40" i="5" s="1"/>
  <c r="F41" i="17"/>
  <c r="AJ40" i="18"/>
  <c r="AJ40" i="19" s="1"/>
  <c r="P40" i="18"/>
  <c r="P40" i="19" s="1"/>
  <c r="H40" i="17"/>
  <c r="R39" i="18"/>
  <c r="R39" i="19" s="1"/>
  <c r="AL39" i="18"/>
  <c r="AL39" i="19" s="1"/>
  <c r="AD39" i="18"/>
  <c r="AD39" i="19" s="1"/>
  <c r="J39" i="18"/>
  <c r="J39" i="19" s="1"/>
  <c r="B38" i="13"/>
  <c r="B38" i="14" s="1"/>
  <c r="B38" i="5" s="1"/>
  <c r="B39" i="17"/>
  <c r="L38" i="18"/>
  <c r="L38" i="19" s="1"/>
  <c r="AF38" i="18"/>
  <c r="AF38" i="19" s="1"/>
  <c r="D37" i="13"/>
  <c r="D37" i="14" s="1"/>
  <c r="D37" i="5" s="1"/>
  <c r="D38" i="17"/>
  <c r="N37" i="17"/>
  <c r="F36" i="13"/>
  <c r="F36" i="14" s="1"/>
  <c r="F36" i="5" s="1"/>
  <c r="F37" i="17"/>
  <c r="P36" i="18"/>
  <c r="P36" i="19" s="1"/>
  <c r="AJ36" i="18"/>
  <c r="AJ36" i="19" s="1"/>
  <c r="H36" i="17"/>
  <c r="R35" i="18"/>
  <c r="R35" i="19" s="1"/>
  <c r="AL35" i="18"/>
  <c r="AL35" i="19" s="1"/>
  <c r="J35" i="18"/>
  <c r="J35" i="19" s="1"/>
  <c r="AD35" i="18"/>
  <c r="AD35" i="19" s="1"/>
  <c r="B34" i="13"/>
  <c r="B34" i="14" s="1"/>
  <c r="B34" i="5" s="1"/>
  <c r="I34" i="5" s="1"/>
  <c r="B35" i="17"/>
  <c r="L34" i="18"/>
  <c r="L34" i="19" s="1"/>
  <c r="AF34" i="18"/>
  <c r="AF34" i="19" s="1"/>
  <c r="D33" i="13"/>
  <c r="D33" i="14" s="1"/>
  <c r="D33" i="5" s="1"/>
  <c r="D34" i="17"/>
  <c r="N33" i="17"/>
  <c r="F32" i="13"/>
  <c r="F32" i="14" s="1"/>
  <c r="F32" i="5" s="1"/>
  <c r="F33" i="17"/>
  <c r="P32" i="18"/>
  <c r="P32" i="19" s="1"/>
  <c r="AJ32" i="18"/>
  <c r="AJ32" i="19" s="1"/>
  <c r="H32" i="17"/>
  <c r="R31" i="18"/>
  <c r="R31" i="19" s="1"/>
  <c r="AL31" i="18"/>
  <c r="AL31" i="19" s="1"/>
  <c r="AD31" i="18"/>
  <c r="AD31" i="19" s="1"/>
  <c r="J31" i="18"/>
  <c r="J31" i="19" s="1"/>
  <c r="B31" i="17"/>
  <c r="B30" i="13"/>
  <c r="B30" i="14" s="1"/>
  <c r="B30" i="5" s="1"/>
  <c r="AF30" i="18"/>
  <c r="AF30" i="19" s="1"/>
  <c r="L30" i="18"/>
  <c r="L30" i="19" s="1"/>
  <c r="D29" i="13"/>
  <c r="D29" i="14" s="1"/>
  <c r="D29" i="5" s="1"/>
  <c r="D30" i="17"/>
  <c r="N29" i="17"/>
  <c r="F28" i="13"/>
  <c r="F28" i="14" s="1"/>
  <c r="F28" i="5" s="1"/>
  <c r="F29" i="17"/>
  <c r="P28" i="18"/>
  <c r="P28" i="19" s="1"/>
  <c r="AJ28" i="18"/>
  <c r="AJ28" i="19" s="1"/>
  <c r="H28" i="17"/>
  <c r="R27" i="18"/>
  <c r="R27" i="19" s="1"/>
  <c r="AL27" i="18"/>
  <c r="AL27" i="19" s="1"/>
  <c r="AD27" i="18"/>
  <c r="AD27" i="19" s="1"/>
  <c r="J27" i="18"/>
  <c r="J27" i="19" s="1"/>
  <c r="B26" i="13"/>
  <c r="B26" i="14" s="1"/>
  <c r="B26" i="5" s="1"/>
  <c r="B27" i="17"/>
  <c r="AF26" i="18"/>
  <c r="AF26" i="19" s="1"/>
  <c r="L26" i="18"/>
  <c r="L26" i="19" s="1"/>
  <c r="D25" i="13"/>
  <c r="D25" i="14" s="1"/>
  <c r="D25" i="5" s="1"/>
  <c r="D26" i="17"/>
  <c r="N25" i="17"/>
  <c r="F25" i="17"/>
  <c r="F24" i="13"/>
  <c r="F24" i="14" s="1"/>
  <c r="F24" i="5" s="1"/>
  <c r="P24" i="18"/>
  <c r="P24" i="19" s="1"/>
  <c r="AJ24" i="18"/>
  <c r="AJ24" i="19" s="1"/>
  <c r="H24" i="17"/>
  <c r="AL23" i="18"/>
  <c r="AL23" i="19" s="1"/>
  <c r="R23" i="18"/>
  <c r="R23" i="19" s="1"/>
  <c r="AD23" i="18"/>
  <c r="AD23" i="19" s="1"/>
  <c r="J23" i="18"/>
  <c r="J23" i="19" s="1"/>
  <c r="B22" i="13"/>
  <c r="B22" i="14" s="1"/>
  <c r="B22" i="5" s="1"/>
  <c r="I22" i="5" s="1"/>
  <c r="B23" i="17"/>
  <c r="AF22" i="18"/>
  <c r="AF22" i="19" s="1"/>
  <c r="L22" i="18"/>
  <c r="L22" i="19" s="1"/>
  <c r="D22" i="17"/>
  <c r="D21" i="13"/>
  <c r="D21" i="14" s="1"/>
  <c r="D21" i="5" s="1"/>
  <c r="N21" i="17"/>
  <c r="F21" i="17"/>
  <c r="F20" i="13"/>
  <c r="F20" i="14" s="1"/>
  <c r="F20" i="5" s="1"/>
  <c r="P20" i="18"/>
  <c r="P20" i="19" s="1"/>
  <c r="AJ20" i="18"/>
  <c r="AJ20" i="19" s="1"/>
  <c r="H20" i="17"/>
  <c r="R19" i="18"/>
  <c r="R19" i="19" s="1"/>
  <c r="AL19" i="18"/>
  <c r="AL19" i="19" s="1"/>
  <c r="J19" i="18"/>
  <c r="J19" i="19" s="1"/>
  <c r="AD19" i="18"/>
  <c r="AD19" i="19" s="1"/>
  <c r="B18" i="13"/>
  <c r="B18" i="14" s="1"/>
  <c r="B18" i="5" s="1"/>
  <c r="B19" i="17"/>
  <c r="L18" i="18"/>
  <c r="L18" i="19" s="1"/>
  <c r="AF18" i="18"/>
  <c r="AF18" i="19" s="1"/>
  <c r="D17" i="13"/>
  <c r="D17" i="14" s="1"/>
  <c r="D17" i="5" s="1"/>
  <c r="D18" i="17"/>
  <c r="N17" i="17"/>
  <c r="F17" i="17"/>
  <c r="F16" i="13"/>
  <c r="F16" i="14" s="1"/>
  <c r="F16" i="5" s="1"/>
  <c r="AJ16" i="18"/>
  <c r="AJ16" i="19" s="1"/>
  <c r="P16" i="18"/>
  <c r="P16" i="19" s="1"/>
  <c r="H16" i="17"/>
  <c r="AL15" i="18"/>
  <c r="AL15" i="19" s="1"/>
  <c r="R15" i="18"/>
  <c r="R15" i="19" s="1"/>
  <c r="J15" i="18"/>
  <c r="J15" i="19" s="1"/>
  <c r="AD15" i="18"/>
  <c r="AD15" i="19" s="1"/>
  <c r="B14" i="13"/>
  <c r="B14" i="14" s="1"/>
  <c r="B14" i="5" s="1"/>
  <c r="B15" i="17"/>
  <c r="AF14" i="18"/>
  <c r="AF14" i="19" s="1"/>
  <c r="L14" i="18"/>
  <c r="L14" i="19" s="1"/>
  <c r="D14" i="17"/>
  <c r="D13" i="13"/>
  <c r="D13" i="14" s="1"/>
  <c r="D13" i="5" s="1"/>
  <c r="N13" i="17"/>
  <c r="F13" i="17"/>
  <c r="F12" i="13"/>
  <c r="F12" i="14" s="1"/>
  <c r="F12" i="5" s="1"/>
  <c r="AJ12" i="18"/>
  <c r="AJ12" i="19" s="1"/>
  <c r="P12" i="18"/>
  <c r="P12" i="19" s="1"/>
  <c r="H12" i="17"/>
  <c r="R11" i="18"/>
  <c r="R11" i="19" s="1"/>
  <c r="AL11" i="18"/>
  <c r="AL11" i="19" s="1"/>
  <c r="J11" i="18"/>
  <c r="J11" i="19" s="1"/>
  <c r="AD11" i="18"/>
  <c r="AD11" i="19" s="1"/>
  <c r="B10" i="13"/>
  <c r="B10" i="14" s="1"/>
  <c r="B10" i="5" s="1"/>
  <c r="B11" i="17"/>
  <c r="AF10" i="18"/>
  <c r="AF10" i="19" s="1"/>
  <c r="L10" i="18"/>
  <c r="L10" i="19" s="1"/>
  <c r="D9" i="13"/>
  <c r="D9" i="14" s="1"/>
  <c r="D9" i="5" s="1"/>
  <c r="D10" i="17"/>
  <c r="N9" i="17"/>
  <c r="F9" i="17"/>
  <c r="F8" i="13"/>
  <c r="F8" i="14" s="1"/>
  <c r="F8" i="5" s="1"/>
  <c r="P8" i="18"/>
  <c r="P8" i="19" s="1"/>
  <c r="AJ8" i="18"/>
  <c r="AJ8" i="19" s="1"/>
  <c r="H8" i="17"/>
  <c r="R7" i="18"/>
  <c r="R7" i="19" s="1"/>
  <c r="AL7" i="18"/>
  <c r="AL7" i="19" s="1"/>
  <c r="J7" i="18"/>
  <c r="J7" i="19" s="1"/>
  <c r="AD7" i="18"/>
  <c r="AD7" i="19" s="1"/>
  <c r="B7" i="17"/>
  <c r="B6" i="13"/>
  <c r="B6" i="14" s="1"/>
  <c r="B6" i="5" s="1"/>
  <c r="L6" i="18"/>
  <c r="L6" i="19" s="1"/>
  <c r="AF6" i="18"/>
  <c r="AF6" i="19" s="1"/>
  <c r="D5" i="13"/>
  <c r="D5" i="14" s="1"/>
  <c r="D5" i="5" s="1"/>
  <c r="D6" i="17"/>
  <c r="N5" i="17"/>
  <c r="F4" i="13"/>
  <c r="F4" i="14" s="1"/>
  <c r="F4" i="5" s="1"/>
  <c r="F5" i="17"/>
  <c r="O4" i="18"/>
  <c r="O4" i="19" s="1"/>
  <c r="AI4" i="18"/>
  <c r="AI4" i="19" s="1"/>
  <c r="H129" i="17"/>
  <c r="AJ125" i="18"/>
  <c r="AJ125" i="19" s="1"/>
  <c r="P125" i="18"/>
  <c r="P125" i="19" s="1"/>
  <c r="D122" i="13"/>
  <c r="D122" i="14" s="1"/>
  <c r="D122" i="5" s="1"/>
  <c r="D123" i="17"/>
  <c r="L119" i="18"/>
  <c r="L119" i="19" s="1"/>
  <c r="AF119" i="18"/>
  <c r="AF119" i="19" s="1"/>
  <c r="H117" i="17"/>
  <c r="N114" i="17"/>
  <c r="B111" i="13"/>
  <c r="B111" i="14" s="1"/>
  <c r="B111" i="5" s="1"/>
  <c r="B112" i="17"/>
  <c r="R108" i="18"/>
  <c r="R108" i="19" s="1"/>
  <c r="AL108" i="18"/>
  <c r="AL108" i="19" s="1"/>
  <c r="F105" i="13"/>
  <c r="F105" i="14" s="1"/>
  <c r="F105" i="5" s="1"/>
  <c r="F106" i="17"/>
  <c r="D103" i="17"/>
  <c r="D102" i="13"/>
  <c r="D102" i="14" s="1"/>
  <c r="D102" i="5" s="1"/>
  <c r="L99" i="18"/>
  <c r="L99" i="19" s="1"/>
  <c r="AF99" i="18"/>
  <c r="AF99" i="19" s="1"/>
  <c r="R96" i="18"/>
  <c r="R96" i="19" s="1"/>
  <c r="AL96" i="18"/>
  <c r="AL96" i="19" s="1"/>
  <c r="F93" i="13"/>
  <c r="F93" i="14" s="1"/>
  <c r="F93" i="5" s="1"/>
  <c r="F94" i="17"/>
  <c r="B91" i="13"/>
  <c r="B91" i="14" s="1"/>
  <c r="B91" i="5" s="1"/>
  <c r="B92" i="17"/>
  <c r="H89" i="17"/>
  <c r="AL84" i="18"/>
  <c r="AL84" i="19" s="1"/>
  <c r="R84" i="18"/>
  <c r="R84" i="19" s="1"/>
  <c r="P81" i="18"/>
  <c r="P81" i="19" s="1"/>
  <c r="AJ81" i="18"/>
  <c r="AJ81" i="19" s="1"/>
  <c r="N78" i="17"/>
  <c r="B76" i="17"/>
  <c r="B75" i="13"/>
  <c r="B75" i="14" s="1"/>
  <c r="B75" i="5" s="1"/>
  <c r="AL72" i="18"/>
  <c r="AL72" i="19" s="1"/>
  <c r="R72" i="18"/>
  <c r="R72" i="19" s="1"/>
  <c r="N70" i="17"/>
  <c r="B67" i="13"/>
  <c r="B67" i="14" s="1"/>
  <c r="B67" i="5" s="1"/>
  <c r="B68" i="17"/>
  <c r="J64" i="18"/>
  <c r="J64" i="19" s="1"/>
  <c r="AD64" i="18"/>
  <c r="AD64" i="19" s="1"/>
  <c r="R60" i="18"/>
  <c r="R60" i="19" s="1"/>
  <c r="AL60" i="18"/>
  <c r="AL60" i="19" s="1"/>
  <c r="AJ57" i="18"/>
  <c r="AJ57" i="19" s="1"/>
  <c r="P57" i="18"/>
  <c r="P57" i="19" s="1"/>
  <c r="N54" i="17"/>
  <c r="B52" i="17"/>
  <c r="B51" i="13"/>
  <c r="B51" i="14" s="1"/>
  <c r="B51" i="5" s="1"/>
  <c r="AD48" i="18"/>
  <c r="AD48" i="19" s="1"/>
  <c r="J48" i="18"/>
  <c r="J48" i="19" s="1"/>
  <c r="R44" i="18"/>
  <c r="R44" i="19" s="1"/>
  <c r="AL44" i="18"/>
  <c r="AL44" i="19" s="1"/>
  <c r="P41" i="18"/>
  <c r="P41" i="19" s="1"/>
  <c r="AJ41" i="18"/>
  <c r="AJ41" i="19" s="1"/>
  <c r="N38" i="17"/>
  <c r="D34" i="13"/>
  <c r="D34" i="14" s="1"/>
  <c r="D34" i="5" s="1"/>
  <c r="D35" i="17"/>
  <c r="AF31" i="18"/>
  <c r="AF31" i="19" s="1"/>
  <c r="L31" i="18"/>
  <c r="L31" i="19" s="1"/>
  <c r="H29" i="17"/>
  <c r="P25" i="18"/>
  <c r="P25" i="19" s="1"/>
  <c r="AJ25" i="18"/>
  <c r="AJ25" i="19" s="1"/>
  <c r="D23" i="17"/>
  <c r="D22" i="13"/>
  <c r="D22" i="14" s="1"/>
  <c r="D22" i="5" s="1"/>
  <c r="H21" i="17"/>
  <c r="F18" i="17"/>
  <c r="F17" i="13"/>
  <c r="F17" i="14" s="1"/>
  <c r="F17" i="5" s="1"/>
  <c r="L15" i="18"/>
  <c r="L15" i="19" s="1"/>
  <c r="AF15" i="18"/>
  <c r="AF15" i="19" s="1"/>
  <c r="AL12" i="18"/>
  <c r="AL12" i="19" s="1"/>
  <c r="R12" i="18"/>
  <c r="R12" i="19" s="1"/>
  <c r="N10" i="17"/>
  <c r="L7" i="18"/>
  <c r="L7" i="19" s="1"/>
  <c r="AF7" i="18"/>
  <c r="AF7" i="19" s="1"/>
  <c r="D3" i="13"/>
  <c r="D3" i="14" s="1"/>
  <c r="D3" i="5" s="1"/>
  <c r="D4" i="17"/>
  <c r="N4" i="17"/>
  <c r="AK131" i="18"/>
  <c r="AK131" i="19" s="1"/>
  <c r="Q131" i="18"/>
  <c r="Q131" i="19" s="1"/>
  <c r="AC131" i="18"/>
  <c r="AC131" i="19" s="1"/>
  <c r="I131" i="18"/>
  <c r="I131" i="19" s="1"/>
  <c r="S130" i="18"/>
  <c r="S130" i="19" s="1"/>
  <c r="AM130" i="18"/>
  <c r="AM130" i="19" s="1"/>
  <c r="K130" i="18"/>
  <c r="K130" i="19" s="1"/>
  <c r="AE130" i="18"/>
  <c r="AE130" i="19" s="1"/>
  <c r="C130" i="17"/>
  <c r="C129" i="13"/>
  <c r="C129" i="14" s="1"/>
  <c r="C129" i="5" s="1"/>
  <c r="M129" i="18"/>
  <c r="M129" i="19" s="1"/>
  <c r="AG129" i="18"/>
  <c r="AG129" i="19" s="1"/>
  <c r="E128" i="13"/>
  <c r="E128" i="14" s="1"/>
  <c r="E128" i="5" s="1"/>
  <c r="E129" i="17"/>
  <c r="O128" i="18"/>
  <c r="O128" i="19" s="1"/>
  <c r="AI128" i="18"/>
  <c r="AI128" i="19" s="1"/>
  <c r="G128" i="17"/>
  <c r="G127" i="13"/>
  <c r="G127" i="14" s="1"/>
  <c r="G127" i="5" s="1"/>
  <c r="Q127" i="18"/>
  <c r="Q127" i="19" s="1"/>
  <c r="AK127" i="18"/>
  <c r="AK127" i="19" s="1"/>
  <c r="I127" i="18"/>
  <c r="I127" i="19" s="1"/>
  <c r="AC127" i="18"/>
  <c r="AC127" i="19" s="1"/>
  <c r="AM126" i="18"/>
  <c r="AM126" i="19" s="1"/>
  <c r="S126" i="18"/>
  <c r="S126" i="19" s="1"/>
  <c r="K126" i="18"/>
  <c r="K126" i="19" s="1"/>
  <c r="AE126" i="18"/>
  <c r="AE126" i="19" s="1"/>
  <c r="C125" i="13"/>
  <c r="C125" i="14" s="1"/>
  <c r="C125" i="5" s="1"/>
  <c r="C126" i="17"/>
  <c r="AG125" i="18"/>
  <c r="AG125" i="19" s="1"/>
  <c r="M125" i="18"/>
  <c r="M125" i="19" s="1"/>
  <c r="E124" i="13"/>
  <c r="E124" i="14" s="1"/>
  <c r="E124" i="5" s="1"/>
  <c r="E125" i="17"/>
  <c r="AI124" i="18"/>
  <c r="AI124" i="19" s="1"/>
  <c r="O124" i="18"/>
  <c r="O124" i="19" s="1"/>
  <c r="G123" i="13"/>
  <c r="G123" i="14" s="1"/>
  <c r="G123" i="5" s="1"/>
  <c r="G124" i="17"/>
  <c r="AK123" i="18"/>
  <c r="AK123" i="19" s="1"/>
  <c r="Q123" i="18"/>
  <c r="Q123" i="19" s="1"/>
  <c r="I123" i="18"/>
  <c r="I123" i="19" s="1"/>
  <c r="AC123" i="18"/>
  <c r="AC123" i="19" s="1"/>
  <c r="AM122" i="18"/>
  <c r="AM122" i="19" s="1"/>
  <c r="S122" i="18"/>
  <c r="S122" i="19" s="1"/>
  <c r="AE122" i="18"/>
  <c r="AE122" i="19" s="1"/>
  <c r="K122" i="18"/>
  <c r="K122" i="19" s="1"/>
  <c r="C121" i="13"/>
  <c r="C121" i="14" s="1"/>
  <c r="C121" i="5" s="1"/>
  <c r="C122" i="17"/>
  <c r="M121" i="18"/>
  <c r="M121" i="19" s="1"/>
  <c r="AG121" i="18"/>
  <c r="AG121" i="19" s="1"/>
  <c r="E121" i="17"/>
  <c r="E120" i="13"/>
  <c r="E120" i="14" s="1"/>
  <c r="E120" i="5" s="1"/>
  <c r="AI120" i="18"/>
  <c r="AI120" i="19" s="1"/>
  <c r="O120" i="18"/>
  <c r="O120" i="19" s="1"/>
  <c r="G119" i="13"/>
  <c r="G119" i="14" s="1"/>
  <c r="G119" i="5" s="1"/>
  <c r="G120" i="17"/>
  <c r="Q119" i="18"/>
  <c r="Q119" i="19" s="1"/>
  <c r="AK119" i="18"/>
  <c r="AK119" i="19" s="1"/>
  <c r="AC119" i="18"/>
  <c r="AC119" i="19" s="1"/>
  <c r="I119" i="18"/>
  <c r="I119" i="19" s="1"/>
  <c r="S118" i="18"/>
  <c r="S118" i="19" s="1"/>
  <c r="AM118" i="18"/>
  <c r="AM118" i="19" s="1"/>
  <c r="K118" i="18"/>
  <c r="K118" i="19" s="1"/>
  <c r="AE118" i="18"/>
  <c r="AE118" i="19" s="1"/>
  <c r="C118" i="17"/>
  <c r="C117" i="13"/>
  <c r="C117" i="14" s="1"/>
  <c r="C117" i="5" s="1"/>
  <c r="AG117" i="18"/>
  <c r="AG117" i="19" s="1"/>
  <c r="M117" i="18"/>
  <c r="M117" i="19" s="1"/>
  <c r="E116" i="13"/>
  <c r="E116" i="14" s="1"/>
  <c r="E116" i="5" s="1"/>
  <c r="E117" i="17"/>
  <c r="AI116" i="18"/>
  <c r="AI116" i="19" s="1"/>
  <c r="O116" i="18"/>
  <c r="O116" i="19" s="1"/>
  <c r="G115" i="13"/>
  <c r="G115" i="14" s="1"/>
  <c r="G115" i="5" s="1"/>
  <c r="G116" i="17"/>
  <c r="AK115" i="18"/>
  <c r="AK115" i="19" s="1"/>
  <c r="Q115" i="18"/>
  <c r="Q115" i="19" s="1"/>
  <c r="I115" i="18"/>
  <c r="I115" i="19" s="1"/>
  <c r="AC115" i="18"/>
  <c r="AC115" i="19" s="1"/>
  <c r="S114" i="18"/>
  <c r="S114" i="19" s="1"/>
  <c r="AM114" i="18"/>
  <c r="AM114" i="19" s="1"/>
  <c r="AE114" i="18"/>
  <c r="AE114" i="19" s="1"/>
  <c r="K114" i="18"/>
  <c r="K114" i="19" s="1"/>
  <c r="C114" i="17"/>
  <c r="C113" i="13"/>
  <c r="C113" i="14" s="1"/>
  <c r="C113" i="5" s="1"/>
  <c r="M113" i="18"/>
  <c r="M113" i="19" s="1"/>
  <c r="AG113" i="18"/>
  <c r="AG113" i="19" s="1"/>
  <c r="E112" i="13"/>
  <c r="E112" i="14" s="1"/>
  <c r="E112" i="5" s="1"/>
  <c r="E113" i="17"/>
  <c r="O112" i="18"/>
  <c r="O112" i="19" s="1"/>
  <c r="AI112" i="18"/>
  <c r="AI112" i="19" s="1"/>
  <c r="G112" i="17"/>
  <c r="G111" i="13"/>
  <c r="G111" i="14" s="1"/>
  <c r="G111" i="5" s="1"/>
  <c r="Q111" i="18"/>
  <c r="Q111" i="19" s="1"/>
  <c r="AK111" i="18"/>
  <c r="AK111" i="19" s="1"/>
  <c r="I111" i="18"/>
  <c r="I111" i="19" s="1"/>
  <c r="AC111" i="18"/>
  <c r="AC111" i="19" s="1"/>
  <c r="S110" i="18"/>
  <c r="S110" i="19" s="1"/>
  <c r="AM110" i="18"/>
  <c r="AM110" i="19" s="1"/>
  <c r="AE110" i="18"/>
  <c r="AE110" i="19" s="1"/>
  <c r="K110" i="18"/>
  <c r="K110" i="19" s="1"/>
  <c r="C110" i="17"/>
  <c r="C109" i="13"/>
  <c r="C109" i="14" s="1"/>
  <c r="C109" i="5" s="1"/>
  <c r="M109" i="18"/>
  <c r="M109" i="19" s="1"/>
  <c r="AG109" i="18"/>
  <c r="AG109" i="19" s="1"/>
  <c r="E108" i="13"/>
  <c r="E108" i="14" s="1"/>
  <c r="E108" i="5" s="1"/>
  <c r="E109" i="17"/>
  <c r="AI108" i="18"/>
  <c r="AI108" i="19" s="1"/>
  <c r="O108" i="18"/>
  <c r="O108" i="19" s="1"/>
  <c r="G107" i="13"/>
  <c r="G107" i="14" s="1"/>
  <c r="G107" i="5" s="1"/>
  <c r="G108" i="17"/>
  <c r="AK107" i="18"/>
  <c r="AK107" i="19" s="1"/>
  <c r="Q107" i="18"/>
  <c r="Q107" i="19" s="1"/>
  <c r="I107" i="18"/>
  <c r="I107" i="19" s="1"/>
  <c r="AC107" i="18"/>
  <c r="AC107" i="19" s="1"/>
  <c r="AM106" i="18"/>
  <c r="AM106" i="19" s="1"/>
  <c r="S106" i="18"/>
  <c r="S106" i="19" s="1"/>
  <c r="K106" i="18"/>
  <c r="K106" i="19" s="1"/>
  <c r="AE106" i="18"/>
  <c r="AE106" i="19" s="1"/>
  <c r="C105" i="13"/>
  <c r="C105" i="14" s="1"/>
  <c r="C105" i="5" s="1"/>
  <c r="C106" i="17"/>
  <c r="AG105" i="18"/>
  <c r="AG105" i="19" s="1"/>
  <c r="M105" i="18"/>
  <c r="M105" i="19" s="1"/>
  <c r="E105" i="17"/>
  <c r="E104" i="13"/>
  <c r="E104" i="14" s="1"/>
  <c r="E104" i="5" s="1"/>
  <c r="O104" i="18"/>
  <c r="O104" i="19" s="1"/>
  <c r="AI104" i="18"/>
  <c r="AI104" i="19" s="1"/>
  <c r="G103" i="13"/>
  <c r="G103" i="14" s="1"/>
  <c r="G103" i="5" s="1"/>
  <c r="G104" i="17"/>
  <c r="Q103" i="18"/>
  <c r="Q103" i="19" s="1"/>
  <c r="AK103" i="18"/>
  <c r="AK103" i="19" s="1"/>
  <c r="I103" i="18"/>
  <c r="I103" i="19" s="1"/>
  <c r="AC103" i="18"/>
  <c r="AC103" i="19" s="1"/>
  <c r="S102" i="18"/>
  <c r="S102" i="19" s="1"/>
  <c r="AM102" i="18"/>
  <c r="AM102" i="19" s="1"/>
  <c r="K102" i="18"/>
  <c r="K102" i="19" s="1"/>
  <c r="AE102" i="18"/>
  <c r="AE102" i="19" s="1"/>
  <c r="C101" i="13"/>
  <c r="C101" i="14" s="1"/>
  <c r="C101" i="5" s="1"/>
  <c r="C102" i="17"/>
  <c r="AG101" i="18"/>
  <c r="AG101" i="19" s="1"/>
  <c r="M101" i="18"/>
  <c r="M101" i="19" s="1"/>
  <c r="E100" i="13"/>
  <c r="E100" i="14" s="1"/>
  <c r="E100" i="5" s="1"/>
  <c r="E101" i="17"/>
  <c r="AI100" i="18"/>
  <c r="AI100" i="19" s="1"/>
  <c r="O100" i="18"/>
  <c r="O100" i="19" s="1"/>
  <c r="G100" i="17"/>
  <c r="G99" i="13"/>
  <c r="G99" i="14" s="1"/>
  <c r="G99" i="5" s="1"/>
  <c r="AK99" i="18"/>
  <c r="AK99" i="19" s="1"/>
  <c r="Q99" i="18"/>
  <c r="Q99" i="19" s="1"/>
  <c r="AC99" i="18"/>
  <c r="AC99" i="19" s="1"/>
  <c r="I99" i="18"/>
  <c r="I99" i="19" s="1"/>
  <c r="AM98" i="18"/>
  <c r="AM98" i="19" s="1"/>
  <c r="S98" i="18"/>
  <c r="S98" i="19" s="1"/>
  <c r="AE98" i="18"/>
  <c r="AE98" i="19" s="1"/>
  <c r="K98" i="18"/>
  <c r="K98" i="19" s="1"/>
  <c r="C98" i="17"/>
  <c r="C97" i="13"/>
  <c r="C97" i="14" s="1"/>
  <c r="C97" i="5" s="1"/>
  <c r="AG97" i="18"/>
  <c r="AG97" i="19" s="1"/>
  <c r="M97" i="18"/>
  <c r="M97" i="19" s="1"/>
  <c r="E96" i="13"/>
  <c r="E96" i="14" s="1"/>
  <c r="E96" i="5" s="1"/>
  <c r="E97" i="17"/>
  <c r="O96" i="18"/>
  <c r="O96" i="19" s="1"/>
  <c r="AI96" i="18"/>
  <c r="AI96" i="19" s="1"/>
  <c r="G96" i="17"/>
  <c r="G95" i="13"/>
  <c r="G95" i="14" s="1"/>
  <c r="G95" i="5" s="1"/>
  <c r="Q95" i="18"/>
  <c r="Q95" i="19" s="1"/>
  <c r="AK95" i="18"/>
  <c r="AK95" i="19" s="1"/>
  <c r="AC95" i="18"/>
  <c r="AC95" i="19" s="1"/>
  <c r="I95" i="18"/>
  <c r="I95" i="19" s="1"/>
  <c r="AM94" i="18"/>
  <c r="AM94" i="19" s="1"/>
  <c r="S94" i="18"/>
  <c r="S94" i="19" s="1"/>
  <c r="K94" i="18"/>
  <c r="K94" i="19" s="1"/>
  <c r="AE94" i="18"/>
  <c r="AE94" i="19" s="1"/>
  <c r="C94" i="17"/>
  <c r="C93" i="13"/>
  <c r="C93" i="14" s="1"/>
  <c r="C93" i="5" s="1"/>
  <c r="M93" i="18"/>
  <c r="M93" i="19" s="1"/>
  <c r="AG93" i="18"/>
  <c r="AG93" i="19" s="1"/>
  <c r="E92" i="13"/>
  <c r="E92" i="14" s="1"/>
  <c r="E92" i="5" s="1"/>
  <c r="E93" i="17"/>
  <c r="AI92" i="18"/>
  <c r="AI92" i="19" s="1"/>
  <c r="O92" i="18"/>
  <c r="O92" i="19" s="1"/>
  <c r="G91" i="13"/>
  <c r="G91" i="14" s="1"/>
  <c r="G91" i="5" s="1"/>
  <c r="G92" i="17"/>
  <c r="Q91" i="18"/>
  <c r="Q91" i="19" s="1"/>
  <c r="AK91" i="18"/>
  <c r="AK91" i="19" s="1"/>
  <c r="I91" i="18"/>
  <c r="I91" i="19" s="1"/>
  <c r="AC91" i="18"/>
  <c r="AC91" i="19" s="1"/>
  <c r="S90" i="18"/>
  <c r="S90" i="19" s="1"/>
  <c r="AM90" i="18"/>
  <c r="AM90" i="19" s="1"/>
  <c r="AE90" i="18"/>
  <c r="AE90" i="19" s="1"/>
  <c r="K90" i="18"/>
  <c r="K90" i="19" s="1"/>
  <c r="C90" i="17"/>
  <c r="C89" i="13"/>
  <c r="C89" i="14" s="1"/>
  <c r="C89" i="5" s="1"/>
  <c r="M89" i="18"/>
  <c r="M89" i="19" s="1"/>
  <c r="AG89" i="18"/>
  <c r="AG89" i="19" s="1"/>
  <c r="E89" i="17"/>
  <c r="E88" i="13"/>
  <c r="E88" i="14" s="1"/>
  <c r="E88" i="5" s="1"/>
  <c r="AI88" i="18"/>
  <c r="AI88" i="19" s="1"/>
  <c r="O88" i="18"/>
  <c r="O88" i="19" s="1"/>
  <c r="G87" i="13"/>
  <c r="G87" i="14" s="1"/>
  <c r="G87" i="5" s="1"/>
  <c r="G88" i="17"/>
  <c r="Q87" i="18"/>
  <c r="Q87" i="19" s="1"/>
  <c r="AK87" i="18"/>
  <c r="AK87" i="19" s="1"/>
  <c r="I87" i="18"/>
  <c r="I87" i="19" s="1"/>
  <c r="AC87" i="18"/>
  <c r="AC87" i="19" s="1"/>
  <c r="AM86" i="18"/>
  <c r="AM86" i="19" s="1"/>
  <c r="S86" i="18"/>
  <c r="S86" i="19" s="1"/>
  <c r="AE86" i="18"/>
  <c r="AE86" i="19" s="1"/>
  <c r="K86" i="18"/>
  <c r="K86" i="19" s="1"/>
  <c r="C85" i="13"/>
  <c r="C85" i="14" s="1"/>
  <c r="C85" i="5" s="1"/>
  <c r="C86" i="17"/>
  <c r="AG85" i="18"/>
  <c r="AG85" i="19" s="1"/>
  <c r="M85" i="18"/>
  <c r="M85" i="19" s="1"/>
  <c r="E84" i="13"/>
  <c r="E84" i="14" s="1"/>
  <c r="E84" i="5" s="1"/>
  <c r="E85" i="17"/>
  <c r="O84" i="18"/>
  <c r="O84" i="19" s="1"/>
  <c r="AI84" i="18"/>
  <c r="AI84" i="19" s="1"/>
  <c r="G84" i="17"/>
  <c r="G83" i="13"/>
  <c r="G83" i="14" s="1"/>
  <c r="G83" i="5" s="1"/>
  <c r="Q83" i="18"/>
  <c r="Q83" i="19" s="1"/>
  <c r="AK83" i="18"/>
  <c r="AK83" i="19" s="1"/>
  <c r="I83" i="18"/>
  <c r="I83" i="19" s="1"/>
  <c r="AC83" i="18"/>
  <c r="AC83" i="19" s="1"/>
  <c r="S82" i="18"/>
  <c r="S82" i="19" s="1"/>
  <c r="AM82" i="18"/>
  <c r="AM82" i="19" s="1"/>
  <c r="K82" i="18"/>
  <c r="K82" i="19" s="1"/>
  <c r="AE82" i="18"/>
  <c r="AE82" i="19" s="1"/>
  <c r="C82" i="17"/>
  <c r="C81" i="13"/>
  <c r="C81" i="14" s="1"/>
  <c r="C81" i="5" s="1"/>
  <c r="AG81" i="18"/>
  <c r="AG81" i="19" s="1"/>
  <c r="M81" i="18"/>
  <c r="M81" i="19" s="1"/>
  <c r="E80" i="13"/>
  <c r="E80" i="14" s="1"/>
  <c r="E80" i="5" s="1"/>
  <c r="E81" i="17"/>
  <c r="O80" i="18"/>
  <c r="O80" i="19" s="1"/>
  <c r="AI80" i="18"/>
  <c r="AI80" i="19" s="1"/>
  <c r="G80" i="17"/>
  <c r="G79" i="13"/>
  <c r="G79" i="14" s="1"/>
  <c r="G79" i="5" s="1"/>
  <c r="AK79" i="18"/>
  <c r="AK79" i="19" s="1"/>
  <c r="Q79" i="18"/>
  <c r="Q79" i="19" s="1"/>
  <c r="AC79" i="18"/>
  <c r="AC79" i="19" s="1"/>
  <c r="I79" i="18"/>
  <c r="I79" i="19" s="1"/>
  <c r="S78" i="18"/>
  <c r="S78" i="19" s="1"/>
  <c r="AM78" i="18"/>
  <c r="AM78" i="19" s="1"/>
  <c r="AE78" i="18"/>
  <c r="AE78" i="19" s="1"/>
  <c r="K78" i="18"/>
  <c r="K78" i="19" s="1"/>
  <c r="C78" i="17"/>
  <c r="C77" i="13"/>
  <c r="C77" i="14" s="1"/>
  <c r="C77" i="5" s="1"/>
  <c r="M77" i="18"/>
  <c r="M77" i="19" s="1"/>
  <c r="AG77" i="18"/>
  <c r="AG77" i="19" s="1"/>
  <c r="E77" i="17"/>
  <c r="E76" i="13"/>
  <c r="E76" i="14" s="1"/>
  <c r="E76" i="5" s="1"/>
  <c r="O76" i="18"/>
  <c r="O76" i="19" s="1"/>
  <c r="AI76" i="18"/>
  <c r="AI76" i="19" s="1"/>
  <c r="G76" i="17"/>
  <c r="G75" i="13"/>
  <c r="G75" i="14" s="1"/>
  <c r="G75" i="5" s="1"/>
  <c r="Q75" i="18"/>
  <c r="Q75" i="19" s="1"/>
  <c r="AK75" i="18"/>
  <c r="AK75" i="19" s="1"/>
  <c r="I75" i="18"/>
  <c r="I75" i="19" s="1"/>
  <c r="AC75" i="18"/>
  <c r="AC75" i="19" s="1"/>
  <c r="AM74" i="18"/>
  <c r="AM74" i="19" s="1"/>
  <c r="S74" i="18"/>
  <c r="S74" i="19" s="1"/>
  <c r="AE74" i="18"/>
  <c r="AE74" i="19" s="1"/>
  <c r="K74" i="18"/>
  <c r="K74" i="19" s="1"/>
  <c r="C73" i="13"/>
  <c r="C73" i="14" s="1"/>
  <c r="C73" i="5" s="1"/>
  <c r="C74" i="17"/>
  <c r="AG73" i="18"/>
  <c r="AG73" i="19" s="1"/>
  <c r="M73" i="18"/>
  <c r="M73" i="19" s="1"/>
  <c r="E73" i="17"/>
  <c r="E72" i="13"/>
  <c r="E72" i="14" s="1"/>
  <c r="E72" i="5" s="1"/>
  <c r="O72" i="18"/>
  <c r="O72" i="19" s="1"/>
  <c r="AI72" i="18"/>
  <c r="AI72" i="19" s="1"/>
  <c r="G71" i="13"/>
  <c r="G71" i="14" s="1"/>
  <c r="G71" i="5" s="1"/>
  <c r="G72" i="17"/>
  <c r="AK71" i="18"/>
  <c r="AK71" i="19" s="1"/>
  <c r="Q71" i="18"/>
  <c r="Q71" i="19" s="1"/>
  <c r="AC71" i="18"/>
  <c r="AC71" i="19" s="1"/>
  <c r="I71" i="18"/>
  <c r="I71" i="19" s="1"/>
  <c r="AM70" i="18"/>
  <c r="AM70" i="19" s="1"/>
  <c r="S70" i="18"/>
  <c r="S70" i="19" s="1"/>
  <c r="K70" i="18"/>
  <c r="K70" i="19" s="1"/>
  <c r="AE70" i="18"/>
  <c r="AE70" i="19" s="1"/>
  <c r="C69" i="13"/>
  <c r="C69" i="14" s="1"/>
  <c r="C69" i="5" s="1"/>
  <c r="C70" i="17"/>
  <c r="AG69" i="18"/>
  <c r="AG69" i="19" s="1"/>
  <c r="M69" i="18"/>
  <c r="M69" i="19" s="1"/>
  <c r="E69" i="17"/>
  <c r="E68" i="13"/>
  <c r="E68" i="14" s="1"/>
  <c r="E68" i="5" s="1"/>
  <c r="O68" i="18"/>
  <c r="O68" i="19" s="1"/>
  <c r="AI68" i="18"/>
  <c r="AI68" i="19" s="1"/>
  <c r="G67" i="13"/>
  <c r="G67" i="14" s="1"/>
  <c r="G67" i="5" s="1"/>
  <c r="G68" i="17"/>
  <c r="AK67" i="18"/>
  <c r="AK67" i="19" s="1"/>
  <c r="Q67" i="18"/>
  <c r="Q67" i="19" s="1"/>
  <c r="I67" i="17"/>
  <c r="AM66" i="18"/>
  <c r="AM66" i="19" s="1"/>
  <c r="S66" i="18"/>
  <c r="S66" i="19" s="1"/>
  <c r="AE66" i="18"/>
  <c r="AE66" i="19" s="1"/>
  <c r="K66" i="18"/>
  <c r="K66" i="19" s="1"/>
  <c r="C65" i="13"/>
  <c r="C65" i="14" s="1"/>
  <c r="C65" i="5" s="1"/>
  <c r="C66" i="17"/>
  <c r="M65" i="18"/>
  <c r="M65" i="19" s="1"/>
  <c r="AG65" i="18"/>
  <c r="AG65" i="19" s="1"/>
  <c r="E64" i="13"/>
  <c r="E64" i="14" s="1"/>
  <c r="E64" i="5" s="1"/>
  <c r="E65" i="17"/>
  <c r="O64" i="18"/>
  <c r="O64" i="19" s="1"/>
  <c r="AI64" i="18"/>
  <c r="AI64" i="19" s="1"/>
  <c r="G63" i="13"/>
  <c r="G63" i="14" s="1"/>
  <c r="G63" i="5" s="1"/>
  <c r="G64" i="17"/>
  <c r="Q63" i="18"/>
  <c r="Q63" i="19" s="1"/>
  <c r="AK63" i="18"/>
  <c r="AK63" i="19" s="1"/>
  <c r="I63" i="18"/>
  <c r="I63" i="19" s="1"/>
  <c r="AC63" i="18"/>
  <c r="AC63" i="19" s="1"/>
  <c r="S62" i="18"/>
  <c r="S62" i="19" s="1"/>
  <c r="AM62" i="18"/>
  <c r="AM62" i="19" s="1"/>
  <c r="K62" i="18"/>
  <c r="K62" i="19" s="1"/>
  <c r="AE62" i="18"/>
  <c r="AE62" i="19" s="1"/>
  <c r="C61" i="13"/>
  <c r="C61" i="14" s="1"/>
  <c r="C61" i="5" s="1"/>
  <c r="C62" i="17"/>
  <c r="M61" i="18"/>
  <c r="M61" i="19" s="1"/>
  <c r="AG61" i="18"/>
  <c r="AG61" i="19" s="1"/>
  <c r="E60" i="13"/>
  <c r="E60" i="14" s="1"/>
  <c r="E60" i="5" s="1"/>
  <c r="E61" i="17"/>
  <c r="AI60" i="18"/>
  <c r="AI60" i="19" s="1"/>
  <c r="O60" i="18"/>
  <c r="O60" i="19" s="1"/>
  <c r="G59" i="13"/>
  <c r="G59" i="14" s="1"/>
  <c r="G59" i="5" s="1"/>
  <c r="G60" i="17"/>
  <c r="AK59" i="18"/>
  <c r="AK59" i="19" s="1"/>
  <c r="Q59" i="18"/>
  <c r="Q59" i="19" s="1"/>
  <c r="I59" i="18"/>
  <c r="I59" i="19" s="1"/>
  <c r="AC59" i="18"/>
  <c r="AC59" i="19" s="1"/>
  <c r="AM58" i="18"/>
  <c r="AM58" i="19" s="1"/>
  <c r="S58" i="18"/>
  <c r="S58" i="19" s="1"/>
  <c r="K58" i="18"/>
  <c r="K58" i="19" s="1"/>
  <c r="AE58" i="18"/>
  <c r="AE58" i="19" s="1"/>
  <c r="C58" i="17"/>
  <c r="C57" i="13"/>
  <c r="C57" i="14" s="1"/>
  <c r="C57" i="5" s="1"/>
  <c r="M57" i="18"/>
  <c r="M57" i="19" s="1"/>
  <c r="AG57" i="18"/>
  <c r="AG57" i="19" s="1"/>
  <c r="E56" i="13"/>
  <c r="E56" i="14" s="1"/>
  <c r="E56" i="5" s="1"/>
  <c r="E57" i="17"/>
  <c r="O56" i="18"/>
  <c r="O56" i="19" s="1"/>
  <c r="AI56" i="18"/>
  <c r="AI56" i="19" s="1"/>
  <c r="G56" i="17"/>
  <c r="G55" i="13"/>
  <c r="G55" i="14" s="1"/>
  <c r="G55" i="5" s="1"/>
  <c r="AK55" i="18"/>
  <c r="AK55" i="19" s="1"/>
  <c r="Q55" i="18"/>
  <c r="Q55" i="19" s="1"/>
  <c r="I55" i="17"/>
  <c r="AM54" i="18"/>
  <c r="AM54" i="19" s="1"/>
  <c r="S54" i="18"/>
  <c r="S54" i="19" s="1"/>
  <c r="AE54" i="18"/>
  <c r="AE54" i="19" s="1"/>
  <c r="K54" i="18"/>
  <c r="K54" i="19" s="1"/>
  <c r="C53" i="13"/>
  <c r="C53" i="14" s="1"/>
  <c r="C53" i="5" s="1"/>
  <c r="C54" i="17"/>
  <c r="AG53" i="18"/>
  <c r="AG53" i="19" s="1"/>
  <c r="M53" i="18"/>
  <c r="M53" i="19" s="1"/>
  <c r="E53" i="17"/>
  <c r="E52" i="13"/>
  <c r="E52" i="14" s="1"/>
  <c r="E52" i="5" s="1"/>
  <c r="O52" i="18"/>
  <c r="O52" i="19" s="1"/>
  <c r="AI52" i="18"/>
  <c r="AI52" i="19" s="1"/>
  <c r="G51" i="13"/>
  <c r="G51" i="14" s="1"/>
  <c r="G51" i="5" s="1"/>
  <c r="G52" i="17"/>
  <c r="Q51" i="18"/>
  <c r="Q51" i="19" s="1"/>
  <c r="AK51" i="18"/>
  <c r="AK51" i="19" s="1"/>
  <c r="AC51" i="18"/>
  <c r="AC51" i="19" s="1"/>
  <c r="I51" i="18"/>
  <c r="I51" i="19" s="1"/>
  <c r="AM50" i="18"/>
  <c r="AM50" i="19" s="1"/>
  <c r="S50" i="18"/>
  <c r="S50" i="19" s="1"/>
  <c r="K50" i="18"/>
  <c r="K50" i="19" s="1"/>
  <c r="AE50" i="18"/>
  <c r="AE50" i="19" s="1"/>
  <c r="C50" i="17"/>
  <c r="C49" i="13"/>
  <c r="C49" i="14" s="1"/>
  <c r="C49" i="5" s="1"/>
  <c r="M49" i="18"/>
  <c r="M49" i="19" s="1"/>
  <c r="AG49" i="18"/>
  <c r="AG49" i="19" s="1"/>
  <c r="E49" i="17"/>
  <c r="E48" i="13"/>
  <c r="E48" i="14" s="1"/>
  <c r="E48" i="5" s="1"/>
  <c r="O48" i="18"/>
  <c r="O48" i="19" s="1"/>
  <c r="AI48" i="18"/>
  <c r="AI48" i="19" s="1"/>
  <c r="G48" i="17"/>
  <c r="G47" i="13"/>
  <c r="G47" i="14" s="1"/>
  <c r="G47" i="5" s="1"/>
  <c r="AK47" i="18"/>
  <c r="AK47" i="19" s="1"/>
  <c r="Q47" i="18"/>
  <c r="Q47" i="19" s="1"/>
  <c r="AC47" i="18"/>
  <c r="AC47" i="19" s="1"/>
  <c r="I47" i="18"/>
  <c r="I47" i="19" s="1"/>
  <c r="AM46" i="18"/>
  <c r="AM46" i="19" s="1"/>
  <c r="S46" i="18"/>
  <c r="S46" i="19" s="1"/>
  <c r="AE46" i="18"/>
  <c r="AE46" i="19" s="1"/>
  <c r="K46" i="18"/>
  <c r="K46" i="19" s="1"/>
  <c r="C45" i="13"/>
  <c r="C45" i="14" s="1"/>
  <c r="C45" i="5" s="1"/>
  <c r="C46" i="17"/>
  <c r="AG45" i="18"/>
  <c r="AG45" i="19" s="1"/>
  <c r="M45" i="18"/>
  <c r="M45" i="19" s="1"/>
  <c r="E44" i="13"/>
  <c r="E44" i="14" s="1"/>
  <c r="E44" i="5" s="1"/>
  <c r="E45" i="17"/>
  <c r="O44" i="18"/>
  <c r="O44" i="19" s="1"/>
  <c r="AI44" i="18"/>
  <c r="AI44" i="19" s="1"/>
  <c r="G43" i="13"/>
  <c r="G43" i="14" s="1"/>
  <c r="G43" i="5" s="1"/>
  <c r="G44" i="17"/>
  <c r="Q43" i="18"/>
  <c r="Q43" i="19" s="1"/>
  <c r="AK43" i="18"/>
  <c r="AK43" i="19" s="1"/>
  <c r="I43" i="18"/>
  <c r="I43" i="19" s="1"/>
  <c r="AC43" i="18"/>
  <c r="AC43" i="19" s="1"/>
  <c r="S42" i="18"/>
  <c r="S42" i="19" s="1"/>
  <c r="AM42" i="18"/>
  <c r="AM42" i="19" s="1"/>
  <c r="K42" i="18"/>
  <c r="K42" i="19" s="1"/>
  <c r="AE42" i="18"/>
  <c r="AE42" i="19" s="1"/>
  <c r="C41" i="13"/>
  <c r="C41" i="14" s="1"/>
  <c r="C41" i="5" s="1"/>
  <c r="C42" i="17"/>
  <c r="AG41" i="18"/>
  <c r="AG41" i="19" s="1"/>
  <c r="M41" i="18"/>
  <c r="M41" i="19" s="1"/>
  <c r="E40" i="13"/>
  <c r="E40" i="14" s="1"/>
  <c r="E40" i="5" s="1"/>
  <c r="E41" i="17"/>
  <c r="AI40" i="18"/>
  <c r="AI40" i="19" s="1"/>
  <c r="O40" i="18"/>
  <c r="O40" i="19" s="1"/>
  <c r="G39" i="13"/>
  <c r="G39" i="14" s="1"/>
  <c r="G39" i="5" s="1"/>
  <c r="G40" i="17"/>
  <c r="Q39" i="18"/>
  <c r="Q39" i="19" s="1"/>
  <c r="AK39" i="18"/>
  <c r="AK39" i="19" s="1"/>
  <c r="AC39" i="18"/>
  <c r="AC39" i="19" s="1"/>
  <c r="I39" i="18"/>
  <c r="I39" i="19" s="1"/>
  <c r="S38" i="18"/>
  <c r="S38" i="19" s="1"/>
  <c r="AM38" i="18"/>
  <c r="AM38" i="19" s="1"/>
  <c r="K38" i="18"/>
  <c r="K38" i="19" s="1"/>
  <c r="AE38" i="18"/>
  <c r="AE38" i="19" s="1"/>
  <c r="C37" i="13"/>
  <c r="C37" i="14" s="1"/>
  <c r="C37" i="5" s="1"/>
  <c r="C38" i="17"/>
  <c r="AG37" i="18"/>
  <c r="AG37" i="19" s="1"/>
  <c r="M37" i="18"/>
  <c r="M37" i="19" s="1"/>
  <c r="E36" i="13"/>
  <c r="E36" i="14" s="1"/>
  <c r="E36" i="5" s="1"/>
  <c r="E37" i="17"/>
  <c r="O36" i="18"/>
  <c r="O36" i="19" s="1"/>
  <c r="AI36" i="18"/>
  <c r="AI36" i="19" s="1"/>
  <c r="G35" i="13"/>
  <c r="G35" i="14" s="1"/>
  <c r="G35" i="5" s="1"/>
  <c r="G36" i="17"/>
  <c r="Q35" i="18"/>
  <c r="Q35" i="19" s="1"/>
  <c r="AK35" i="18"/>
  <c r="AK35" i="19" s="1"/>
  <c r="I35" i="18"/>
  <c r="I35" i="19" s="1"/>
  <c r="AC35" i="18"/>
  <c r="AC35" i="19" s="1"/>
  <c r="S34" i="18"/>
  <c r="S34" i="19" s="1"/>
  <c r="AM34" i="18"/>
  <c r="AM34" i="19" s="1"/>
  <c r="K34" i="18"/>
  <c r="K34" i="19" s="1"/>
  <c r="AE34" i="18"/>
  <c r="AE34" i="19" s="1"/>
  <c r="C34" i="17"/>
  <c r="C33" i="13"/>
  <c r="C33" i="14" s="1"/>
  <c r="C33" i="5" s="1"/>
  <c r="M33" i="18"/>
  <c r="M33" i="19" s="1"/>
  <c r="AG33" i="18"/>
  <c r="AG33" i="19" s="1"/>
  <c r="E32" i="13"/>
  <c r="E32" i="14" s="1"/>
  <c r="E32" i="5" s="1"/>
  <c r="E33" i="17"/>
  <c r="O32" i="18"/>
  <c r="O32" i="19" s="1"/>
  <c r="AI32" i="18"/>
  <c r="AI32" i="19" s="1"/>
  <c r="G31" i="13"/>
  <c r="G31" i="14" s="1"/>
  <c r="G31" i="5" s="1"/>
  <c r="G32" i="17"/>
  <c r="AK31" i="18"/>
  <c r="AK31" i="19" s="1"/>
  <c r="Q31" i="18"/>
  <c r="Q31" i="19" s="1"/>
  <c r="AC31" i="18"/>
  <c r="AC31" i="19" s="1"/>
  <c r="I31" i="18"/>
  <c r="I31" i="19" s="1"/>
  <c r="AM30" i="18"/>
  <c r="AM30" i="19" s="1"/>
  <c r="S30" i="18"/>
  <c r="S30" i="19" s="1"/>
  <c r="K30" i="18"/>
  <c r="K30" i="19" s="1"/>
  <c r="AE30" i="18"/>
  <c r="AE30" i="19" s="1"/>
  <c r="C29" i="13"/>
  <c r="C29" i="14" s="1"/>
  <c r="C29" i="5" s="1"/>
  <c r="C30" i="17"/>
  <c r="M29" i="18"/>
  <c r="M29" i="19" s="1"/>
  <c r="AG29" i="18"/>
  <c r="AG29" i="19" s="1"/>
  <c r="E28" i="13"/>
  <c r="E28" i="14" s="1"/>
  <c r="E28" i="5" s="1"/>
  <c r="E29" i="17"/>
  <c r="O28" i="17"/>
  <c r="G27" i="13"/>
  <c r="G27" i="14" s="1"/>
  <c r="G27" i="5" s="1"/>
  <c r="G28" i="17"/>
  <c r="Q27" i="18"/>
  <c r="Q27" i="19" s="1"/>
  <c r="AK27" i="18"/>
  <c r="AK27" i="19" s="1"/>
  <c r="I27" i="18"/>
  <c r="I27" i="19" s="1"/>
  <c r="AC27" i="18"/>
  <c r="AC27" i="19" s="1"/>
  <c r="AM26" i="18"/>
  <c r="AM26" i="19" s="1"/>
  <c r="S26" i="18"/>
  <c r="S26" i="19" s="1"/>
  <c r="K26" i="18"/>
  <c r="K26" i="19" s="1"/>
  <c r="AE26" i="18"/>
  <c r="AE26" i="19" s="1"/>
  <c r="C26" i="17"/>
  <c r="C25" i="13"/>
  <c r="C25" i="14" s="1"/>
  <c r="C25" i="5" s="1"/>
  <c r="AG25" i="18"/>
  <c r="AG25" i="19" s="1"/>
  <c r="M25" i="18"/>
  <c r="M25" i="19" s="1"/>
  <c r="E24" i="13"/>
  <c r="E24" i="14" s="1"/>
  <c r="E24" i="5" s="1"/>
  <c r="E25" i="17"/>
  <c r="AI24" i="18"/>
  <c r="AI24" i="19" s="1"/>
  <c r="O24" i="18"/>
  <c r="O24" i="19" s="1"/>
  <c r="G23" i="13"/>
  <c r="G23" i="14" s="1"/>
  <c r="G23" i="5" s="1"/>
  <c r="G24" i="17"/>
  <c r="Q23" i="18"/>
  <c r="Q23" i="19" s="1"/>
  <c r="AK23" i="18"/>
  <c r="AK23" i="19" s="1"/>
  <c r="I23" i="18"/>
  <c r="I23" i="19" s="1"/>
  <c r="AC23" i="18"/>
  <c r="AC23" i="19" s="1"/>
  <c r="S22" i="18"/>
  <c r="S22" i="19" s="1"/>
  <c r="AM22" i="18"/>
  <c r="AM22" i="19" s="1"/>
  <c r="AE22" i="18"/>
  <c r="AE22" i="19" s="1"/>
  <c r="K22" i="18"/>
  <c r="K22" i="19" s="1"/>
  <c r="C21" i="13"/>
  <c r="C21" i="14" s="1"/>
  <c r="C21" i="5" s="1"/>
  <c r="C22" i="17"/>
  <c r="M21" i="18"/>
  <c r="M21" i="19" s="1"/>
  <c r="AG21" i="18"/>
  <c r="AG21" i="19" s="1"/>
  <c r="E20" i="13"/>
  <c r="E20" i="14" s="1"/>
  <c r="E20" i="5" s="1"/>
  <c r="E21" i="17"/>
  <c r="O20" i="18"/>
  <c r="O20" i="19" s="1"/>
  <c r="AI20" i="18"/>
  <c r="AI20" i="19" s="1"/>
  <c r="G19" i="13"/>
  <c r="G19" i="14" s="1"/>
  <c r="G19" i="5" s="1"/>
  <c r="G20" i="17"/>
  <c r="Q19" i="18"/>
  <c r="Q19" i="19" s="1"/>
  <c r="AK19" i="18"/>
  <c r="AK19" i="19" s="1"/>
  <c r="I19" i="18"/>
  <c r="I19" i="19" s="1"/>
  <c r="AC19" i="18"/>
  <c r="AC19" i="19" s="1"/>
  <c r="S18" i="18"/>
  <c r="S18" i="19" s="1"/>
  <c r="AM18" i="18"/>
  <c r="AM18" i="19" s="1"/>
  <c r="AE18" i="18"/>
  <c r="AE18" i="19" s="1"/>
  <c r="K18" i="18"/>
  <c r="K18" i="19" s="1"/>
  <c r="C17" i="13"/>
  <c r="C17" i="14" s="1"/>
  <c r="C17" i="5" s="1"/>
  <c r="C18" i="17"/>
  <c r="M17" i="18"/>
  <c r="M17" i="19" s="1"/>
  <c r="AG17" i="18"/>
  <c r="AG17" i="19" s="1"/>
  <c r="E16" i="13"/>
  <c r="E16" i="14" s="1"/>
  <c r="E16" i="5" s="1"/>
  <c r="E17" i="17"/>
  <c r="AI16" i="18"/>
  <c r="AI16" i="19" s="1"/>
  <c r="O16" i="18"/>
  <c r="O16" i="19" s="1"/>
  <c r="G15" i="13"/>
  <c r="G15" i="14" s="1"/>
  <c r="G15" i="5" s="1"/>
  <c r="G16" i="17"/>
  <c r="Q15" i="18"/>
  <c r="Q15" i="19" s="1"/>
  <c r="AK15" i="18"/>
  <c r="AK15" i="19" s="1"/>
  <c r="I15" i="18"/>
  <c r="I15" i="19" s="1"/>
  <c r="AC15" i="18"/>
  <c r="AC15" i="19" s="1"/>
  <c r="AM14" i="18"/>
  <c r="AM14" i="19" s="1"/>
  <c r="S14" i="18"/>
  <c r="S14" i="19" s="1"/>
  <c r="K14" i="18"/>
  <c r="K14" i="19" s="1"/>
  <c r="AE14" i="18"/>
  <c r="AE14" i="19" s="1"/>
  <c r="C13" i="13"/>
  <c r="C13" i="14" s="1"/>
  <c r="C13" i="5" s="1"/>
  <c r="C14" i="17"/>
  <c r="M13" i="18"/>
  <c r="M13" i="19" s="1"/>
  <c r="AG13" i="18"/>
  <c r="AG13" i="19" s="1"/>
  <c r="E12" i="13"/>
  <c r="E12" i="14" s="1"/>
  <c r="E12" i="5" s="1"/>
  <c r="E13" i="17"/>
  <c r="O12" i="18"/>
  <c r="O12" i="19" s="1"/>
  <c r="AI12" i="18"/>
  <c r="AI12" i="19" s="1"/>
  <c r="G11" i="13"/>
  <c r="G11" i="14" s="1"/>
  <c r="G11" i="5" s="1"/>
  <c r="G12" i="17"/>
  <c r="Q11" i="18"/>
  <c r="Q11" i="19" s="1"/>
  <c r="AK11" i="18"/>
  <c r="AK11" i="19" s="1"/>
  <c r="I11" i="18"/>
  <c r="I11" i="19" s="1"/>
  <c r="AC11" i="18"/>
  <c r="AC11" i="19" s="1"/>
  <c r="S10" i="18"/>
  <c r="S10" i="19" s="1"/>
  <c r="AM10" i="18"/>
  <c r="AM10" i="19" s="1"/>
  <c r="K10" i="18"/>
  <c r="K10" i="19" s="1"/>
  <c r="AE10" i="18"/>
  <c r="AE10" i="19" s="1"/>
  <c r="C9" i="13"/>
  <c r="C9" i="14" s="1"/>
  <c r="C9" i="5" s="1"/>
  <c r="C10" i="17"/>
  <c r="M9" i="18"/>
  <c r="M9" i="19" s="1"/>
  <c r="AG9" i="18"/>
  <c r="AG9" i="19" s="1"/>
  <c r="E8" i="13"/>
  <c r="E8" i="14" s="1"/>
  <c r="E8" i="5" s="1"/>
  <c r="E9" i="17"/>
  <c r="AI8" i="18"/>
  <c r="AI8" i="19" s="1"/>
  <c r="O8" i="18"/>
  <c r="O8" i="19" s="1"/>
  <c r="G7" i="13"/>
  <c r="G7" i="14" s="1"/>
  <c r="G7" i="5" s="1"/>
  <c r="G8" i="17"/>
  <c r="Q7" i="18"/>
  <c r="Q7" i="19" s="1"/>
  <c r="AK7" i="18"/>
  <c r="AK7" i="19" s="1"/>
  <c r="AC7" i="18"/>
  <c r="AC7" i="19" s="1"/>
  <c r="I7" i="18"/>
  <c r="I7" i="19" s="1"/>
  <c r="S6" i="18"/>
  <c r="S6" i="19" s="1"/>
  <c r="AM6" i="18"/>
  <c r="AM6" i="19" s="1"/>
  <c r="K6" i="18"/>
  <c r="K6" i="19" s="1"/>
  <c r="AE6" i="18"/>
  <c r="AE6" i="19" s="1"/>
  <c r="C5" i="13"/>
  <c r="C5" i="14" s="1"/>
  <c r="C5" i="5" s="1"/>
  <c r="C6" i="17"/>
  <c r="AG5" i="18"/>
  <c r="AG5" i="19" s="1"/>
  <c r="M5" i="18"/>
  <c r="M5" i="19" s="1"/>
  <c r="E4" i="13"/>
  <c r="E4" i="14" s="1"/>
  <c r="E4" i="5" s="1"/>
  <c r="E5" i="17"/>
  <c r="N130" i="17"/>
  <c r="B127" i="13"/>
  <c r="B127" i="14" s="1"/>
  <c r="B127" i="5" s="1"/>
  <c r="B128" i="17"/>
  <c r="H125" i="17"/>
  <c r="AJ121" i="18"/>
  <c r="AJ121" i="19" s="1"/>
  <c r="P121" i="18"/>
  <c r="P121" i="19" s="1"/>
  <c r="N118" i="17"/>
  <c r="AF115" i="18"/>
  <c r="AF115" i="19" s="1"/>
  <c r="L115" i="18"/>
  <c r="L115" i="19" s="1"/>
  <c r="J112" i="18"/>
  <c r="J112" i="19" s="1"/>
  <c r="AD112" i="18"/>
  <c r="AD112" i="19" s="1"/>
  <c r="H109" i="17"/>
  <c r="P105" i="18"/>
  <c r="P105" i="19" s="1"/>
  <c r="AJ105" i="18"/>
  <c r="AJ105" i="19" s="1"/>
  <c r="N102" i="17"/>
  <c r="B99" i="13"/>
  <c r="B99" i="14" s="1"/>
  <c r="B99" i="5" s="1"/>
  <c r="B100" i="17"/>
  <c r="H97" i="17"/>
  <c r="AJ93" i="18"/>
  <c r="AJ93" i="19" s="1"/>
  <c r="P93" i="18"/>
  <c r="P93" i="19" s="1"/>
  <c r="D90" i="13"/>
  <c r="D90" i="14" s="1"/>
  <c r="D90" i="5" s="1"/>
  <c r="D91" i="17"/>
  <c r="B88" i="17"/>
  <c r="B87" i="13"/>
  <c r="B87" i="14" s="1"/>
  <c r="B87" i="5" s="1"/>
  <c r="N86" i="17"/>
  <c r="B83" i="13"/>
  <c r="B83" i="14" s="1"/>
  <c r="B83" i="5" s="1"/>
  <c r="B84" i="17"/>
  <c r="R80" i="18"/>
  <c r="R80" i="19" s="1"/>
  <c r="AL80" i="18"/>
  <c r="AL80" i="19" s="1"/>
  <c r="F77" i="13"/>
  <c r="F77" i="14" s="1"/>
  <c r="F77" i="5" s="1"/>
  <c r="F78" i="17"/>
  <c r="D75" i="17"/>
  <c r="D74" i="13"/>
  <c r="D74" i="14" s="1"/>
  <c r="D74" i="5" s="1"/>
  <c r="L71" i="18"/>
  <c r="L71" i="19" s="1"/>
  <c r="AF71" i="18"/>
  <c r="AF71" i="19" s="1"/>
  <c r="AD68" i="18"/>
  <c r="AD68" i="19" s="1"/>
  <c r="J68" i="18"/>
  <c r="J68" i="19" s="1"/>
  <c r="R64" i="18"/>
  <c r="R64" i="19" s="1"/>
  <c r="AL64" i="18"/>
  <c r="AL64" i="19" s="1"/>
  <c r="F61" i="13"/>
  <c r="F61" i="14" s="1"/>
  <c r="F61" i="5" s="1"/>
  <c r="F62" i="17"/>
  <c r="D58" i="13"/>
  <c r="D58" i="14" s="1"/>
  <c r="D58" i="5" s="1"/>
  <c r="D59" i="17"/>
  <c r="AF55" i="18"/>
  <c r="AF55" i="19" s="1"/>
  <c r="L55" i="18"/>
  <c r="L55" i="19" s="1"/>
  <c r="J52" i="18"/>
  <c r="J52" i="19" s="1"/>
  <c r="AD52" i="18"/>
  <c r="AD52" i="19" s="1"/>
  <c r="R48" i="18"/>
  <c r="R48" i="19" s="1"/>
  <c r="AL48" i="18"/>
  <c r="AL48" i="19" s="1"/>
  <c r="F45" i="13"/>
  <c r="F45" i="14" s="1"/>
  <c r="F45" i="5" s="1"/>
  <c r="F46" i="17"/>
  <c r="D42" i="13"/>
  <c r="D42" i="14" s="1"/>
  <c r="D42" i="5" s="1"/>
  <c r="D43" i="17"/>
  <c r="B39" i="13"/>
  <c r="B39" i="14" s="1"/>
  <c r="B39" i="5" s="1"/>
  <c r="B40" i="17"/>
  <c r="R36" i="18"/>
  <c r="R36" i="19" s="1"/>
  <c r="AL36" i="18"/>
  <c r="AL36" i="19" s="1"/>
  <c r="N34" i="17"/>
  <c r="B32" i="17"/>
  <c r="B31" i="13"/>
  <c r="B31" i="14" s="1"/>
  <c r="B31" i="5" s="1"/>
  <c r="R28" i="18"/>
  <c r="R28" i="19" s="1"/>
  <c r="AL28" i="18"/>
  <c r="AL28" i="19" s="1"/>
  <c r="N26" i="17"/>
  <c r="L23" i="18"/>
  <c r="L23" i="19" s="1"/>
  <c r="AF23" i="18"/>
  <c r="AF23" i="19" s="1"/>
  <c r="AL20" i="18"/>
  <c r="AL20" i="19" s="1"/>
  <c r="R20" i="18"/>
  <c r="R20" i="19" s="1"/>
  <c r="N18" i="17"/>
  <c r="B16" i="17"/>
  <c r="B15" i="13"/>
  <c r="B15" i="14" s="1"/>
  <c r="B15" i="5" s="1"/>
  <c r="AD12" i="18"/>
  <c r="AD12" i="19" s="1"/>
  <c r="J12" i="18"/>
  <c r="J12" i="19" s="1"/>
  <c r="AL8" i="18"/>
  <c r="AL8" i="19" s="1"/>
  <c r="R8" i="18"/>
  <c r="R8" i="19" s="1"/>
  <c r="N6" i="17"/>
  <c r="C4" i="17"/>
  <c r="C3" i="13"/>
  <c r="C3" i="14" s="1"/>
  <c r="C3" i="5" s="1"/>
  <c r="AM4" i="18"/>
  <c r="AM4" i="19" s="1"/>
  <c r="S4" i="18"/>
  <c r="S4" i="19" s="1"/>
  <c r="P131" i="18"/>
  <c r="P131" i="19" s="1"/>
  <c r="AJ131" i="18"/>
  <c r="AJ131" i="19" s="1"/>
  <c r="H131" i="17"/>
  <c r="AL130" i="18"/>
  <c r="AL130" i="19" s="1"/>
  <c r="R130" i="18"/>
  <c r="R130" i="19" s="1"/>
  <c r="J130" i="18"/>
  <c r="J130" i="19" s="1"/>
  <c r="AD130" i="18"/>
  <c r="AD130" i="19" s="1"/>
  <c r="B129" i="13"/>
  <c r="B129" i="14" s="1"/>
  <c r="B129" i="5" s="1"/>
  <c r="B130" i="17"/>
  <c r="L129" i="18"/>
  <c r="L129" i="19" s="1"/>
  <c r="AF129" i="18"/>
  <c r="AF129" i="19" s="1"/>
  <c r="D128" i="13"/>
  <c r="D128" i="14" s="1"/>
  <c r="D128" i="5" s="1"/>
  <c r="D129" i="17"/>
  <c r="N128" i="17"/>
  <c r="F127" i="13"/>
  <c r="F127" i="14" s="1"/>
  <c r="F127" i="5" s="1"/>
  <c r="F128" i="17"/>
  <c r="P127" i="18"/>
  <c r="P127" i="19" s="1"/>
  <c r="AJ127" i="18"/>
  <c r="AJ127" i="19" s="1"/>
  <c r="H127" i="17"/>
  <c r="AL126" i="18"/>
  <c r="AL126" i="19" s="1"/>
  <c r="R126" i="18"/>
  <c r="R126" i="19" s="1"/>
  <c r="J126" i="18"/>
  <c r="J126" i="19" s="1"/>
  <c r="AD126" i="18"/>
  <c r="AD126" i="19" s="1"/>
  <c r="B125" i="13"/>
  <c r="B125" i="14" s="1"/>
  <c r="B125" i="5" s="1"/>
  <c r="B126" i="17"/>
  <c r="AF125" i="18"/>
  <c r="AF125" i="19" s="1"/>
  <c r="L125" i="18"/>
  <c r="L125" i="19" s="1"/>
  <c r="D125" i="17"/>
  <c r="D124" i="13"/>
  <c r="D124" i="14" s="1"/>
  <c r="D124" i="5" s="1"/>
  <c r="N124" i="17"/>
  <c r="F123" i="13"/>
  <c r="F123" i="14" s="1"/>
  <c r="F123" i="5" s="1"/>
  <c r="F124" i="17"/>
  <c r="AJ123" i="18"/>
  <c r="AJ123" i="19" s="1"/>
  <c r="P123" i="18"/>
  <c r="P123" i="19" s="1"/>
  <c r="H123" i="18"/>
  <c r="H123" i="19" s="1"/>
  <c r="AB123" i="18"/>
  <c r="AB123" i="19" s="1"/>
  <c r="R122" i="18"/>
  <c r="R122" i="19" s="1"/>
  <c r="AL122" i="18"/>
  <c r="AL122" i="19" s="1"/>
  <c r="J122" i="18"/>
  <c r="J122" i="19" s="1"/>
  <c r="AD122" i="18"/>
  <c r="AD122" i="19" s="1"/>
  <c r="B122" i="17"/>
  <c r="B121" i="13"/>
  <c r="B121" i="14" s="1"/>
  <c r="B121" i="5" s="1"/>
  <c r="L121" i="18"/>
  <c r="L121" i="19" s="1"/>
  <c r="AF121" i="18"/>
  <c r="AF121" i="19" s="1"/>
  <c r="D121" i="17"/>
  <c r="D120" i="13"/>
  <c r="D120" i="14" s="1"/>
  <c r="D120" i="5" s="1"/>
  <c r="N120" i="17"/>
  <c r="F119" i="13"/>
  <c r="F119" i="14" s="1"/>
  <c r="F119" i="5" s="1"/>
  <c r="F120" i="17"/>
  <c r="P119" i="18"/>
  <c r="P119" i="19" s="1"/>
  <c r="AJ119" i="18"/>
  <c r="AJ119" i="19" s="1"/>
  <c r="H119" i="17"/>
  <c r="AL118" i="18"/>
  <c r="AL118" i="19" s="1"/>
  <c r="R118" i="18"/>
  <c r="R118" i="19" s="1"/>
  <c r="J118" i="18"/>
  <c r="J118" i="19" s="1"/>
  <c r="AD118" i="18"/>
  <c r="AD118" i="19" s="1"/>
  <c r="B117" i="13"/>
  <c r="B117" i="14" s="1"/>
  <c r="B117" i="5" s="1"/>
  <c r="B118" i="17"/>
  <c r="AF117" i="18"/>
  <c r="AF117" i="19" s="1"/>
  <c r="L117" i="18"/>
  <c r="L117" i="19" s="1"/>
  <c r="D116" i="13"/>
  <c r="D116" i="14" s="1"/>
  <c r="D116" i="5" s="1"/>
  <c r="D117" i="17"/>
  <c r="N116" i="17"/>
  <c r="F115" i="13"/>
  <c r="F115" i="14" s="1"/>
  <c r="F115" i="5" s="1"/>
  <c r="F116" i="17"/>
  <c r="AJ115" i="18"/>
  <c r="AJ115" i="19" s="1"/>
  <c r="P115" i="18"/>
  <c r="P115" i="19" s="1"/>
  <c r="H115" i="17"/>
  <c r="R114" i="18"/>
  <c r="R114" i="19" s="1"/>
  <c r="AL114" i="18"/>
  <c r="AL114" i="19" s="1"/>
  <c r="AD114" i="18"/>
  <c r="AD114" i="19" s="1"/>
  <c r="J114" i="18"/>
  <c r="J114" i="19" s="1"/>
  <c r="B113" i="13"/>
  <c r="B113" i="14" s="1"/>
  <c r="B113" i="5" s="1"/>
  <c r="B114" i="17"/>
  <c r="AF113" i="18"/>
  <c r="AF113" i="19" s="1"/>
  <c r="L113" i="18"/>
  <c r="L113" i="19" s="1"/>
  <c r="D112" i="13"/>
  <c r="D112" i="14" s="1"/>
  <c r="D112" i="5" s="1"/>
  <c r="D113" i="17"/>
  <c r="N112" i="17"/>
  <c r="F111" i="13"/>
  <c r="F111" i="14" s="1"/>
  <c r="F111" i="5" s="1"/>
  <c r="F112" i="17"/>
  <c r="P111" i="18"/>
  <c r="P111" i="19" s="1"/>
  <c r="AJ111" i="18"/>
  <c r="AJ111" i="19" s="1"/>
  <c r="H111" i="17"/>
  <c r="R110" i="18"/>
  <c r="R110" i="19" s="1"/>
  <c r="AL110" i="18"/>
  <c r="AL110" i="19" s="1"/>
  <c r="J110" i="18"/>
  <c r="J110" i="19" s="1"/>
  <c r="AD110" i="18"/>
  <c r="AD110" i="19" s="1"/>
  <c r="B109" i="13"/>
  <c r="B109" i="14" s="1"/>
  <c r="B109" i="5" s="1"/>
  <c r="B110" i="17"/>
  <c r="L109" i="18"/>
  <c r="L109" i="19" s="1"/>
  <c r="AF109" i="18"/>
  <c r="AF109" i="19" s="1"/>
  <c r="D109" i="17"/>
  <c r="D108" i="13"/>
  <c r="D108" i="14" s="1"/>
  <c r="D108" i="5" s="1"/>
  <c r="N108" i="17"/>
  <c r="F108" i="17"/>
  <c r="F107" i="13"/>
  <c r="F107" i="14" s="1"/>
  <c r="F107" i="5" s="1"/>
  <c r="P107" i="18"/>
  <c r="P107" i="19" s="1"/>
  <c r="AJ107" i="18"/>
  <c r="AJ107" i="19" s="1"/>
  <c r="H107" i="17"/>
  <c r="R106" i="18"/>
  <c r="R106" i="19" s="1"/>
  <c r="AL106" i="18"/>
  <c r="AL106" i="19" s="1"/>
  <c r="J106" i="18"/>
  <c r="J106" i="19" s="1"/>
  <c r="AD106" i="18"/>
  <c r="AD106" i="19" s="1"/>
  <c r="B106" i="17"/>
  <c r="B105" i="13"/>
  <c r="B105" i="14" s="1"/>
  <c r="B105" i="5" s="1"/>
  <c r="AF105" i="18"/>
  <c r="AF105" i="19" s="1"/>
  <c r="L105" i="18"/>
  <c r="L105" i="19" s="1"/>
  <c r="D104" i="13"/>
  <c r="D104" i="14" s="1"/>
  <c r="D104" i="5" s="1"/>
  <c r="D105" i="17"/>
  <c r="N104" i="17"/>
  <c r="F104" i="17"/>
  <c r="F103" i="13"/>
  <c r="F103" i="14" s="1"/>
  <c r="F103" i="5" s="1"/>
  <c r="AJ103" i="18"/>
  <c r="AJ103" i="19" s="1"/>
  <c r="P103" i="18"/>
  <c r="P103" i="19" s="1"/>
  <c r="H103" i="17"/>
  <c r="AL102" i="18"/>
  <c r="AL102" i="19" s="1"/>
  <c r="R102" i="18"/>
  <c r="R102" i="19" s="1"/>
  <c r="AD102" i="18"/>
  <c r="AD102" i="19" s="1"/>
  <c r="J102" i="18"/>
  <c r="J102" i="19" s="1"/>
  <c r="B101" i="13"/>
  <c r="B101" i="14" s="1"/>
  <c r="B101" i="5" s="1"/>
  <c r="B102" i="17"/>
  <c r="AF101" i="18"/>
  <c r="AF101" i="19" s="1"/>
  <c r="L101" i="18"/>
  <c r="L101" i="19" s="1"/>
  <c r="D100" i="13"/>
  <c r="D100" i="14" s="1"/>
  <c r="D100" i="5" s="1"/>
  <c r="D101" i="17"/>
  <c r="N100" i="17"/>
  <c r="F99" i="13"/>
  <c r="F99" i="14" s="1"/>
  <c r="F99" i="5" s="1"/>
  <c r="F100" i="17"/>
  <c r="AJ99" i="18"/>
  <c r="AJ99" i="19" s="1"/>
  <c r="P99" i="18"/>
  <c r="P99" i="19" s="1"/>
  <c r="H99" i="17"/>
  <c r="R98" i="18"/>
  <c r="R98" i="19" s="1"/>
  <c r="AL98" i="18"/>
  <c r="AL98" i="19" s="1"/>
  <c r="J98" i="18"/>
  <c r="J98" i="19" s="1"/>
  <c r="AD98" i="18"/>
  <c r="AD98" i="19" s="1"/>
  <c r="B97" i="13"/>
  <c r="B97" i="14" s="1"/>
  <c r="B97" i="5" s="1"/>
  <c r="B98" i="17"/>
  <c r="L97" i="18"/>
  <c r="L97" i="19" s="1"/>
  <c r="AF97" i="18"/>
  <c r="AF97" i="19" s="1"/>
  <c r="D96" i="13"/>
  <c r="D96" i="14" s="1"/>
  <c r="D96" i="5" s="1"/>
  <c r="D97" i="17"/>
  <c r="N96" i="17"/>
  <c r="F96" i="17"/>
  <c r="F95" i="13"/>
  <c r="F95" i="14" s="1"/>
  <c r="F95" i="5" s="1"/>
  <c r="AJ95" i="18"/>
  <c r="AJ95" i="19" s="1"/>
  <c r="P95" i="18"/>
  <c r="P95" i="19" s="1"/>
  <c r="H95" i="17"/>
  <c r="R94" i="18"/>
  <c r="R94" i="19" s="1"/>
  <c r="AL94" i="18"/>
  <c r="AL94" i="19" s="1"/>
  <c r="AD94" i="18"/>
  <c r="AD94" i="19" s="1"/>
  <c r="J94" i="18"/>
  <c r="J94" i="19" s="1"/>
  <c r="B93" i="13"/>
  <c r="B93" i="14" s="1"/>
  <c r="B93" i="5" s="1"/>
  <c r="B94" i="17"/>
  <c r="L93" i="18"/>
  <c r="L93" i="19" s="1"/>
  <c r="AF93" i="18"/>
  <c r="AF93" i="19" s="1"/>
  <c r="D93" i="17"/>
  <c r="D92" i="13"/>
  <c r="D92" i="14" s="1"/>
  <c r="D92" i="5" s="1"/>
  <c r="N92" i="17"/>
  <c r="F91" i="13"/>
  <c r="F91" i="14" s="1"/>
  <c r="F91" i="5" s="1"/>
  <c r="F92" i="17"/>
  <c r="AJ91" i="18"/>
  <c r="AJ91" i="19" s="1"/>
  <c r="P91" i="18"/>
  <c r="P91" i="19" s="1"/>
  <c r="H91" i="17"/>
  <c r="AL90" i="18"/>
  <c r="AL90" i="19" s="1"/>
  <c r="R90" i="18"/>
  <c r="R90" i="19" s="1"/>
  <c r="J90" i="18"/>
  <c r="J90" i="19" s="1"/>
  <c r="AD90" i="18"/>
  <c r="AD90" i="19" s="1"/>
  <c r="B89" i="13"/>
  <c r="B89" i="14" s="1"/>
  <c r="B89" i="5" s="1"/>
  <c r="I89" i="5" s="1"/>
  <c r="B90" i="17"/>
  <c r="AF89" i="18"/>
  <c r="AF89" i="19" s="1"/>
  <c r="L89" i="18"/>
  <c r="L89" i="19" s="1"/>
  <c r="D89" i="17"/>
  <c r="D88" i="13"/>
  <c r="D88" i="14" s="1"/>
  <c r="D88" i="5" s="1"/>
  <c r="N88" i="17"/>
  <c r="F87" i="13"/>
  <c r="F87" i="14" s="1"/>
  <c r="F87" i="5" s="1"/>
  <c r="F88" i="17"/>
  <c r="AJ87" i="18"/>
  <c r="AJ87" i="19" s="1"/>
  <c r="P87" i="18"/>
  <c r="P87" i="19" s="1"/>
  <c r="H87" i="17"/>
  <c r="R86" i="18"/>
  <c r="R86" i="19" s="1"/>
  <c r="AL86" i="18"/>
  <c r="AL86" i="19" s="1"/>
  <c r="J86" i="18"/>
  <c r="J86" i="19" s="1"/>
  <c r="AD86" i="18"/>
  <c r="AD86" i="19" s="1"/>
  <c r="B85" i="13"/>
  <c r="B85" i="14" s="1"/>
  <c r="B85" i="5" s="1"/>
  <c r="B86" i="17"/>
  <c r="AF85" i="18"/>
  <c r="AF85" i="19" s="1"/>
  <c r="L85" i="18"/>
  <c r="L85" i="19" s="1"/>
  <c r="D84" i="13"/>
  <c r="D84" i="14" s="1"/>
  <c r="D84" i="5" s="1"/>
  <c r="D85" i="17"/>
  <c r="N84" i="17"/>
  <c r="F83" i="13"/>
  <c r="F83" i="14" s="1"/>
  <c r="F83" i="5" s="1"/>
  <c r="F84" i="17"/>
  <c r="AJ83" i="18"/>
  <c r="AJ83" i="19" s="1"/>
  <c r="P83" i="18"/>
  <c r="P83" i="19" s="1"/>
  <c r="H83" i="17"/>
  <c r="AL82" i="18"/>
  <c r="AL82" i="19" s="1"/>
  <c r="R82" i="18"/>
  <c r="R82" i="19" s="1"/>
  <c r="AD82" i="18"/>
  <c r="AD82" i="19" s="1"/>
  <c r="J82" i="18"/>
  <c r="J82" i="19" s="1"/>
  <c r="B81" i="13"/>
  <c r="B81" i="14" s="1"/>
  <c r="B81" i="5" s="1"/>
  <c r="B82" i="17"/>
  <c r="L81" i="18"/>
  <c r="L81" i="19" s="1"/>
  <c r="AF81" i="18"/>
  <c r="AF81" i="19" s="1"/>
  <c r="D80" i="13"/>
  <c r="D80" i="14" s="1"/>
  <c r="D80" i="5" s="1"/>
  <c r="D81" i="17"/>
  <c r="N80" i="17"/>
  <c r="F80" i="17"/>
  <c r="F79" i="13"/>
  <c r="F79" i="14" s="1"/>
  <c r="F79" i="5" s="1"/>
  <c r="P79" i="18"/>
  <c r="P79" i="19" s="1"/>
  <c r="AJ79" i="18"/>
  <c r="AJ79" i="19" s="1"/>
  <c r="H79" i="17"/>
  <c r="AL78" i="18"/>
  <c r="AL78" i="19" s="1"/>
  <c r="R78" i="18"/>
  <c r="R78" i="19" s="1"/>
  <c r="J78" i="18"/>
  <c r="J78" i="19" s="1"/>
  <c r="AD78" i="18"/>
  <c r="AD78" i="19" s="1"/>
  <c r="B77" i="13"/>
  <c r="B77" i="14" s="1"/>
  <c r="B77" i="5" s="1"/>
  <c r="B78" i="17"/>
  <c r="AF77" i="18"/>
  <c r="AF77" i="19" s="1"/>
  <c r="L77" i="18"/>
  <c r="L77" i="19" s="1"/>
  <c r="D77" i="17"/>
  <c r="D76" i="13"/>
  <c r="D76" i="14" s="1"/>
  <c r="D76" i="5" s="1"/>
  <c r="N76" i="17"/>
  <c r="F75" i="13"/>
  <c r="F75" i="14" s="1"/>
  <c r="F75" i="5" s="1"/>
  <c r="F76" i="17"/>
  <c r="AJ75" i="18"/>
  <c r="AJ75" i="19" s="1"/>
  <c r="P75" i="18"/>
  <c r="P75" i="19" s="1"/>
  <c r="H75" i="17"/>
  <c r="R74" i="18"/>
  <c r="R74" i="19" s="1"/>
  <c r="AL74" i="18"/>
  <c r="AL74" i="19" s="1"/>
  <c r="AD74" i="18"/>
  <c r="AD74" i="19" s="1"/>
  <c r="J74" i="18"/>
  <c r="J74" i="19" s="1"/>
  <c r="B73" i="13"/>
  <c r="B73" i="14" s="1"/>
  <c r="B73" i="5" s="1"/>
  <c r="B74" i="17"/>
  <c r="AF73" i="18"/>
  <c r="AF73" i="19" s="1"/>
  <c r="L73" i="18"/>
  <c r="L73" i="19" s="1"/>
  <c r="D72" i="13"/>
  <c r="D72" i="14" s="1"/>
  <c r="D72" i="5" s="1"/>
  <c r="D73" i="17"/>
  <c r="N72" i="17"/>
  <c r="F71" i="13"/>
  <c r="F71" i="14" s="1"/>
  <c r="F71" i="5" s="1"/>
  <c r="F72" i="17"/>
  <c r="AJ71" i="18"/>
  <c r="AJ71" i="19" s="1"/>
  <c r="P71" i="18"/>
  <c r="P71" i="19" s="1"/>
  <c r="H71" i="17"/>
  <c r="R70" i="18"/>
  <c r="R70" i="19" s="1"/>
  <c r="AL70" i="18"/>
  <c r="AL70" i="19" s="1"/>
  <c r="J70" i="18"/>
  <c r="J70" i="19" s="1"/>
  <c r="AD70" i="18"/>
  <c r="AD70" i="19" s="1"/>
  <c r="B69" i="13"/>
  <c r="B69" i="14" s="1"/>
  <c r="B69" i="5" s="1"/>
  <c r="B70" i="17"/>
  <c r="AF69" i="18"/>
  <c r="AF69" i="19" s="1"/>
  <c r="L69" i="18"/>
  <c r="L69" i="19" s="1"/>
  <c r="D69" i="17"/>
  <c r="D68" i="13"/>
  <c r="D68" i="14" s="1"/>
  <c r="D68" i="5" s="1"/>
  <c r="N68" i="17"/>
  <c r="F68" i="17"/>
  <c r="F67" i="13"/>
  <c r="F67" i="14" s="1"/>
  <c r="F67" i="5" s="1"/>
  <c r="AJ67" i="18"/>
  <c r="AJ67" i="19" s="1"/>
  <c r="P67" i="18"/>
  <c r="P67" i="19" s="1"/>
  <c r="H67" i="17"/>
  <c r="R66" i="18"/>
  <c r="R66" i="19" s="1"/>
  <c r="AL66" i="18"/>
  <c r="AL66" i="19" s="1"/>
  <c r="J66" i="18"/>
  <c r="J66" i="19" s="1"/>
  <c r="AD66" i="18"/>
  <c r="AD66" i="19" s="1"/>
  <c r="B66" i="17"/>
  <c r="B65" i="13"/>
  <c r="B65" i="14" s="1"/>
  <c r="B65" i="5" s="1"/>
  <c r="L65" i="18"/>
  <c r="L65" i="19" s="1"/>
  <c r="AF65" i="18"/>
  <c r="AF65" i="19" s="1"/>
  <c r="D65" i="17"/>
  <c r="D64" i="13"/>
  <c r="D64" i="14" s="1"/>
  <c r="D64" i="5" s="1"/>
  <c r="N64" i="17"/>
  <c r="F64" i="17"/>
  <c r="F63" i="13"/>
  <c r="F63" i="14" s="1"/>
  <c r="F63" i="5" s="1"/>
  <c r="P63" i="18"/>
  <c r="P63" i="19" s="1"/>
  <c r="AJ63" i="18"/>
  <c r="AJ63" i="19" s="1"/>
  <c r="H63" i="17"/>
  <c r="AL62" i="18"/>
  <c r="AL62" i="19" s="1"/>
  <c r="R62" i="18"/>
  <c r="R62" i="19" s="1"/>
  <c r="AD62" i="18"/>
  <c r="AD62" i="19" s="1"/>
  <c r="J62" i="18"/>
  <c r="J62" i="19" s="1"/>
  <c r="B61" i="13"/>
  <c r="B61" i="14" s="1"/>
  <c r="B61" i="5" s="1"/>
  <c r="B62" i="17"/>
  <c r="L61" i="18"/>
  <c r="L61" i="19" s="1"/>
  <c r="AF61" i="18"/>
  <c r="AF61" i="19" s="1"/>
  <c r="D60" i="13"/>
  <c r="D60" i="14" s="1"/>
  <c r="D60" i="5" s="1"/>
  <c r="D61" i="17"/>
  <c r="N60" i="17"/>
  <c r="F60" i="17"/>
  <c r="F59" i="13"/>
  <c r="F59" i="14" s="1"/>
  <c r="F59" i="5" s="1"/>
  <c r="P59" i="18"/>
  <c r="P59" i="19" s="1"/>
  <c r="AJ59" i="18"/>
  <c r="AJ59" i="19" s="1"/>
  <c r="H59" i="17"/>
  <c r="AL58" i="18"/>
  <c r="AL58" i="19" s="1"/>
  <c r="R58" i="18"/>
  <c r="R58" i="19" s="1"/>
  <c r="J58" i="18"/>
  <c r="J58" i="19" s="1"/>
  <c r="AD58" i="18"/>
  <c r="AD58" i="19" s="1"/>
  <c r="B58" i="17"/>
  <c r="B57" i="13"/>
  <c r="B57" i="14" s="1"/>
  <c r="B57" i="5" s="1"/>
  <c r="L57" i="17"/>
  <c r="D57" i="17"/>
  <c r="D56" i="13"/>
  <c r="D56" i="14" s="1"/>
  <c r="D56" i="5" s="1"/>
  <c r="N56" i="17"/>
  <c r="F56" i="17"/>
  <c r="F55" i="13"/>
  <c r="F55" i="14" s="1"/>
  <c r="F55" i="5" s="1"/>
  <c r="P55" i="18"/>
  <c r="P55" i="19" s="1"/>
  <c r="AJ55" i="18"/>
  <c r="AJ55" i="19" s="1"/>
  <c r="H55" i="17"/>
  <c r="AL54" i="18"/>
  <c r="AL54" i="19" s="1"/>
  <c r="R54" i="18"/>
  <c r="R54" i="19" s="1"/>
  <c r="J54" i="18"/>
  <c r="J54" i="19" s="1"/>
  <c r="AD54" i="18"/>
  <c r="AD54" i="19" s="1"/>
  <c r="B53" i="13"/>
  <c r="B53" i="14" s="1"/>
  <c r="B53" i="5" s="1"/>
  <c r="B54" i="17"/>
  <c r="AF53" i="18"/>
  <c r="AF53" i="19" s="1"/>
  <c r="L53" i="18"/>
  <c r="L53" i="19" s="1"/>
  <c r="D53" i="17"/>
  <c r="D52" i="13"/>
  <c r="D52" i="14" s="1"/>
  <c r="D52" i="5" s="1"/>
  <c r="N52" i="17"/>
  <c r="F51" i="13"/>
  <c r="F51" i="14" s="1"/>
  <c r="F51" i="5" s="1"/>
  <c r="F52" i="17"/>
  <c r="P51" i="18"/>
  <c r="P51" i="19" s="1"/>
  <c r="AJ51" i="18"/>
  <c r="AJ51" i="19" s="1"/>
  <c r="H51" i="17"/>
  <c r="R50" i="18"/>
  <c r="R50" i="19" s="1"/>
  <c r="AL50" i="18"/>
  <c r="AL50" i="19" s="1"/>
  <c r="J50" i="18"/>
  <c r="J50" i="19" s="1"/>
  <c r="AD50" i="18"/>
  <c r="AD50" i="19" s="1"/>
  <c r="B49" i="13"/>
  <c r="B49" i="14" s="1"/>
  <c r="B49" i="5" s="1"/>
  <c r="B50" i="17"/>
  <c r="AF49" i="18"/>
  <c r="AF49" i="19" s="1"/>
  <c r="L49" i="18"/>
  <c r="L49" i="19" s="1"/>
  <c r="D49" i="17"/>
  <c r="D48" i="13"/>
  <c r="D48" i="14" s="1"/>
  <c r="D48" i="5" s="1"/>
  <c r="N48" i="17"/>
  <c r="F47" i="13"/>
  <c r="F47" i="14" s="1"/>
  <c r="F47" i="5" s="1"/>
  <c r="F48" i="17"/>
  <c r="AJ47" i="18"/>
  <c r="AJ47" i="19" s="1"/>
  <c r="P47" i="18"/>
  <c r="P47" i="19" s="1"/>
  <c r="H47" i="17"/>
  <c r="AL46" i="18"/>
  <c r="AL46" i="19" s="1"/>
  <c r="R46" i="18"/>
  <c r="R46" i="19" s="1"/>
  <c r="J46" i="18"/>
  <c r="J46" i="19" s="1"/>
  <c r="AD46" i="18"/>
  <c r="AD46" i="19" s="1"/>
  <c r="B45" i="13"/>
  <c r="B45" i="14" s="1"/>
  <c r="B45" i="5" s="1"/>
  <c r="B46" i="17"/>
  <c r="L45" i="18"/>
  <c r="L45" i="19" s="1"/>
  <c r="AF45" i="18"/>
  <c r="AF45" i="19" s="1"/>
  <c r="D44" i="13"/>
  <c r="D44" i="14" s="1"/>
  <c r="D44" i="5" s="1"/>
  <c r="D45" i="17"/>
  <c r="N44" i="17"/>
  <c r="F43" i="13"/>
  <c r="F43" i="14" s="1"/>
  <c r="F43" i="5" s="1"/>
  <c r="F44" i="17"/>
  <c r="P43" i="18"/>
  <c r="P43" i="19" s="1"/>
  <c r="AJ43" i="18"/>
  <c r="AJ43" i="19" s="1"/>
  <c r="H43" i="17"/>
  <c r="AL42" i="18"/>
  <c r="AL42" i="19" s="1"/>
  <c r="R42" i="18"/>
  <c r="R42" i="19" s="1"/>
  <c r="J42" i="18"/>
  <c r="J42" i="19" s="1"/>
  <c r="AD42" i="18"/>
  <c r="AD42" i="19" s="1"/>
  <c r="B41" i="13"/>
  <c r="B41" i="14" s="1"/>
  <c r="B41" i="5" s="1"/>
  <c r="B42" i="17"/>
  <c r="L41" i="18"/>
  <c r="L41" i="19" s="1"/>
  <c r="AF41" i="18"/>
  <c r="AF41" i="19" s="1"/>
  <c r="D40" i="13"/>
  <c r="D40" i="14" s="1"/>
  <c r="D40" i="5" s="1"/>
  <c r="D41" i="17"/>
  <c r="N40" i="17"/>
  <c r="F40" i="17"/>
  <c r="F39" i="13"/>
  <c r="F39" i="14" s="1"/>
  <c r="F39" i="5" s="1"/>
  <c r="AJ39" i="18"/>
  <c r="AJ39" i="19" s="1"/>
  <c r="P39" i="18"/>
  <c r="P39" i="19" s="1"/>
  <c r="H39" i="17"/>
  <c r="R38" i="18"/>
  <c r="R38" i="19" s="1"/>
  <c r="AL38" i="18"/>
  <c r="AL38" i="19" s="1"/>
  <c r="AD38" i="18"/>
  <c r="AD38" i="19" s="1"/>
  <c r="J38" i="18"/>
  <c r="J38" i="19" s="1"/>
  <c r="B37" i="13"/>
  <c r="B37" i="14" s="1"/>
  <c r="B37" i="5" s="1"/>
  <c r="B38" i="17"/>
  <c r="AF37" i="18"/>
  <c r="AF37" i="19" s="1"/>
  <c r="L37" i="18"/>
  <c r="L37" i="19" s="1"/>
  <c r="D36" i="13"/>
  <c r="D36" i="14" s="1"/>
  <c r="D36" i="5" s="1"/>
  <c r="D37" i="17"/>
  <c r="N36" i="17"/>
  <c r="F35" i="13"/>
  <c r="F35" i="14" s="1"/>
  <c r="F35" i="5" s="1"/>
  <c r="F36" i="17"/>
  <c r="P35" i="18"/>
  <c r="P35" i="19" s="1"/>
  <c r="AJ35" i="18"/>
  <c r="AJ35" i="19" s="1"/>
  <c r="H35" i="17"/>
  <c r="AL34" i="18"/>
  <c r="AL34" i="19" s="1"/>
  <c r="R34" i="18"/>
  <c r="R34" i="19" s="1"/>
  <c r="J34" i="18"/>
  <c r="J34" i="19" s="1"/>
  <c r="AD34" i="18"/>
  <c r="AD34" i="19" s="1"/>
  <c r="B33" i="13"/>
  <c r="B33" i="14" s="1"/>
  <c r="B33" i="5" s="1"/>
  <c r="B34" i="17"/>
  <c r="L33" i="18"/>
  <c r="L33" i="19" s="1"/>
  <c r="AF33" i="18"/>
  <c r="AF33" i="19" s="1"/>
  <c r="D32" i="13"/>
  <c r="D32" i="14" s="1"/>
  <c r="D32" i="5" s="1"/>
  <c r="D33" i="17"/>
  <c r="N32" i="17"/>
  <c r="F32" i="17"/>
  <c r="F31" i="13"/>
  <c r="F31" i="14" s="1"/>
  <c r="F31" i="5" s="1"/>
  <c r="AJ31" i="18"/>
  <c r="AJ31" i="19" s="1"/>
  <c r="P31" i="18"/>
  <c r="P31" i="19" s="1"/>
  <c r="H31" i="17"/>
  <c r="R30" i="18"/>
  <c r="R30" i="19" s="1"/>
  <c r="AL30" i="18"/>
  <c r="AL30" i="19" s="1"/>
  <c r="J30" i="18"/>
  <c r="J30" i="19" s="1"/>
  <c r="AD30" i="18"/>
  <c r="AD30" i="19" s="1"/>
  <c r="B29" i="13"/>
  <c r="B29" i="14" s="1"/>
  <c r="B29" i="5" s="1"/>
  <c r="B30" i="17"/>
  <c r="AF29" i="18"/>
  <c r="AF29" i="19" s="1"/>
  <c r="L29" i="18"/>
  <c r="L29" i="19" s="1"/>
  <c r="D28" i="13"/>
  <c r="D28" i="14" s="1"/>
  <c r="D28" i="5" s="1"/>
  <c r="D29" i="17"/>
  <c r="N28" i="17"/>
  <c r="F27" i="13"/>
  <c r="F27" i="14" s="1"/>
  <c r="F27" i="5" s="1"/>
  <c r="F28" i="17"/>
  <c r="AJ27" i="18"/>
  <c r="AJ27" i="19" s="1"/>
  <c r="P27" i="18"/>
  <c r="P27" i="19" s="1"/>
  <c r="H27" i="17"/>
  <c r="R26" i="18"/>
  <c r="R26" i="19" s="1"/>
  <c r="AL26" i="18"/>
  <c r="AL26" i="19" s="1"/>
  <c r="J26" i="18"/>
  <c r="J26" i="19" s="1"/>
  <c r="AD26" i="18"/>
  <c r="AD26" i="19" s="1"/>
  <c r="B26" i="17"/>
  <c r="B25" i="13"/>
  <c r="B25" i="14" s="1"/>
  <c r="B25" i="5" s="1"/>
  <c r="L25" i="18"/>
  <c r="L25" i="19" s="1"/>
  <c r="AF25" i="18"/>
  <c r="AF25" i="19" s="1"/>
  <c r="D24" i="13"/>
  <c r="D24" i="14" s="1"/>
  <c r="D24" i="5" s="1"/>
  <c r="D25" i="17"/>
  <c r="N24" i="17"/>
  <c r="F23" i="13"/>
  <c r="F23" i="14" s="1"/>
  <c r="F23" i="5" s="1"/>
  <c r="F24" i="17"/>
  <c r="P23" i="18"/>
  <c r="P23" i="19" s="1"/>
  <c r="AJ23" i="18"/>
  <c r="AJ23" i="19" s="1"/>
  <c r="H23" i="17"/>
  <c r="AL22" i="18"/>
  <c r="AL22" i="19" s="1"/>
  <c r="R22" i="18"/>
  <c r="R22" i="19" s="1"/>
  <c r="AD22" i="18"/>
  <c r="AD22" i="19" s="1"/>
  <c r="J22" i="18"/>
  <c r="J22" i="19" s="1"/>
  <c r="B21" i="13"/>
  <c r="B21" i="14" s="1"/>
  <c r="B21" i="5" s="1"/>
  <c r="B22" i="17"/>
  <c r="L21" i="18"/>
  <c r="L21" i="19" s="1"/>
  <c r="AF21" i="18"/>
  <c r="AF21" i="19" s="1"/>
  <c r="D21" i="17"/>
  <c r="D20" i="13"/>
  <c r="D20" i="14" s="1"/>
  <c r="D20" i="5" s="1"/>
  <c r="N20" i="17"/>
  <c r="F19" i="13"/>
  <c r="F19" i="14" s="1"/>
  <c r="F19" i="5" s="1"/>
  <c r="F20" i="17"/>
  <c r="AJ19" i="18"/>
  <c r="AJ19" i="19" s="1"/>
  <c r="P19" i="18"/>
  <c r="P19" i="19" s="1"/>
  <c r="H19" i="17"/>
  <c r="R18" i="18"/>
  <c r="R18" i="19" s="1"/>
  <c r="AL18" i="18"/>
  <c r="AL18" i="19" s="1"/>
  <c r="J18" i="18"/>
  <c r="J18" i="19" s="1"/>
  <c r="AD18" i="18"/>
  <c r="AD18" i="19" s="1"/>
  <c r="B17" i="13"/>
  <c r="B17" i="14" s="1"/>
  <c r="B17" i="5" s="1"/>
  <c r="B18" i="17"/>
  <c r="L17" i="18"/>
  <c r="L17" i="19" s="1"/>
  <c r="AF17" i="18"/>
  <c r="AF17" i="19" s="1"/>
  <c r="D17" i="17"/>
  <c r="D16" i="13"/>
  <c r="D16" i="14" s="1"/>
  <c r="D16" i="5" s="1"/>
  <c r="N16" i="17"/>
  <c r="F16" i="17"/>
  <c r="F15" i="13"/>
  <c r="F15" i="14" s="1"/>
  <c r="F15" i="5" s="1"/>
  <c r="P15" i="18"/>
  <c r="P15" i="19" s="1"/>
  <c r="AJ15" i="18"/>
  <c r="AJ15" i="19" s="1"/>
  <c r="H15" i="17"/>
  <c r="AL14" i="18"/>
  <c r="AL14" i="19" s="1"/>
  <c r="R14" i="18"/>
  <c r="R14" i="19" s="1"/>
  <c r="J14" i="18"/>
  <c r="J14" i="19" s="1"/>
  <c r="AD14" i="18"/>
  <c r="AD14" i="19" s="1"/>
  <c r="B13" i="13"/>
  <c r="B13" i="14" s="1"/>
  <c r="B13" i="5" s="1"/>
  <c r="B14" i="17"/>
  <c r="L13" i="18"/>
  <c r="L13" i="19" s="1"/>
  <c r="AF13" i="18"/>
  <c r="AF13" i="19" s="1"/>
  <c r="D12" i="13"/>
  <c r="D12" i="14" s="1"/>
  <c r="D12" i="5" s="1"/>
  <c r="D13" i="17"/>
  <c r="N12" i="17"/>
  <c r="F11" i="13"/>
  <c r="F11" i="14" s="1"/>
  <c r="F11" i="5" s="1"/>
  <c r="F12" i="17"/>
  <c r="AJ11" i="18"/>
  <c r="AJ11" i="19" s="1"/>
  <c r="P11" i="18"/>
  <c r="P11" i="19" s="1"/>
  <c r="H11" i="17"/>
  <c r="R10" i="18"/>
  <c r="R10" i="19" s="1"/>
  <c r="AL10" i="18"/>
  <c r="AL10" i="19" s="1"/>
  <c r="AD10" i="18"/>
  <c r="AD10" i="19" s="1"/>
  <c r="J10" i="18"/>
  <c r="J10" i="19" s="1"/>
  <c r="B9" i="13"/>
  <c r="B9" i="14" s="1"/>
  <c r="B9" i="5" s="1"/>
  <c r="B10" i="17"/>
  <c r="AF9" i="18"/>
  <c r="AF9" i="19" s="1"/>
  <c r="L9" i="18"/>
  <c r="L9" i="19" s="1"/>
  <c r="D9" i="17"/>
  <c r="D8" i="13"/>
  <c r="D8" i="14" s="1"/>
  <c r="D8" i="5" s="1"/>
  <c r="N8" i="17"/>
  <c r="F8" i="17"/>
  <c r="F7" i="13"/>
  <c r="F7" i="14" s="1"/>
  <c r="F7" i="5" s="1"/>
  <c r="P7" i="18"/>
  <c r="P7" i="19" s="1"/>
  <c r="AJ7" i="18"/>
  <c r="AJ7" i="19" s="1"/>
  <c r="H7" i="17"/>
  <c r="R6" i="18"/>
  <c r="R6" i="19" s="1"/>
  <c r="AL6" i="18"/>
  <c r="AL6" i="19" s="1"/>
  <c r="J6" i="18"/>
  <c r="J6" i="19" s="1"/>
  <c r="AD6" i="18"/>
  <c r="AD6" i="19" s="1"/>
  <c r="B5" i="13"/>
  <c r="B5" i="14" s="1"/>
  <c r="B5" i="5" s="1"/>
  <c r="B6" i="17"/>
  <c r="AF5" i="18"/>
  <c r="AF5" i="19" s="1"/>
  <c r="L5" i="18"/>
  <c r="L5" i="19" s="1"/>
  <c r="D4" i="13"/>
  <c r="D4" i="14" s="1"/>
  <c r="D4" i="5" s="1"/>
  <c r="D5" i="17"/>
  <c r="G3" i="13"/>
  <c r="G3" i="14" s="1"/>
  <c r="G3" i="5" s="1"/>
  <c r="G4" i="17"/>
  <c r="F130" i="17"/>
  <c r="F129" i="13"/>
  <c r="F129" i="14" s="1"/>
  <c r="F129" i="5" s="1"/>
  <c r="D127" i="17"/>
  <c r="D126" i="13"/>
  <c r="D126" i="14" s="1"/>
  <c r="D126" i="5" s="1"/>
  <c r="AF123" i="18"/>
  <c r="AF123" i="19" s="1"/>
  <c r="L123" i="18"/>
  <c r="L123" i="19" s="1"/>
  <c r="H121" i="17"/>
  <c r="P117" i="18"/>
  <c r="P117" i="19" s="1"/>
  <c r="AJ117" i="18"/>
  <c r="AJ117" i="19" s="1"/>
  <c r="P113" i="18"/>
  <c r="P113" i="19" s="1"/>
  <c r="AJ113" i="18"/>
  <c r="AJ113" i="19" s="1"/>
  <c r="P109" i="18"/>
  <c r="P109" i="19" s="1"/>
  <c r="AJ109" i="18"/>
  <c r="AJ109" i="19" s="1"/>
  <c r="D106" i="13"/>
  <c r="D106" i="14" s="1"/>
  <c r="D106" i="5" s="1"/>
  <c r="D107" i="17"/>
  <c r="H105" i="17"/>
  <c r="P101" i="18"/>
  <c r="P101" i="19" s="1"/>
  <c r="AJ101" i="18"/>
  <c r="AJ101" i="19" s="1"/>
  <c r="D99" i="17"/>
  <c r="D98" i="13"/>
  <c r="D98" i="14" s="1"/>
  <c r="D98" i="5" s="1"/>
  <c r="B96" i="17"/>
  <c r="B95" i="13"/>
  <c r="B95" i="14" s="1"/>
  <c r="B95" i="5" s="1"/>
  <c r="R92" i="18"/>
  <c r="R92" i="19" s="1"/>
  <c r="AL92" i="18"/>
  <c r="AL92" i="19" s="1"/>
  <c r="F89" i="13"/>
  <c r="F89" i="14" s="1"/>
  <c r="F89" i="5" s="1"/>
  <c r="F90" i="17"/>
  <c r="D87" i="17"/>
  <c r="D86" i="13"/>
  <c r="D86" i="14" s="1"/>
  <c r="D86" i="5" s="1"/>
  <c r="L83" i="18"/>
  <c r="L83" i="19" s="1"/>
  <c r="AF83" i="18"/>
  <c r="AF83" i="19" s="1"/>
  <c r="L79" i="18"/>
  <c r="L79" i="19" s="1"/>
  <c r="AF79" i="18"/>
  <c r="AF79" i="19" s="1"/>
  <c r="J76" i="18"/>
  <c r="J76" i="19" s="1"/>
  <c r="AD76" i="18"/>
  <c r="AD76" i="19" s="1"/>
  <c r="AD72" i="18"/>
  <c r="AD72" i="19" s="1"/>
  <c r="J72" i="18"/>
  <c r="J72" i="19" s="1"/>
  <c r="R68" i="18"/>
  <c r="R68" i="19" s="1"/>
  <c r="AL68" i="18"/>
  <c r="AL68" i="19" s="1"/>
  <c r="P65" i="18"/>
  <c r="P65" i="19" s="1"/>
  <c r="AJ65" i="18"/>
  <c r="AJ65" i="19" s="1"/>
  <c r="N62" i="17"/>
  <c r="B60" i="17"/>
  <c r="B59" i="13"/>
  <c r="B59" i="14" s="1"/>
  <c r="B59" i="5" s="1"/>
  <c r="J56" i="18"/>
  <c r="J56" i="19" s="1"/>
  <c r="AD56" i="18"/>
  <c r="AD56" i="19" s="1"/>
  <c r="R52" i="18"/>
  <c r="R52" i="19" s="1"/>
  <c r="AL52" i="18"/>
  <c r="AL52" i="19" s="1"/>
  <c r="P49" i="18"/>
  <c r="P49" i="19" s="1"/>
  <c r="AJ49" i="18"/>
  <c r="AJ49" i="19" s="1"/>
  <c r="N46" i="17"/>
  <c r="H45" i="17"/>
  <c r="F41" i="13"/>
  <c r="F41" i="14" s="1"/>
  <c r="F41" i="5" s="1"/>
  <c r="F42" i="17"/>
  <c r="D38" i="13"/>
  <c r="D38" i="14" s="1"/>
  <c r="D38" i="5" s="1"/>
  <c r="D39" i="17"/>
  <c r="L35" i="18"/>
  <c r="L35" i="19" s="1"/>
  <c r="AF35" i="18"/>
  <c r="AF35" i="19" s="1"/>
  <c r="AL32" i="18"/>
  <c r="AL32" i="19" s="1"/>
  <c r="R32" i="18"/>
  <c r="R32" i="19" s="1"/>
  <c r="F29" i="13"/>
  <c r="F29" i="14" s="1"/>
  <c r="F29" i="5" s="1"/>
  <c r="F30" i="17"/>
  <c r="B27" i="13"/>
  <c r="B27" i="14" s="1"/>
  <c r="B27" i="5" s="1"/>
  <c r="B28" i="17"/>
  <c r="H25" i="17"/>
  <c r="P21" i="18"/>
  <c r="P21" i="19" s="1"/>
  <c r="AJ21" i="18"/>
  <c r="AJ21" i="19" s="1"/>
  <c r="D18" i="13"/>
  <c r="D18" i="14" s="1"/>
  <c r="D18" i="5" s="1"/>
  <c r="D19" i="17"/>
  <c r="AD16" i="18"/>
  <c r="AD16" i="19" s="1"/>
  <c r="J16" i="18"/>
  <c r="J16" i="19" s="1"/>
  <c r="AJ13" i="18"/>
  <c r="AJ13" i="19" s="1"/>
  <c r="P13" i="18"/>
  <c r="P13" i="19" s="1"/>
  <c r="D10" i="13"/>
  <c r="D10" i="14" s="1"/>
  <c r="D10" i="5" s="1"/>
  <c r="D11" i="17"/>
  <c r="H9" i="17"/>
  <c r="D6" i="13"/>
  <c r="D6" i="14" s="1"/>
  <c r="D6" i="5" s="1"/>
  <c r="D7" i="17"/>
  <c r="H4" i="17"/>
  <c r="AL4" i="18"/>
  <c r="AL4" i="19" s="1"/>
  <c r="R4" i="18"/>
  <c r="R4" i="19" s="1"/>
  <c r="AI131" i="18"/>
  <c r="AI131" i="19" s="1"/>
  <c r="O131" i="18"/>
  <c r="O131" i="19" s="1"/>
  <c r="G130" i="13"/>
  <c r="G130" i="14" s="1"/>
  <c r="G130" i="5" s="1"/>
  <c r="G131" i="17"/>
  <c r="AK130" i="18"/>
  <c r="AK130" i="19" s="1"/>
  <c r="Q130" i="18"/>
  <c r="Q130" i="19" s="1"/>
  <c r="I130" i="18"/>
  <c r="I130" i="19" s="1"/>
  <c r="AC130" i="18"/>
  <c r="AC130" i="19" s="1"/>
  <c r="AM129" i="18"/>
  <c r="AM129" i="19" s="1"/>
  <c r="S129" i="18"/>
  <c r="S129" i="19" s="1"/>
  <c r="K129" i="18"/>
  <c r="K129" i="19" s="1"/>
  <c r="AE129" i="18"/>
  <c r="AE129" i="19" s="1"/>
  <c r="C128" i="13"/>
  <c r="C128" i="14" s="1"/>
  <c r="C128" i="5" s="1"/>
  <c r="C129" i="17"/>
  <c r="M128" i="18"/>
  <c r="M128" i="19" s="1"/>
  <c r="AG128" i="18"/>
  <c r="AG128" i="19" s="1"/>
  <c r="E128" i="17"/>
  <c r="E127" i="13"/>
  <c r="E127" i="14" s="1"/>
  <c r="E127" i="5" s="1"/>
  <c r="O127" i="18"/>
  <c r="O127" i="19" s="1"/>
  <c r="AI127" i="18"/>
  <c r="AI127" i="19" s="1"/>
  <c r="G126" i="13"/>
  <c r="G126" i="14" s="1"/>
  <c r="G126" i="5" s="1"/>
  <c r="G127" i="17"/>
  <c r="Q126" i="18"/>
  <c r="Q126" i="19" s="1"/>
  <c r="AK126" i="18"/>
  <c r="AK126" i="19" s="1"/>
  <c r="AC126" i="18"/>
  <c r="AC126" i="19" s="1"/>
  <c r="I126" i="18"/>
  <c r="I126" i="19" s="1"/>
  <c r="AM125" i="18"/>
  <c r="AM125" i="19" s="1"/>
  <c r="S125" i="18"/>
  <c r="S125" i="19" s="1"/>
  <c r="AE125" i="18"/>
  <c r="AE125" i="19" s="1"/>
  <c r="K125" i="18"/>
  <c r="K125" i="19" s="1"/>
  <c r="C124" i="13"/>
  <c r="C124" i="14" s="1"/>
  <c r="C124" i="5" s="1"/>
  <c r="C125" i="17"/>
  <c r="M124" i="18"/>
  <c r="M124" i="19" s="1"/>
  <c r="AG124" i="18"/>
  <c r="AG124" i="19" s="1"/>
  <c r="E123" i="13"/>
  <c r="E123" i="14" s="1"/>
  <c r="E123" i="5" s="1"/>
  <c r="E124" i="17"/>
  <c r="O123" i="18"/>
  <c r="O123" i="19" s="1"/>
  <c r="AI123" i="18"/>
  <c r="AI123" i="19" s="1"/>
  <c r="G123" i="17"/>
  <c r="G122" i="13"/>
  <c r="G122" i="14" s="1"/>
  <c r="G122" i="5" s="1"/>
  <c r="Q122" i="18"/>
  <c r="Q122" i="19" s="1"/>
  <c r="AK122" i="18"/>
  <c r="AK122" i="19" s="1"/>
  <c r="AC122" i="18"/>
  <c r="AC122" i="19" s="1"/>
  <c r="I122" i="18"/>
  <c r="I122" i="19" s="1"/>
  <c r="S121" i="18"/>
  <c r="S121" i="19" s="1"/>
  <c r="AM121" i="18"/>
  <c r="AM121" i="19" s="1"/>
  <c r="AE121" i="18"/>
  <c r="AE121" i="19" s="1"/>
  <c r="K121" i="18"/>
  <c r="K121" i="19" s="1"/>
  <c r="C120" i="13"/>
  <c r="C120" i="14" s="1"/>
  <c r="C120" i="5" s="1"/>
  <c r="C121" i="17"/>
  <c r="M120" i="18"/>
  <c r="M120" i="19" s="1"/>
  <c r="AG120" i="18"/>
  <c r="AG120" i="19" s="1"/>
  <c r="E120" i="17"/>
  <c r="E119" i="13"/>
  <c r="E119" i="14" s="1"/>
  <c r="E119" i="5" s="1"/>
  <c r="O119" i="18"/>
  <c r="O119" i="19" s="1"/>
  <c r="AI119" i="18"/>
  <c r="AI119" i="19" s="1"/>
  <c r="G118" i="13"/>
  <c r="G118" i="14" s="1"/>
  <c r="G118" i="5" s="1"/>
  <c r="G119" i="17"/>
  <c r="Q118" i="18"/>
  <c r="Q118" i="19" s="1"/>
  <c r="AK118" i="18"/>
  <c r="AK118" i="19" s="1"/>
  <c r="I118" i="18"/>
  <c r="I118" i="19" s="1"/>
  <c r="AC118" i="18"/>
  <c r="AC118" i="19" s="1"/>
  <c r="AM117" i="18"/>
  <c r="AM117" i="19" s="1"/>
  <c r="S117" i="18"/>
  <c r="S117" i="19" s="1"/>
  <c r="K117" i="18"/>
  <c r="K117" i="19" s="1"/>
  <c r="AE117" i="18"/>
  <c r="AE117" i="19" s="1"/>
  <c r="C116" i="13"/>
  <c r="C116" i="14" s="1"/>
  <c r="C116" i="5" s="1"/>
  <c r="C117" i="17"/>
  <c r="M116" i="18"/>
  <c r="M116" i="19" s="1"/>
  <c r="AG116" i="18"/>
  <c r="AG116" i="19" s="1"/>
  <c r="E116" i="17"/>
  <c r="E115" i="13"/>
  <c r="E115" i="14" s="1"/>
  <c r="E115" i="5" s="1"/>
  <c r="O115" i="18"/>
  <c r="O115" i="19" s="1"/>
  <c r="AI115" i="18"/>
  <c r="AI115" i="19" s="1"/>
  <c r="G114" i="13"/>
  <c r="G114" i="14" s="1"/>
  <c r="G114" i="5" s="1"/>
  <c r="G115" i="17"/>
  <c r="Q114" i="18"/>
  <c r="Q114" i="19" s="1"/>
  <c r="AK114" i="18"/>
  <c r="AK114" i="19" s="1"/>
  <c r="I114" i="18"/>
  <c r="I114" i="19" s="1"/>
  <c r="AC114" i="18"/>
  <c r="AC114" i="19" s="1"/>
  <c r="S113" i="18"/>
  <c r="S113" i="19" s="1"/>
  <c r="AM113" i="18"/>
  <c r="AM113" i="19" s="1"/>
  <c r="K113" i="18"/>
  <c r="K113" i="19" s="1"/>
  <c r="AE113" i="18"/>
  <c r="AE113" i="19" s="1"/>
  <c r="C113" i="17"/>
  <c r="C112" i="13"/>
  <c r="C112" i="14" s="1"/>
  <c r="C112" i="5" s="1"/>
  <c r="AG112" i="18"/>
  <c r="AG112" i="19" s="1"/>
  <c r="M112" i="18"/>
  <c r="M112" i="19" s="1"/>
  <c r="E111" i="13"/>
  <c r="E111" i="14" s="1"/>
  <c r="E111" i="5" s="1"/>
  <c r="E112" i="17"/>
  <c r="AI111" i="18"/>
  <c r="AI111" i="19" s="1"/>
  <c r="O111" i="18"/>
  <c r="O111" i="19" s="1"/>
  <c r="G110" i="13"/>
  <c r="G110" i="14" s="1"/>
  <c r="G110" i="5" s="1"/>
  <c r="G111" i="17"/>
  <c r="AK110" i="18"/>
  <c r="AK110" i="19" s="1"/>
  <c r="Q110" i="18"/>
  <c r="Q110" i="19" s="1"/>
  <c r="I110" i="18"/>
  <c r="I110" i="19" s="1"/>
  <c r="AC110" i="18"/>
  <c r="AC110" i="19" s="1"/>
  <c r="S109" i="18"/>
  <c r="S109" i="19" s="1"/>
  <c r="AM109" i="18"/>
  <c r="AM109" i="19" s="1"/>
  <c r="K109" i="18"/>
  <c r="K109" i="19" s="1"/>
  <c r="AE109" i="18"/>
  <c r="AE109" i="19" s="1"/>
  <c r="C109" i="17"/>
  <c r="C108" i="13"/>
  <c r="C108" i="14" s="1"/>
  <c r="C108" i="5" s="1"/>
  <c r="M108" i="18"/>
  <c r="M108" i="19" s="1"/>
  <c r="AG108" i="18"/>
  <c r="AG108" i="19" s="1"/>
  <c r="E108" i="17"/>
  <c r="E107" i="13"/>
  <c r="E107" i="14" s="1"/>
  <c r="E107" i="5" s="1"/>
  <c r="O107" i="18"/>
  <c r="O107" i="19" s="1"/>
  <c r="AI107" i="18"/>
  <c r="AI107" i="19" s="1"/>
  <c r="G106" i="13"/>
  <c r="G106" i="14" s="1"/>
  <c r="G106" i="5" s="1"/>
  <c r="G107" i="17"/>
  <c r="AK106" i="18"/>
  <c r="AK106" i="19" s="1"/>
  <c r="Q106" i="18"/>
  <c r="Q106" i="19" s="1"/>
  <c r="AC106" i="18"/>
  <c r="AC106" i="19" s="1"/>
  <c r="I106" i="18"/>
  <c r="I106" i="19" s="1"/>
  <c r="S105" i="18"/>
  <c r="S105" i="19" s="1"/>
  <c r="AM105" i="18"/>
  <c r="AM105" i="19" s="1"/>
  <c r="K105" i="18"/>
  <c r="K105" i="19" s="1"/>
  <c r="AE105" i="18"/>
  <c r="AE105" i="19" s="1"/>
  <c r="C105" i="17"/>
  <c r="C104" i="13"/>
  <c r="C104" i="14" s="1"/>
  <c r="C104" i="5" s="1"/>
  <c r="M104" i="18"/>
  <c r="M104" i="19" s="1"/>
  <c r="AG104" i="18"/>
  <c r="AG104" i="19" s="1"/>
  <c r="E104" i="17"/>
  <c r="E103" i="13"/>
  <c r="E103" i="14" s="1"/>
  <c r="E103" i="5" s="1"/>
  <c r="O103" i="18"/>
  <c r="O103" i="19" s="1"/>
  <c r="AI103" i="18"/>
  <c r="AI103" i="19" s="1"/>
  <c r="G103" i="17"/>
  <c r="G102" i="13"/>
  <c r="G102" i="14" s="1"/>
  <c r="G102" i="5" s="1"/>
  <c r="AK102" i="18"/>
  <c r="AK102" i="19" s="1"/>
  <c r="Q102" i="18"/>
  <c r="Q102" i="19" s="1"/>
  <c r="I102" i="18"/>
  <c r="I102" i="19" s="1"/>
  <c r="AC102" i="18"/>
  <c r="AC102" i="19" s="1"/>
  <c r="AM101" i="18"/>
  <c r="AM101" i="19" s="1"/>
  <c r="S101" i="18"/>
  <c r="S101" i="19" s="1"/>
  <c r="AE101" i="18"/>
  <c r="AE101" i="19" s="1"/>
  <c r="K101" i="18"/>
  <c r="K101" i="19" s="1"/>
  <c r="C100" i="13"/>
  <c r="C100" i="14" s="1"/>
  <c r="C100" i="5" s="1"/>
  <c r="C101" i="17"/>
  <c r="M100" i="18"/>
  <c r="M100" i="19" s="1"/>
  <c r="AG100" i="18"/>
  <c r="AG100" i="19" s="1"/>
  <c r="E99" i="13"/>
  <c r="E99" i="14" s="1"/>
  <c r="E99" i="5" s="1"/>
  <c r="E100" i="17"/>
  <c r="AI99" i="18"/>
  <c r="AI99" i="19" s="1"/>
  <c r="O99" i="18"/>
  <c r="O99" i="19" s="1"/>
  <c r="G98" i="13"/>
  <c r="G98" i="14" s="1"/>
  <c r="G98" i="5" s="1"/>
  <c r="G99" i="17"/>
  <c r="AK98" i="18"/>
  <c r="AK98" i="19" s="1"/>
  <c r="Q98" i="18"/>
  <c r="Q98" i="19" s="1"/>
  <c r="I98" i="18"/>
  <c r="I98" i="19" s="1"/>
  <c r="AC98" i="18"/>
  <c r="AC98" i="19" s="1"/>
  <c r="S97" i="18"/>
  <c r="S97" i="19" s="1"/>
  <c r="AM97" i="18"/>
  <c r="AM97" i="19" s="1"/>
  <c r="AE97" i="18"/>
  <c r="AE97" i="19" s="1"/>
  <c r="K97" i="18"/>
  <c r="K97" i="19" s="1"/>
  <c r="C97" i="17"/>
  <c r="C96" i="13"/>
  <c r="C96" i="14" s="1"/>
  <c r="C96" i="5" s="1"/>
  <c r="M96" i="18"/>
  <c r="M96" i="19" s="1"/>
  <c r="AG96" i="18"/>
  <c r="AG96" i="19" s="1"/>
  <c r="E95" i="13"/>
  <c r="E95" i="14" s="1"/>
  <c r="E95" i="5" s="1"/>
  <c r="E96" i="17"/>
  <c r="O95" i="18"/>
  <c r="O95" i="19" s="1"/>
  <c r="AI95" i="18"/>
  <c r="AI95" i="19" s="1"/>
  <c r="G95" i="17"/>
  <c r="G94" i="13"/>
  <c r="G94" i="14" s="1"/>
  <c r="G94" i="5" s="1"/>
  <c r="Q94" i="18"/>
  <c r="Q94" i="19" s="1"/>
  <c r="AK94" i="18"/>
  <c r="AK94" i="19" s="1"/>
  <c r="AC94" i="18"/>
  <c r="AC94" i="19" s="1"/>
  <c r="I94" i="18"/>
  <c r="I94" i="19" s="1"/>
  <c r="S93" i="18"/>
  <c r="S93" i="19" s="1"/>
  <c r="AM93" i="18"/>
  <c r="AM93" i="19" s="1"/>
  <c r="AE93" i="18"/>
  <c r="AE93" i="19" s="1"/>
  <c r="K93" i="18"/>
  <c r="K93" i="19" s="1"/>
  <c r="C92" i="13"/>
  <c r="C92" i="14" s="1"/>
  <c r="C92" i="5" s="1"/>
  <c r="C93" i="17"/>
  <c r="AG92" i="18"/>
  <c r="AG92" i="19" s="1"/>
  <c r="M92" i="18"/>
  <c r="M92" i="19" s="1"/>
  <c r="E91" i="13"/>
  <c r="E91" i="14" s="1"/>
  <c r="E91" i="5" s="1"/>
  <c r="E92" i="17"/>
  <c r="AI91" i="18"/>
  <c r="AI91" i="19" s="1"/>
  <c r="O91" i="18"/>
  <c r="O91" i="19" s="1"/>
  <c r="G90" i="13"/>
  <c r="G90" i="14" s="1"/>
  <c r="G90" i="5" s="1"/>
  <c r="G91" i="17"/>
  <c r="Q90" i="18"/>
  <c r="Q90" i="19" s="1"/>
  <c r="AK90" i="18"/>
  <c r="AK90" i="19" s="1"/>
  <c r="AC90" i="18"/>
  <c r="AC90" i="19" s="1"/>
  <c r="I90" i="18"/>
  <c r="I90" i="19" s="1"/>
  <c r="S89" i="18"/>
  <c r="S89" i="19" s="1"/>
  <c r="AM89" i="18"/>
  <c r="AM89" i="19" s="1"/>
  <c r="AE89" i="18"/>
  <c r="AE89" i="19" s="1"/>
  <c r="K89" i="18"/>
  <c r="K89" i="19" s="1"/>
  <c r="C89" i="17"/>
  <c r="C88" i="13"/>
  <c r="C88" i="14" s="1"/>
  <c r="C88" i="5" s="1"/>
  <c r="M88" i="18"/>
  <c r="M88" i="19" s="1"/>
  <c r="AG88" i="18"/>
  <c r="AG88" i="19" s="1"/>
  <c r="E88" i="17"/>
  <c r="E87" i="13"/>
  <c r="E87" i="14" s="1"/>
  <c r="E87" i="5" s="1"/>
  <c r="O87" i="18"/>
  <c r="O87" i="19" s="1"/>
  <c r="AI87" i="18"/>
  <c r="AI87" i="19" s="1"/>
  <c r="G86" i="13"/>
  <c r="G86" i="14" s="1"/>
  <c r="G86" i="5" s="1"/>
  <c r="G87" i="17"/>
  <c r="Q86" i="18"/>
  <c r="Q86" i="19" s="1"/>
  <c r="AK86" i="18"/>
  <c r="AK86" i="19" s="1"/>
  <c r="AC86" i="18"/>
  <c r="AC86" i="19" s="1"/>
  <c r="I86" i="18"/>
  <c r="I86" i="19" s="1"/>
  <c r="S85" i="18"/>
  <c r="S85" i="19" s="1"/>
  <c r="AM85" i="18"/>
  <c r="AM85" i="19" s="1"/>
  <c r="K85" i="18"/>
  <c r="K85" i="19" s="1"/>
  <c r="AE85" i="18"/>
  <c r="AE85" i="19" s="1"/>
  <c r="C84" i="13"/>
  <c r="C84" i="14" s="1"/>
  <c r="C84" i="5" s="1"/>
  <c r="C85" i="17"/>
  <c r="AG84" i="18"/>
  <c r="AG84" i="19" s="1"/>
  <c r="M84" i="18"/>
  <c r="M84" i="19" s="1"/>
  <c r="E83" i="13"/>
  <c r="E83" i="14" s="1"/>
  <c r="E83" i="5" s="1"/>
  <c r="E84" i="17"/>
  <c r="O83" i="18"/>
  <c r="O83" i="19" s="1"/>
  <c r="AI83" i="18"/>
  <c r="AI83" i="19" s="1"/>
  <c r="G82" i="13"/>
  <c r="G82" i="14" s="1"/>
  <c r="G82" i="5" s="1"/>
  <c r="G83" i="17"/>
  <c r="Q82" i="18"/>
  <c r="Q82" i="19" s="1"/>
  <c r="AK82" i="18"/>
  <c r="AK82" i="19" s="1"/>
  <c r="AC82" i="18"/>
  <c r="AC82" i="19" s="1"/>
  <c r="I82" i="18"/>
  <c r="I82" i="19" s="1"/>
  <c r="AM81" i="18"/>
  <c r="AM81" i="19" s="1"/>
  <c r="S81" i="18"/>
  <c r="S81" i="19" s="1"/>
  <c r="K81" i="18"/>
  <c r="K81" i="19" s="1"/>
  <c r="AE81" i="18"/>
  <c r="AE81" i="19" s="1"/>
  <c r="C80" i="13"/>
  <c r="C80" i="14" s="1"/>
  <c r="C80" i="5" s="1"/>
  <c r="C81" i="17"/>
  <c r="M80" i="18"/>
  <c r="M80" i="19" s="1"/>
  <c r="AG80" i="18"/>
  <c r="AG80" i="19" s="1"/>
  <c r="E79" i="13"/>
  <c r="E79" i="14" s="1"/>
  <c r="E79" i="5" s="1"/>
  <c r="E80" i="17"/>
  <c r="O79" i="18"/>
  <c r="O79" i="19" s="1"/>
  <c r="AI79" i="18"/>
  <c r="AI79" i="19" s="1"/>
  <c r="G79" i="17"/>
  <c r="G78" i="13"/>
  <c r="G78" i="14" s="1"/>
  <c r="G78" i="5" s="1"/>
  <c r="Q78" i="18"/>
  <c r="Q78" i="19" s="1"/>
  <c r="AK78" i="18"/>
  <c r="AK78" i="19" s="1"/>
  <c r="AC78" i="18"/>
  <c r="AC78" i="19" s="1"/>
  <c r="I78" i="18"/>
  <c r="I78" i="19" s="1"/>
  <c r="S77" i="18"/>
  <c r="S77" i="19" s="1"/>
  <c r="AM77" i="18"/>
  <c r="AM77" i="19" s="1"/>
  <c r="AE77" i="18"/>
  <c r="AE77" i="19" s="1"/>
  <c r="K77" i="18"/>
  <c r="K77" i="19" s="1"/>
  <c r="C76" i="13"/>
  <c r="C76" i="14" s="1"/>
  <c r="C76" i="5" s="1"/>
  <c r="C77" i="17"/>
  <c r="M76" i="18"/>
  <c r="M76" i="19" s="1"/>
  <c r="AG76" i="18"/>
  <c r="AG76" i="19" s="1"/>
  <c r="E75" i="13"/>
  <c r="E75" i="14" s="1"/>
  <c r="E75" i="5" s="1"/>
  <c r="E76" i="17"/>
  <c r="AI75" i="18"/>
  <c r="AI75" i="19" s="1"/>
  <c r="O75" i="18"/>
  <c r="O75" i="19" s="1"/>
  <c r="G74" i="13"/>
  <c r="G74" i="14" s="1"/>
  <c r="G74" i="5" s="1"/>
  <c r="G75" i="17"/>
  <c r="Q74" i="18"/>
  <c r="Q74" i="19" s="1"/>
  <c r="AK74" i="18"/>
  <c r="AK74" i="19" s="1"/>
  <c r="AC74" i="18"/>
  <c r="AC74" i="19" s="1"/>
  <c r="I74" i="18"/>
  <c r="I74" i="19" s="1"/>
  <c r="AM73" i="18"/>
  <c r="AM73" i="19" s="1"/>
  <c r="S73" i="18"/>
  <c r="S73" i="19" s="1"/>
  <c r="K73" i="18"/>
  <c r="K73" i="19" s="1"/>
  <c r="AE73" i="18"/>
  <c r="AE73" i="19" s="1"/>
  <c r="C72" i="13"/>
  <c r="C72" i="14" s="1"/>
  <c r="C72" i="5" s="1"/>
  <c r="C73" i="17"/>
  <c r="M72" i="18"/>
  <c r="M72" i="19" s="1"/>
  <c r="AG72" i="18"/>
  <c r="AG72" i="19" s="1"/>
  <c r="E71" i="13"/>
  <c r="E71" i="14" s="1"/>
  <c r="E71" i="5" s="1"/>
  <c r="E72" i="17"/>
  <c r="O71" i="18"/>
  <c r="O71" i="19" s="1"/>
  <c r="AI71" i="18"/>
  <c r="AI71" i="19" s="1"/>
  <c r="G70" i="13"/>
  <c r="G70" i="14" s="1"/>
  <c r="G70" i="5" s="1"/>
  <c r="G71" i="17"/>
  <c r="Q70" i="18"/>
  <c r="Q70" i="19" s="1"/>
  <c r="AK70" i="18"/>
  <c r="AK70" i="19" s="1"/>
  <c r="I70" i="18"/>
  <c r="I70" i="19" s="1"/>
  <c r="AC70" i="18"/>
  <c r="AC70" i="19" s="1"/>
  <c r="S69" i="18"/>
  <c r="S69" i="19" s="1"/>
  <c r="AM69" i="18"/>
  <c r="AM69" i="19" s="1"/>
  <c r="K69" i="18"/>
  <c r="K69" i="19" s="1"/>
  <c r="AE69" i="18"/>
  <c r="AE69" i="19" s="1"/>
  <c r="C69" i="17"/>
  <c r="C68" i="13"/>
  <c r="C68" i="14" s="1"/>
  <c r="C68" i="5" s="1"/>
  <c r="AG68" i="18"/>
  <c r="AG68" i="19" s="1"/>
  <c r="M68" i="18"/>
  <c r="M68" i="19" s="1"/>
  <c r="E67" i="13"/>
  <c r="E67" i="14" s="1"/>
  <c r="E67" i="5" s="1"/>
  <c r="E68" i="17"/>
  <c r="O67" i="18"/>
  <c r="O67" i="19" s="1"/>
  <c r="AI67" i="18"/>
  <c r="AI67" i="19" s="1"/>
  <c r="G67" i="17"/>
  <c r="G66" i="13"/>
  <c r="G66" i="14" s="1"/>
  <c r="G66" i="5" s="1"/>
  <c r="Q66" i="18"/>
  <c r="Q66" i="19" s="1"/>
  <c r="AK66" i="18"/>
  <c r="AK66" i="19" s="1"/>
  <c r="I66" i="18"/>
  <c r="I66" i="19" s="1"/>
  <c r="AC66" i="18"/>
  <c r="AC66" i="19" s="1"/>
  <c r="S65" i="18"/>
  <c r="S65" i="19" s="1"/>
  <c r="AM65" i="18"/>
  <c r="AM65" i="19" s="1"/>
  <c r="AE65" i="18"/>
  <c r="AE65" i="19" s="1"/>
  <c r="K65" i="18"/>
  <c r="K65" i="19" s="1"/>
  <c r="C65" i="17"/>
  <c r="C64" i="13"/>
  <c r="C64" i="14" s="1"/>
  <c r="C64" i="5" s="1"/>
  <c r="AG64" i="18"/>
  <c r="AG64" i="19" s="1"/>
  <c r="M64" i="18"/>
  <c r="M64" i="19" s="1"/>
  <c r="E63" i="13"/>
  <c r="E63" i="14" s="1"/>
  <c r="E63" i="5" s="1"/>
  <c r="E64" i="17"/>
  <c r="AI63" i="18"/>
  <c r="AI63" i="19" s="1"/>
  <c r="O63" i="18"/>
  <c r="O63" i="19" s="1"/>
  <c r="G62" i="13"/>
  <c r="G62" i="14" s="1"/>
  <c r="G62" i="5" s="1"/>
  <c r="G63" i="17"/>
  <c r="AK62" i="18"/>
  <c r="AK62" i="19" s="1"/>
  <c r="Q62" i="18"/>
  <c r="Q62" i="19" s="1"/>
  <c r="I62" i="18"/>
  <c r="I62" i="19" s="1"/>
  <c r="AC62" i="18"/>
  <c r="AC62" i="19" s="1"/>
  <c r="AM61" i="18"/>
  <c r="AM61" i="19" s="1"/>
  <c r="S61" i="18"/>
  <c r="S61" i="19" s="1"/>
  <c r="K61" i="18"/>
  <c r="K61" i="19" s="1"/>
  <c r="AE61" i="18"/>
  <c r="AE61" i="19" s="1"/>
  <c r="C60" i="13"/>
  <c r="C60" i="14" s="1"/>
  <c r="C60" i="5" s="1"/>
  <c r="C61" i="17"/>
  <c r="AG60" i="18"/>
  <c r="AG60" i="19" s="1"/>
  <c r="M60" i="18"/>
  <c r="M60" i="19" s="1"/>
  <c r="E60" i="17"/>
  <c r="E59" i="13"/>
  <c r="E59" i="14" s="1"/>
  <c r="E59" i="5" s="1"/>
  <c r="O59" i="18"/>
  <c r="O59" i="19" s="1"/>
  <c r="AI59" i="18"/>
  <c r="AI59" i="19" s="1"/>
  <c r="G58" i="13"/>
  <c r="G58" i="14" s="1"/>
  <c r="G58" i="5" s="1"/>
  <c r="G59" i="17"/>
  <c r="Q58" i="18"/>
  <c r="Q58" i="19" s="1"/>
  <c r="AK58" i="18"/>
  <c r="AK58" i="19" s="1"/>
  <c r="AC58" i="18"/>
  <c r="AC58" i="19" s="1"/>
  <c r="I58" i="18"/>
  <c r="I58" i="19" s="1"/>
  <c r="S57" i="18"/>
  <c r="S57" i="19" s="1"/>
  <c r="AM57" i="18"/>
  <c r="AM57" i="19" s="1"/>
  <c r="K57" i="18"/>
  <c r="K57" i="19" s="1"/>
  <c r="AE57" i="18"/>
  <c r="AE57" i="19" s="1"/>
  <c r="C56" i="13"/>
  <c r="C56" i="14" s="1"/>
  <c r="C56" i="5" s="1"/>
  <c r="C57" i="17"/>
  <c r="M56" i="18"/>
  <c r="M56" i="19" s="1"/>
  <c r="AG56" i="18"/>
  <c r="AG56" i="19" s="1"/>
  <c r="E55" i="13"/>
  <c r="E55" i="14" s="1"/>
  <c r="E55" i="5" s="1"/>
  <c r="E56" i="17"/>
  <c r="O55" i="18"/>
  <c r="O55" i="19" s="1"/>
  <c r="AI55" i="18"/>
  <c r="AI55" i="19" s="1"/>
  <c r="G54" i="13"/>
  <c r="G54" i="14" s="1"/>
  <c r="G54" i="5" s="1"/>
  <c r="G55" i="17"/>
  <c r="Q54" i="18"/>
  <c r="Q54" i="19" s="1"/>
  <c r="AK54" i="18"/>
  <c r="AK54" i="19" s="1"/>
  <c r="AC54" i="18"/>
  <c r="AC54" i="19" s="1"/>
  <c r="I54" i="18"/>
  <c r="I54" i="19" s="1"/>
  <c r="S53" i="18"/>
  <c r="S53" i="19" s="1"/>
  <c r="AM53" i="18"/>
  <c r="AM53" i="19" s="1"/>
  <c r="AE53" i="18"/>
  <c r="AE53" i="19" s="1"/>
  <c r="K53" i="18"/>
  <c r="K53" i="19" s="1"/>
  <c r="C53" i="17"/>
  <c r="C52" i="13"/>
  <c r="C52" i="14" s="1"/>
  <c r="C52" i="5" s="1"/>
  <c r="AG52" i="18"/>
  <c r="AG52" i="19" s="1"/>
  <c r="M52" i="18"/>
  <c r="M52" i="19" s="1"/>
  <c r="E52" i="17"/>
  <c r="E51" i="13"/>
  <c r="E51" i="14" s="1"/>
  <c r="E51" i="5" s="1"/>
  <c r="AI51" i="18"/>
  <c r="AI51" i="19" s="1"/>
  <c r="O51" i="18"/>
  <c r="O51" i="19" s="1"/>
  <c r="G51" i="17"/>
  <c r="G50" i="13"/>
  <c r="G50" i="14" s="1"/>
  <c r="G50" i="5" s="1"/>
  <c r="Q50" i="18"/>
  <c r="Q50" i="19" s="1"/>
  <c r="AK50" i="18"/>
  <c r="AK50" i="19" s="1"/>
  <c r="I50" i="18"/>
  <c r="I50" i="19" s="1"/>
  <c r="AC50" i="18"/>
  <c r="AC50" i="19" s="1"/>
  <c r="S49" i="18"/>
  <c r="S49" i="19" s="1"/>
  <c r="AM49" i="18"/>
  <c r="AM49" i="19" s="1"/>
  <c r="AE49" i="18"/>
  <c r="AE49" i="19" s="1"/>
  <c r="K49" i="18"/>
  <c r="K49" i="19" s="1"/>
  <c r="C49" i="17"/>
  <c r="C48" i="13"/>
  <c r="C48" i="14" s="1"/>
  <c r="C48" i="5" s="1"/>
  <c r="AG48" i="18"/>
  <c r="AG48" i="19" s="1"/>
  <c r="M48" i="18"/>
  <c r="M48" i="19" s="1"/>
  <c r="E48" i="17"/>
  <c r="E47" i="13"/>
  <c r="E47" i="14" s="1"/>
  <c r="E47" i="5" s="1"/>
  <c r="O47" i="18"/>
  <c r="O47" i="19" s="1"/>
  <c r="AI47" i="18"/>
  <c r="AI47" i="19" s="1"/>
  <c r="G47" i="17"/>
  <c r="G46" i="13"/>
  <c r="G46" i="14" s="1"/>
  <c r="G46" i="5" s="1"/>
  <c r="Q46" i="18"/>
  <c r="Q46" i="19" s="1"/>
  <c r="AK46" i="18"/>
  <c r="AK46" i="19" s="1"/>
  <c r="AC46" i="18"/>
  <c r="AC46" i="19" s="1"/>
  <c r="I46" i="18"/>
  <c r="I46" i="19" s="1"/>
  <c r="AM45" i="18"/>
  <c r="AM45" i="19" s="1"/>
  <c r="S45" i="18"/>
  <c r="S45" i="19" s="1"/>
  <c r="AE45" i="18"/>
  <c r="AE45" i="19" s="1"/>
  <c r="K45" i="18"/>
  <c r="K45" i="19" s="1"/>
  <c r="C44" i="13"/>
  <c r="C44" i="14" s="1"/>
  <c r="C44" i="5" s="1"/>
  <c r="C45" i="17"/>
  <c r="AG44" i="18"/>
  <c r="AG44" i="19" s="1"/>
  <c r="M44" i="18"/>
  <c r="M44" i="19" s="1"/>
  <c r="E44" i="17"/>
  <c r="E43" i="13"/>
  <c r="E43" i="14" s="1"/>
  <c r="E43" i="5" s="1"/>
  <c r="AI43" i="18"/>
  <c r="AI43" i="19" s="1"/>
  <c r="O43" i="18"/>
  <c r="O43" i="19" s="1"/>
  <c r="G42" i="13"/>
  <c r="G42" i="14" s="1"/>
  <c r="G42" i="5" s="1"/>
  <c r="G43" i="17"/>
  <c r="AK42" i="18"/>
  <c r="AK42" i="19" s="1"/>
  <c r="Q42" i="18"/>
  <c r="Q42" i="19" s="1"/>
  <c r="AC42" i="18"/>
  <c r="AC42" i="19" s="1"/>
  <c r="I42" i="18"/>
  <c r="I42" i="19" s="1"/>
  <c r="AM41" i="18"/>
  <c r="AM41" i="19" s="1"/>
  <c r="S41" i="18"/>
  <c r="S41" i="19" s="1"/>
  <c r="K41" i="18"/>
  <c r="K41" i="19" s="1"/>
  <c r="AE41" i="18"/>
  <c r="AE41" i="19" s="1"/>
  <c r="C40" i="13"/>
  <c r="C40" i="14" s="1"/>
  <c r="C40" i="5" s="1"/>
  <c r="C41" i="17"/>
  <c r="AG40" i="18"/>
  <c r="AG40" i="19" s="1"/>
  <c r="M40" i="18"/>
  <c r="M40" i="19" s="1"/>
  <c r="E40" i="17"/>
  <c r="E39" i="13"/>
  <c r="E39" i="14" s="1"/>
  <c r="E39" i="5" s="1"/>
  <c r="AI39" i="18"/>
  <c r="AI39" i="19" s="1"/>
  <c r="O39" i="18"/>
  <c r="O39" i="19" s="1"/>
  <c r="G39" i="17"/>
  <c r="G38" i="13"/>
  <c r="G38" i="14" s="1"/>
  <c r="G38" i="5" s="1"/>
  <c r="AK38" i="18"/>
  <c r="AK38" i="19" s="1"/>
  <c r="Q38" i="18"/>
  <c r="Q38" i="19" s="1"/>
  <c r="AC38" i="18"/>
  <c r="AC38" i="19" s="1"/>
  <c r="I38" i="18"/>
  <c r="I38" i="19" s="1"/>
  <c r="S37" i="18"/>
  <c r="S37" i="19" s="1"/>
  <c r="AM37" i="18"/>
  <c r="AM37" i="19" s="1"/>
  <c r="AE37" i="18"/>
  <c r="AE37" i="19" s="1"/>
  <c r="K37" i="18"/>
  <c r="K37" i="19" s="1"/>
  <c r="C37" i="17"/>
  <c r="C36" i="13"/>
  <c r="C36" i="14" s="1"/>
  <c r="C36" i="5" s="1"/>
  <c r="M36" i="18"/>
  <c r="M36" i="19" s="1"/>
  <c r="AG36" i="18"/>
  <c r="AG36" i="19" s="1"/>
  <c r="E35" i="13"/>
  <c r="E35" i="14" s="1"/>
  <c r="E35" i="5" s="1"/>
  <c r="E36" i="17"/>
  <c r="O35" i="18"/>
  <c r="O35" i="19" s="1"/>
  <c r="AI35" i="18"/>
  <c r="AI35" i="19" s="1"/>
  <c r="G35" i="17"/>
  <c r="G34" i="13"/>
  <c r="G34" i="14" s="1"/>
  <c r="G34" i="5" s="1"/>
  <c r="Q34" i="18"/>
  <c r="Q34" i="19" s="1"/>
  <c r="AK34" i="18"/>
  <c r="AK34" i="19" s="1"/>
  <c r="I34" i="18"/>
  <c r="I34" i="19" s="1"/>
  <c r="AC34" i="18"/>
  <c r="AC34" i="19" s="1"/>
  <c r="AM33" i="18"/>
  <c r="AM33" i="19" s="1"/>
  <c r="S33" i="18"/>
  <c r="S33" i="19" s="1"/>
  <c r="AE33" i="18"/>
  <c r="AE33" i="19" s="1"/>
  <c r="K33" i="18"/>
  <c r="K33" i="19" s="1"/>
  <c r="C32" i="13"/>
  <c r="C32" i="14" s="1"/>
  <c r="C32" i="5" s="1"/>
  <c r="C33" i="17"/>
  <c r="M32" i="18"/>
  <c r="M32" i="19" s="1"/>
  <c r="AG32" i="18"/>
  <c r="AG32" i="19" s="1"/>
  <c r="E32" i="17"/>
  <c r="E31" i="13"/>
  <c r="E31" i="14" s="1"/>
  <c r="E31" i="5" s="1"/>
  <c r="O31" i="18"/>
  <c r="O31" i="19" s="1"/>
  <c r="AI31" i="18"/>
  <c r="AI31" i="19" s="1"/>
  <c r="G31" i="17"/>
  <c r="G30" i="13"/>
  <c r="G30" i="14" s="1"/>
  <c r="G30" i="5" s="1"/>
  <c r="Q30" i="18"/>
  <c r="Q30" i="19" s="1"/>
  <c r="AK30" i="18"/>
  <c r="AK30" i="19" s="1"/>
  <c r="AC30" i="18"/>
  <c r="AC30" i="19" s="1"/>
  <c r="I30" i="18"/>
  <c r="I30" i="19" s="1"/>
  <c r="S29" i="18"/>
  <c r="S29" i="19" s="1"/>
  <c r="AM29" i="18"/>
  <c r="AM29" i="19" s="1"/>
  <c r="AE29" i="18"/>
  <c r="AE29" i="19" s="1"/>
  <c r="K29" i="18"/>
  <c r="K29" i="19" s="1"/>
  <c r="C28" i="13"/>
  <c r="C28" i="14" s="1"/>
  <c r="C28" i="5" s="1"/>
  <c r="C29" i="17"/>
  <c r="AG28" i="18"/>
  <c r="AG28" i="19" s="1"/>
  <c r="M28" i="18"/>
  <c r="M28" i="19" s="1"/>
  <c r="E27" i="13"/>
  <c r="E27" i="14" s="1"/>
  <c r="E27" i="5" s="1"/>
  <c r="E28" i="17"/>
  <c r="AI27" i="18"/>
  <c r="AI27" i="19" s="1"/>
  <c r="O27" i="18"/>
  <c r="O27" i="19" s="1"/>
  <c r="G26" i="13"/>
  <c r="G26" i="14" s="1"/>
  <c r="G26" i="5" s="1"/>
  <c r="G27" i="17"/>
  <c r="Q26" i="18"/>
  <c r="Q26" i="19" s="1"/>
  <c r="AK26" i="18"/>
  <c r="AK26" i="19" s="1"/>
  <c r="I26" i="18"/>
  <c r="I26" i="19" s="1"/>
  <c r="AC26" i="18"/>
  <c r="AC26" i="19" s="1"/>
  <c r="AM25" i="18"/>
  <c r="AM25" i="19" s="1"/>
  <c r="S25" i="18"/>
  <c r="S25" i="19" s="1"/>
  <c r="K25" i="18"/>
  <c r="K25" i="19" s="1"/>
  <c r="AE25" i="18"/>
  <c r="AE25" i="19" s="1"/>
  <c r="C24" i="13"/>
  <c r="C24" i="14" s="1"/>
  <c r="C24" i="5" s="1"/>
  <c r="C25" i="17"/>
  <c r="M24" i="18"/>
  <c r="M24" i="19" s="1"/>
  <c r="AG24" i="18"/>
  <c r="AG24" i="19" s="1"/>
  <c r="E24" i="17"/>
  <c r="E23" i="13"/>
  <c r="E23" i="14" s="1"/>
  <c r="E23" i="5" s="1"/>
  <c r="O23" i="18"/>
  <c r="O23" i="19" s="1"/>
  <c r="AI23" i="18"/>
  <c r="AI23" i="19" s="1"/>
  <c r="G22" i="13"/>
  <c r="G22" i="14" s="1"/>
  <c r="G22" i="5" s="1"/>
  <c r="G23" i="17"/>
  <c r="Q22" i="18"/>
  <c r="Q22" i="19" s="1"/>
  <c r="AK22" i="18"/>
  <c r="AK22" i="19" s="1"/>
  <c r="AC22" i="18"/>
  <c r="AC22" i="19" s="1"/>
  <c r="I22" i="18"/>
  <c r="I22" i="19" s="1"/>
  <c r="S21" i="18"/>
  <c r="S21" i="19" s="1"/>
  <c r="AM21" i="18"/>
  <c r="AM21" i="19" s="1"/>
  <c r="K21" i="18"/>
  <c r="K21" i="19" s="1"/>
  <c r="AE21" i="18"/>
  <c r="AE21" i="19" s="1"/>
  <c r="C20" i="13"/>
  <c r="C20" i="14" s="1"/>
  <c r="C20" i="5" s="1"/>
  <c r="C21" i="17"/>
  <c r="AG20" i="18"/>
  <c r="AG20" i="19" s="1"/>
  <c r="M20" i="18"/>
  <c r="M20" i="19" s="1"/>
  <c r="E19" i="13"/>
  <c r="E19" i="14" s="1"/>
  <c r="E19" i="5" s="1"/>
  <c r="E20" i="17"/>
  <c r="AI19" i="18"/>
  <c r="AI19" i="19" s="1"/>
  <c r="O19" i="18"/>
  <c r="O19" i="19" s="1"/>
  <c r="G18" i="13"/>
  <c r="G18" i="14" s="1"/>
  <c r="G18" i="5" s="1"/>
  <c r="G19" i="17"/>
  <c r="Q18" i="18"/>
  <c r="Q18" i="19" s="1"/>
  <c r="AK18" i="18"/>
  <c r="AK18" i="19" s="1"/>
  <c r="I18" i="18"/>
  <c r="I18" i="19" s="1"/>
  <c r="AC18" i="18"/>
  <c r="AC18" i="19" s="1"/>
  <c r="AM17" i="18"/>
  <c r="AM17" i="19" s="1"/>
  <c r="S17" i="18"/>
  <c r="S17" i="19" s="1"/>
  <c r="K17" i="18"/>
  <c r="K17" i="19" s="1"/>
  <c r="AE17" i="18"/>
  <c r="AE17" i="19" s="1"/>
  <c r="C17" i="17"/>
  <c r="C16" i="13"/>
  <c r="C16" i="14" s="1"/>
  <c r="C16" i="5" s="1"/>
  <c r="M16" i="18"/>
  <c r="M16" i="19" s="1"/>
  <c r="AG16" i="18"/>
  <c r="AG16" i="19" s="1"/>
  <c r="E16" i="17"/>
  <c r="E15" i="13"/>
  <c r="E15" i="14" s="1"/>
  <c r="E15" i="5" s="1"/>
  <c r="O15" i="18"/>
  <c r="O15" i="19" s="1"/>
  <c r="AI15" i="18"/>
  <c r="AI15" i="19" s="1"/>
  <c r="G14" i="13"/>
  <c r="G14" i="14" s="1"/>
  <c r="G14" i="5" s="1"/>
  <c r="G15" i="17"/>
  <c r="Q14" i="18"/>
  <c r="Q14" i="19" s="1"/>
  <c r="AK14" i="18"/>
  <c r="AK14" i="19" s="1"/>
  <c r="AC14" i="18"/>
  <c r="AC14" i="19" s="1"/>
  <c r="I14" i="18"/>
  <c r="I14" i="19" s="1"/>
  <c r="S13" i="18"/>
  <c r="S13" i="19" s="1"/>
  <c r="AM13" i="18"/>
  <c r="AM13" i="19" s="1"/>
  <c r="K13" i="18"/>
  <c r="K13" i="19" s="1"/>
  <c r="AE13" i="18"/>
  <c r="AE13" i="19" s="1"/>
  <c r="C12" i="13"/>
  <c r="C12" i="14" s="1"/>
  <c r="C12" i="5" s="1"/>
  <c r="C13" i="17"/>
  <c r="AG12" i="18"/>
  <c r="AG12" i="19" s="1"/>
  <c r="M12" i="18"/>
  <c r="M12" i="19" s="1"/>
  <c r="E12" i="17"/>
  <c r="E11" i="13"/>
  <c r="E11" i="14" s="1"/>
  <c r="E11" i="5" s="1"/>
  <c r="O11" i="18"/>
  <c r="O11" i="19" s="1"/>
  <c r="AI11" i="18"/>
  <c r="AI11" i="19" s="1"/>
  <c r="G10" i="13"/>
  <c r="G10" i="14" s="1"/>
  <c r="G10" i="5" s="1"/>
  <c r="G11" i="17"/>
  <c r="Q10" i="18"/>
  <c r="Q10" i="19" s="1"/>
  <c r="AK10" i="18"/>
  <c r="AK10" i="19" s="1"/>
  <c r="AC10" i="18"/>
  <c r="AC10" i="19" s="1"/>
  <c r="I10" i="18"/>
  <c r="I10" i="19" s="1"/>
  <c r="S9" i="18"/>
  <c r="S9" i="19" s="1"/>
  <c r="AM9" i="18"/>
  <c r="AM9" i="19" s="1"/>
  <c r="K9" i="18"/>
  <c r="K9" i="19" s="1"/>
  <c r="AE9" i="18"/>
  <c r="AE9" i="19" s="1"/>
  <c r="C9" i="17"/>
  <c r="C8" i="13"/>
  <c r="C8" i="14" s="1"/>
  <c r="C8" i="5" s="1"/>
  <c r="AG8" i="18"/>
  <c r="AG8" i="19" s="1"/>
  <c r="M8" i="18"/>
  <c r="M8" i="19" s="1"/>
  <c r="E7" i="13"/>
  <c r="E7" i="14" s="1"/>
  <c r="E7" i="5" s="1"/>
  <c r="E8" i="17"/>
  <c r="AI7" i="18"/>
  <c r="AI7" i="19" s="1"/>
  <c r="O7" i="18"/>
  <c r="O7" i="19" s="1"/>
  <c r="G7" i="17"/>
  <c r="G6" i="13"/>
  <c r="G6" i="14" s="1"/>
  <c r="G6" i="5" s="1"/>
  <c r="Q6" i="18"/>
  <c r="Q6" i="19" s="1"/>
  <c r="AK6" i="18"/>
  <c r="AK6" i="19" s="1"/>
  <c r="I6" i="18"/>
  <c r="I6" i="19" s="1"/>
  <c r="AC6" i="18"/>
  <c r="AC6" i="19" s="1"/>
  <c r="S5" i="18"/>
  <c r="S5" i="19" s="1"/>
  <c r="AM5" i="18"/>
  <c r="AM5" i="19" s="1"/>
  <c r="AE5" i="18"/>
  <c r="AE5" i="19" s="1"/>
  <c r="K5" i="18"/>
  <c r="K5" i="19" s="1"/>
  <c r="C4" i="13"/>
  <c r="C4" i="14" s="1"/>
  <c r="C4" i="5" s="1"/>
  <c r="C5" i="17"/>
  <c r="P129" i="18"/>
  <c r="P129" i="19" s="1"/>
  <c r="AJ129" i="18"/>
  <c r="AJ129" i="19" s="1"/>
  <c r="N126" i="17"/>
  <c r="B124" i="17"/>
  <c r="B123" i="13"/>
  <c r="B123" i="14" s="1"/>
  <c r="B123" i="5" s="1"/>
  <c r="AD120" i="18"/>
  <c r="AD120" i="19" s="1"/>
  <c r="J120" i="18"/>
  <c r="J120" i="19" s="1"/>
  <c r="R116" i="18"/>
  <c r="R116" i="19" s="1"/>
  <c r="AL116" i="18"/>
  <c r="AL116" i="19" s="1"/>
  <c r="F113" i="13"/>
  <c r="F113" i="14" s="1"/>
  <c r="F113" i="5" s="1"/>
  <c r="F114" i="17"/>
  <c r="D110" i="13"/>
  <c r="D110" i="14" s="1"/>
  <c r="D110" i="5" s="1"/>
  <c r="D111" i="17"/>
  <c r="L107" i="18"/>
  <c r="L107" i="19" s="1"/>
  <c r="AF107" i="18"/>
  <c r="AF107" i="19" s="1"/>
  <c r="AF103" i="18"/>
  <c r="AF103" i="19" s="1"/>
  <c r="L103" i="18"/>
  <c r="L103" i="19" s="1"/>
  <c r="J100" i="18"/>
  <c r="J100" i="19" s="1"/>
  <c r="AD100" i="18"/>
  <c r="AD100" i="19" s="1"/>
  <c r="AD96" i="18"/>
  <c r="AD96" i="19" s="1"/>
  <c r="J96" i="18"/>
  <c r="J96" i="19" s="1"/>
  <c r="J92" i="18"/>
  <c r="J92" i="19" s="1"/>
  <c r="AD92" i="18"/>
  <c r="AD92" i="19" s="1"/>
  <c r="AL88" i="18"/>
  <c r="AL88" i="19" s="1"/>
  <c r="R88" i="18"/>
  <c r="R88" i="19" s="1"/>
  <c r="F85" i="13"/>
  <c r="F85" i="14" s="1"/>
  <c r="F85" i="5" s="1"/>
  <c r="F86" i="17"/>
  <c r="D82" i="13"/>
  <c r="D82" i="14" s="1"/>
  <c r="D82" i="5" s="1"/>
  <c r="D83" i="17"/>
  <c r="AD80" i="18"/>
  <c r="AD80" i="19" s="1"/>
  <c r="J80" i="18"/>
  <c r="J80" i="19" s="1"/>
  <c r="H77" i="17"/>
  <c r="F73" i="13"/>
  <c r="F73" i="14" s="1"/>
  <c r="F73" i="5" s="1"/>
  <c r="F74" i="17"/>
  <c r="D70" i="13"/>
  <c r="D70" i="14" s="1"/>
  <c r="D70" i="5" s="1"/>
  <c r="D71" i="17"/>
  <c r="AF67" i="18"/>
  <c r="AF67" i="19" s="1"/>
  <c r="L67" i="18"/>
  <c r="L67" i="19" s="1"/>
  <c r="H65" i="17"/>
  <c r="P61" i="18"/>
  <c r="P61" i="19" s="1"/>
  <c r="AJ61" i="18"/>
  <c r="AJ61" i="19" s="1"/>
  <c r="N58" i="17"/>
  <c r="B55" i="13"/>
  <c r="B55" i="14" s="1"/>
  <c r="B55" i="5" s="1"/>
  <c r="B56" i="17"/>
  <c r="H53" i="17"/>
  <c r="N50" i="17"/>
  <c r="B48" i="17"/>
  <c r="B47" i="13"/>
  <c r="B47" i="14" s="1"/>
  <c r="B47" i="5" s="1"/>
  <c r="J44" i="18"/>
  <c r="J44" i="19" s="1"/>
  <c r="AD44" i="18"/>
  <c r="AD44" i="19" s="1"/>
  <c r="R40" i="18"/>
  <c r="R40" i="19" s="1"/>
  <c r="AL40" i="18"/>
  <c r="AL40" i="19" s="1"/>
  <c r="P37" i="18"/>
  <c r="P37" i="19" s="1"/>
  <c r="AJ37" i="18"/>
  <c r="AJ37" i="19" s="1"/>
  <c r="AJ33" i="18"/>
  <c r="AJ33" i="19" s="1"/>
  <c r="P33" i="18"/>
  <c r="P33" i="19" s="1"/>
  <c r="D30" i="13"/>
  <c r="D30" i="14" s="1"/>
  <c r="D30" i="5" s="1"/>
  <c r="D31" i="17"/>
  <c r="AD28" i="18"/>
  <c r="AD28" i="19" s="1"/>
  <c r="J28" i="18"/>
  <c r="J28" i="19" s="1"/>
  <c r="R24" i="18"/>
  <c r="R24" i="19" s="1"/>
  <c r="AL24" i="18"/>
  <c r="AL24" i="19" s="1"/>
  <c r="N22" i="17"/>
  <c r="L19" i="18"/>
  <c r="L19" i="19" s="1"/>
  <c r="AF19" i="18"/>
  <c r="AF19" i="19" s="1"/>
  <c r="H17" i="17"/>
  <c r="D14" i="13"/>
  <c r="D14" i="14" s="1"/>
  <c r="D14" i="5" s="1"/>
  <c r="D15" i="17"/>
  <c r="H13" i="17"/>
  <c r="J8" i="18"/>
  <c r="J8" i="19" s="1"/>
  <c r="AD8" i="18"/>
  <c r="AD8" i="19" s="1"/>
  <c r="F6" i="17"/>
  <c r="F5" i="13"/>
  <c r="F5" i="14" s="1"/>
  <c r="F5" i="5" s="1"/>
  <c r="M4" i="18"/>
  <c r="M4" i="19" s="1"/>
  <c r="AG4" i="18"/>
  <c r="AG4" i="19" s="1"/>
  <c r="Q4" i="18"/>
  <c r="Q4" i="19" s="1"/>
  <c r="AK4" i="18"/>
  <c r="AK4" i="19" s="1"/>
  <c r="N131" i="17"/>
  <c r="F130" i="13"/>
  <c r="F130" i="14" s="1"/>
  <c r="F130" i="5" s="1"/>
  <c r="F131" i="17"/>
  <c r="P130" i="18"/>
  <c r="P130" i="19" s="1"/>
  <c r="AJ130" i="18"/>
  <c r="AJ130" i="19" s="1"/>
  <c r="H130" i="17"/>
  <c r="AL129" i="18"/>
  <c r="AL129" i="19" s="1"/>
  <c r="R129" i="18"/>
  <c r="R129" i="19" s="1"/>
  <c r="J129" i="18"/>
  <c r="J129" i="19" s="1"/>
  <c r="AD129" i="18"/>
  <c r="AD129" i="19" s="1"/>
  <c r="B128" i="13"/>
  <c r="B128" i="14" s="1"/>
  <c r="B128" i="5" s="1"/>
  <c r="B129" i="17"/>
  <c r="L128" i="18"/>
  <c r="L128" i="19" s="1"/>
  <c r="AF128" i="18"/>
  <c r="AF128" i="19" s="1"/>
  <c r="D128" i="17"/>
  <c r="D127" i="13"/>
  <c r="D127" i="14" s="1"/>
  <c r="D127" i="5" s="1"/>
  <c r="N127" i="17"/>
  <c r="F127" i="17"/>
  <c r="F126" i="13"/>
  <c r="F126" i="14" s="1"/>
  <c r="F126" i="5" s="1"/>
  <c r="AJ126" i="18"/>
  <c r="AJ126" i="19" s="1"/>
  <c r="P126" i="18"/>
  <c r="P126" i="19" s="1"/>
  <c r="H126" i="17"/>
  <c r="AL125" i="18"/>
  <c r="AL125" i="19" s="1"/>
  <c r="R125" i="18"/>
  <c r="R125" i="19" s="1"/>
  <c r="J125" i="18"/>
  <c r="J125" i="19" s="1"/>
  <c r="AD125" i="18"/>
  <c r="AD125" i="19" s="1"/>
  <c r="B124" i="13"/>
  <c r="B124" i="14" s="1"/>
  <c r="B124" i="5" s="1"/>
  <c r="B125" i="17"/>
  <c r="L124" i="18"/>
  <c r="L124" i="19" s="1"/>
  <c r="AF124" i="18"/>
  <c r="AF124" i="19" s="1"/>
  <c r="D124" i="17"/>
  <c r="D123" i="13"/>
  <c r="D123" i="14" s="1"/>
  <c r="D123" i="5" s="1"/>
  <c r="N123" i="17"/>
  <c r="F122" i="13"/>
  <c r="F122" i="14" s="1"/>
  <c r="F122" i="5" s="1"/>
  <c r="F123" i="17"/>
  <c r="P122" i="18"/>
  <c r="P122" i="19" s="1"/>
  <c r="AJ122" i="18"/>
  <c r="AJ122" i="19" s="1"/>
  <c r="H122" i="17"/>
  <c r="AL121" i="18"/>
  <c r="AL121" i="19" s="1"/>
  <c r="R121" i="18"/>
  <c r="R121" i="19" s="1"/>
  <c r="J121" i="18"/>
  <c r="J121" i="19" s="1"/>
  <c r="AD121" i="18"/>
  <c r="AD121" i="19" s="1"/>
  <c r="B121" i="17"/>
  <c r="B120" i="13"/>
  <c r="B120" i="14" s="1"/>
  <c r="B120" i="5" s="1"/>
  <c r="L120" i="18"/>
  <c r="L120" i="19" s="1"/>
  <c r="AF120" i="18"/>
  <c r="AF120" i="19" s="1"/>
  <c r="D120" i="17"/>
  <c r="D119" i="13"/>
  <c r="D119" i="14" s="1"/>
  <c r="D119" i="5" s="1"/>
  <c r="N119" i="17"/>
  <c r="F118" i="13"/>
  <c r="F118" i="14" s="1"/>
  <c r="F118" i="5" s="1"/>
  <c r="F119" i="17"/>
  <c r="AJ118" i="18"/>
  <c r="AJ118" i="19" s="1"/>
  <c r="P118" i="18"/>
  <c r="P118" i="19" s="1"/>
  <c r="H118" i="17"/>
  <c r="R117" i="18"/>
  <c r="R117" i="19" s="1"/>
  <c r="AL117" i="18"/>
  <c r="AL117" i="19" s="1"/>
  <c r="J117" i="18"/>
  <c r="J117" i="19" s="1"/>
  <c r="AD117" i="18"/>
  <c r="AD117" i="19" s="1"/>
  <c r="B117" i="17"/>
  <c r="B116" i="13"/>
  <c r="B116" i="14" s="1"/>
  <c r="B116" i="5" s="1"/>
  <c r="AF116" i="18"/>
  <c r="AF116" i="19" s="1"/>
  <c r="L116" i="18"/>
  <c r="L116" i="19" s="1"/>
  <c r="D116" i="17"/>
  <c r="D115" i="13"/>
  <c r="D115" i="14" s="1"/>
  <c r="D115" i="5" s="1"/>
  <c r="N115" i="17"/>
  <c r="F114" i="13"/>
  <c r="F114" i="14" s="1"/>
  <c r="F114" i="5" s="1"/>
  <c r="F115" i="17"/>
  <c r="AJ114" i="18"/>
  <c r="AJ114" i="19" s="1"/>
  <c r="P114" i="18"/>
  <c r="P114" i="19" s="1"/>
  <c r="H114" i="17"/>
  <c r="R113" i="18"/>
  <c r="R113" i="19" s="1"/>
  <c r="AL113" i="18"/>
  <c r="AL113" i="19" s="1"/>
  <c r="J113" i="18"/>
  <c r="J113" i="19" s="1"/>
  <c r="AD113" i="18"/>
  <c r="AD113" i="19" s="1"/>
  <c r="B112" i="13"/>
  <c r="B112" i="14" s="1"/>
  <c r="B112" i="5" s="1"/>
  <c r="I112" i="5" s="1"/>
  <c r="B113" i="17"/>
  <c r="AF112" i="18"/>
  <c r="AF112" i="19" s="1"/>
  <c r="L112" i="18"/>
  <c r="L112" i="19" s="1"/>
  <c r="D112" i="17"/>
  <c r="D111" i="13"/>
  <c r="D111" i="14" s="1"/>
  <c r="D111" i="5" s="1"/>
  <c r="N111" i="17"/>
  <c r="F110" i="13"/>
  <c r="F110" i="14" s="1"/>
  <c r="F110" i="5" s="1"/>
  <c r="F111" i="17"/>
  <c r="P110" i="18"/>
  <c r="P110" i="19" s="1"/>
  <c r="AJ110" i="18"/>
  <c r="AJ110" i="19" s="1"/>
  <c r="H110" i="17"/>
  <c r="AL109" i="18"/>
  <c r="AL109" i="19" s="1"/>
  <c r="R109" i="18"/>
  <c r="R109" i="19" s="1"/>
  <c r="AD109" i="18"/>
  <c r="AD109" i="19" s="1"/>
  <c r="J109" i="18"/>
  <c r="J109" i="19" s="1"/>
  <c r="B109" i="17"/>
  <c r="B108" i="13"/>
  <c r="B108" i="14" s="1"/>
  <c r="B108" i="5" s="1"/>
  <c r="L108" i="18"/>
  <c r="L108" i="19" s="1"/>
  <c r="AF108" i="18"/>
  <c r="AF108" i="19" s="1"/>
  <c r="D108" i="17"/>
  <c r="D107" i="13"/>
  <c r="D107" i="14" s="1"/>
  <c r="D107" i="5" s="1"/>
  <c r="N107" i="17"/>
  <c r="F106" i="13"/>
  <c r="F106" i="14" s="1"/>
  <c r="F106" i="5" s="1"/>
  <c r="F107" i="17"/>
  <c r="P106" i="18"/>
  <c r="P106" i="19" s="1"/>
  <c r="AJ106" i="18"/>
  <c r="AJ106" i="19" s="1"/>
  <c r="H106" i="17"/>
  <c r="AL105" i="18"/>
  <c r="AL105" i="19" s="1"/>
  <c r="R105" i="18"/>
  <c r="R105" i="19" s="1"/>
  <c r="J105" i="18"/>
  <c r="J105" i="19" s="1"/>
  <c r="AD105" i="18"/>
  <c r="AD105" i="19" s="1"/>
  <c r="B104" i="13"/>
  <c r="B104" i="14" s="1"/>
  <c r="B104" i="5" s="1"/>
  <c r="I104" i="5" s="1"/>
  <c r="B105" i="17"/>
  <c r="AF104" i="18"/>
  <c r="AF104" i="19" s="1"/>
  <c r="L104" i="18"/>
  <c r="L104" i="19" s="1"/>
  <c r="D104" i="17"/>
  <c r="D103" i="13"/>
  <c r="D103" i="14" s="1"/>
  <c r="D103" i="5" s="1"/>
  <c r="N103" i="17"/>
  <c r="F102" i="13"/>
  <c r="F102" i="14" s="1"/>
  <c r="F102" i="5" s="1"/>
  <c r="F103" i="17"/>
  <c r="P102" i="18"/>
  <c r="P102" i="19" s="1"/>
  <c r="AJ102" i="18"/>
  <c r="AJ102" i="19" s="1"/>
  <c r="H102" i="17"/>
  <c r="AL101" i="18"/>
  <c r="AL101" i="19" s="1"/>
  <c r="R101" i="18"/>
  <c r="R101" i="19" s="1"/>
  <c r="J101" i="18"/>
  <c r="J101" i="19" s="1"/>
  <c r="AD101" i="18"/>
  <c r="AD101" i="19" s="1"/>
  <c r="B101" i="17"/>
  <c r="B100" i="13"/>
  <c r="B100" i="14" s="1"/>
  <c r="B100" i="5" s="1"/>
  <c r="AF100" i="18"/>
  <c r="AF100" i="19" s="1"/>
  <c r="L100" i="18"/>
  <c r="L100" i="19" s="1"/>
  <c r="D100" i="17"/>
  <c r="D99" i="13"/>
  <c r="D99" i="14" s="1"/>
  <c r="D99" i="5" s="1"/>
  <c r="N99" i="17"/>
  <c r="F98" i="13"/>
  <c r="F98" i="14" s="1"/>
  <c r="F98" i="5" s="1"/>
  <c r="F99" i="17"/>
  <c r="P98" i="18"/>
  <c r="P98" i="19" s="1"/>
  <c r="AJ98" i="18"/>
  <c r="AJ98" i="19" s="1"/>
  <c r="H98" i="17"/>
  <c r="AL97" i="18"/>
  <c r="AL97" i="19" s="1"/>
  <c r="R97" i="18"/>
  <c r="R97" i="19" s="1"/>
  <c r="J97" i="18"/>
  <c r="J97" i="19" s="1"/>
  <c r="AD97" i="18"/>
  <c r="AD97" i="19" s="1"/>
  <c r="B96" i="13"/>
  <c r="B96" i="14" s="1"/>
  <c r="B96" i="5" s="1"/>
  <c r="B97" i="17"/>
  <c r="AF96" i="18"/>
  <c r="AF96" i="19" s="1"/>
  <c r="L96" i="18"/>
  <c r="L96" i="19" s="1"/>
  <c r="D95" i="13"/>
  <c r="D95" i="14" s="1"/>
  <c r="D95" i="5" s="1"/>
  <c r="D96" i="17"/>
  <c r="N95" i="17"/>
  <c r="F94" i="13"/>
  <c r="F94" i="14" s="1"/>
  <c r="F94" i="5" s="1"/>
  <c r="F95" i="17"/>
  <c r="P94" i="18"/>
  <c r="P94" i="19" s="1"/>
  <c r="AJ94" i="18"/>
  <c r="AJ94" i="19" s="1"/>
  <c r="H94" i="17"/>
  <c r="R93" i="18"/>
  <c r="R93" i="19" s="1"/>
  <c r="AL93" i="18"/>
  <c r="AL93" i="19" s="1"/>
  <c r="J93" i="18"/>
  <c r="J93" i="19" s="1"/>
  <c r="AD93" i="18"/>
  <c r="AD93" i="19" s="1"/>
  <c r="B93" i="17"/>
  <c r="B92" i="13"/>
  <c r="B92" i="14" s="1"/>
  <c r="B92" i="5" s="1"/>
  <c r="I92" i="5" s="1"/>
  <c r="L92" i="18"/>
  <c r="L92" i="19" s="1"/>
  <c r="AF92" i="18"/>
  <c r="AF92" i="19" s="1"/>
  <c r="D91" i="13"/>
  <c r="D91" i="14" s="1"/>
  <c r="D91" i="5" s="1"/>
  <c r="D92" i="17"/>
  <c r="N91" i="17"/>
  <c r="F90" i="13"/>
  <c r="F90" i="14" s="1"/>
  <c r="F90" i="5" s="1"/>
  <c r="F91" i="17"/>
  <c r="P90" i="18"/>
  <c r="P90" i="19" s="1"/>
  <c r="AJ90" i="18"/>
  <c r="AJ90" i="19" s="1"/>
  <c r="H90" i="17"/>
  <c r="AL89" i="18"/>
  <c r="AL89" i="19" s="1"/>
  <c r="R89" i="18"/>
  <c r="R89" i="19" s="1"/>
  <c r="J89" i="18"/>
  <c r="J89" i="19" s="1"/>
  <c r="AD89" i="18"/>
  <c r="AD89" i="19" s="1"/>
  <c r="B88" i="13"/>
  <c r="B88" i="14" s="1"/>
  <c r="B88" i="5" s="1"/>
  <c r="I88" i="5" s="1"/>
  <c r="B89" i="17"/>
  <c r="AF88" i="18"/>
  <c r="AF88" i="19" s="1"/>
  <c r="L88" i="18"/>
  <c r="L88" i="19" s="1"/>
  <c r="D88" i="17"/>
  <c r="D87" i="13"/>
  <c r="D87" i="14" s="1"/>
  <c r="D87" i="5" s="1"/>
  <c r="N87" i="17"/>
  <c r="F86" i="13"/>
  <c r="F86" i="14" s="1"/>
  <c r="F86" i="5" s="1"/>
  <c r="F87" i="17"/>
  <c r="AJ86" i="18"/>
  <c r="AJ86" i="19" s="1"/>
  <c r="P86" i="18"/>
  <c r="P86" i="19" s="1"/>
  <c r="H86" i="17"/>
  <c r="AL85" i="18"/>
  <c r="AL85" i="19" s="1"/>
  <c r="R85" i="18"/>
  <c r="R85" i="19" s="1"/>
  <c r="J85" i="18"/>
  <c r="J85" i="19" s="1"/>
  <c r="AD85" i="18"/>
  <c r="AD85" i="19" s="1"/>
  <c r="B85" i="17"/>
  <c r="B84" i="13"/>
  <c r="B84" i="14" s="1"/>
  <c r="B84" i="5" s="1"/>
  <c r="AF84" i="18"/>
  <c r="AF84" i="19" s="1"/>
  <c r="L84" i="18"/>
  <c r="L84" i="19" s="1"/>
  <c r="D83" i="13"/>
  <c r="D83" i="14" s="1"/>
  <c r="D83" i="5" s="1"/>
  <c r="D84" i="17"/>
  <c r="N83" i="17"/>
  <c r="F82" i="13"/>
  <c r="F82" i="14" s="1"/>
  <c r="F82" i="5" s="1"/>
  <c r="F83" i="17"/>
  <c r="P82" i="18"/>
  <c r="P82" i="19" s="1"/>
  <c r="AJ82" i="18"/>
  <c r="AJ82" i="19" s="1"/>
  <c r="H82" i="17"/>
  <c r="R81" i="18"/>
  <c r="R81" i="19" s="1"/>
  <c r="AL81" i="18"/>
  <c r="AL81" i="19" s="1"/>
  <c r="J81" i="18"/>
  <c r="J81" i="19" s="1"/>
  <c r="AD81" i="18"/>
  <c r="AD81" i="19" s="1"/>
  <c r="B80" i="13"/>
  <c r="B80" i="14" s="1"/>
  <c r="B80" i="5" s="1"/>
  <c r="I80" i="5" s="1"/>
  <c r="B81" i="17"/>
  <c r="AF80" i="18"/>
  <c r="AF80" i="19" s="1"/>
  <c r="L80" i="18"/>
  <c r="L80" i="19" s="1"/>
  <c r="D79" i="13"/>
  <c r="D79" i="14" s="1"/>
  <c r="D79" i="5" s="1"/>
  <c r="D80" i="17"/>
  <c r="N79" i="17"/>
  <c r="F78" i="13"/>
  <c r="F78" i="14" s="1"/>
  <c r="F78" i="5" s="1"/>
  <c r="F79" i="17"/>
  <c r="AJ78" i="18"/>
  <c r="AJ78" i="19" s="1"/>
  <c r="P78" i="18"/>
  <c r="P78" i="19" s="1"/>
  <c r="H78" i="17"/>
  <c r="R77" i="18"/>
  <c r="R77" i="19" s="1"/>
  <c r="AL77" i="18"/>
  <c r="AL77" i="19" s="1"/>
  <c r="J77" i="18"/>
  <c r="J77" i="19" s="1"/>
  <c r="AD77" i="18"/>
  <c r="AD77" i="19" s="1"/>
  <c r="B77" i="17"/>
  <c r="B76" i="13"/>
  <c r="B76" i="14" s="1"/>
  <c r="B76" i="5" s="1"/>
  <c r="L76" i="18"/>
  <c r="L76" i="19" s="1"/>
  <c r="AF76" i="18"/>
  <c r="AF76" i="19" s="1"/>
  <c r="D75" i="13"/>
  <c r="D75" i="14" s="1"/>
  <c r="D75" i="5" s="1"/>
  <c r="D76" i="17"/>
  <c r="N75" i="17"/>
  <c r="F75" i="17"/>
  <c r="F74" i="13"/>
  <c r="F74" i="14" s="1"/>
  <c r="F74" i="5" s="1"/>
  <c r="P74" i="18"/>
  <c r="P74" i="19" s="1"/>
  <c r="AJ74" i="18"/>
  <c r="AJ74" i="19" s="1"/>
  <c r="H74" i="17"/>
  <c r="AL73" i="18"/>
  <c r="AL73" i="19" s="1"/>
  <c r="R73" i="18"/>
  <c r="R73" i="19" s="1"/>
  <c r="J73" i="18"/>
  <c r="J73" i="19" s="1"/>
  <c r="AD73" i="18"/>
  <c r="AD73" i="19" s="1"/>
  <c r="B72" i="13"/>
  <c r="B72" i="14" s="1"/>
  <c r="B72" i="5" s="1"/>
  <c r="I72" i="5" s="1"/>
  <c r="B73" i="17"/>
  <c r="L72" i="18"/>
  <c r="L72" i="19" s="1"/>
  <c r="AF72" i="18"/>
  <c r="AF72" i="19" s="1"/>
  <c r="D72" i="17"/>
  <c r="D71" i="13"/>
  <c r="D71" i="14" s="1"/>
  <c r="D71" i="5" s="1"/>
  <c r="N71" i="17"/>
  <c r="F70" i="13"/>
  <c r="F70" i="14" s="1"/>
  <c r="F70" i="5" s="1"/>
  <c r="F71" i="17"/>
  <c r="P70" i="18"/>
  <c r="P70" i="19" s="1"/>
  <c r="AJ70" i="18"/>
  <c r="AJ70" i="19" s="1"/>
  <c r="H70" i="18"/>
  <c r="H70" i="19" s="1"/>
  <c r="AB70" i="18"/>
  <c r="AB70" i="19" s="1"/>
  <c r="R69" i="18"/>
  <c r="R69" i="19" s="1"/>
  <c r="AL69" i="18"/>
  <c r="AL69" i="19" s="1"/>
  <c r="AD69" i="18"/>
  <c r="AD69" i="19" s="1"/>
  <c r="J69" i="18"/>
  <c r="J69" i="19" s="1"/>
  <c r="B69" i="17"/>
  <c r="B68" i="13"/>
  <c r="B68" i="14" s="1"/>
  <c r="B68" i="5" s="1"/>
  <c r="AF68" i="18"/>
  <c r="AF68" i="19" s="1"/>
  <c r="L68" i="18"/>
  <c r="L68" i="19" s="1"/>
  <c r="D67" i="13"/>
  <c r="D67" i="14" s="1"/>
  <c r="D67" i="5" s="1"/>
  <c r="D68" i="17"/>
  <c r="N67" i="17"/>
  <c r="F66" i="13"/>
  <c r="F66" i="14" s="1"/>
  <c r="F66" i="5" s="1"/>
  <c r="F67" i="17"/>
  <c r="AJ66" i="18"/>
  <c r="AJ66" i="19" s="1"/>
  <c r="P66" i="18"/>
  <c r="P66" i="19" s="1"/>
  <c r="H66" i="17"/>
  <c r="R65" i="18"/>
  <c r="R65" i="19" s="1"/>
  <c r="AL65" i="18"/>
  <c r="AL65" i="19" s="1"/>
  <c r="AD65" i="18"/>
  <c r="AD65" i="19" s="1"/>
  <c r="J65" i="18"/>
  <c r="J65" i="19" s="1"/>
  <c r="B65" i="17"/>
  <c r="B64" i="13"/>
  <c r="B64" i="14" s="1"/>
  <c r="B64" i="5" s="1"/>
  <c r="L64" i="18"/>
  <c r="L64" i="19" s="1"/>
  <c r="AF64" i="18"/>
  <c r="AF64" i="19" s="1"/>
  <c r="D63" i="13"/>
  <c r="D63" i="14" s="1"/>
  <c r="D63" i="5" s="1"/>
  <c r="D64" i="17"/>
  <c r="N63" i="17"/>
  <c r="F63" i="17"/>
  <c r="F62" i="13"/>
  <c r="F62" i="14" s="1"/>
  <c r="F62" i="5" s="1"/>
  <c r="P62" i="18"/>
  <c r="P62" i="19" s="1"/>
  <c r="AJ62" i="18"/>
  <c r="AJ62" i="19" s="1"/>
  <c r="H62" i="17"/>
  <c r="R61" i="18"/>
  <c r="R61" i="19" s="1"/>
  <c r="AL61" i="18"/>
  <c r="AL61" i="19" s="1"/>
  <c r="AD61" i="18"/>
  <c r="AD61" i="19" s="1"/>
  <c r="J61" i="18"/>
  <c r="J61" i="19" s="1"/>
  <c r="B61" i="17"/>
  <c r="B60" i="13"/>
  <c r="B60" i="14" s="1"/>
  <c r="B60" i="5" s="1"/>
  <c r="I60" i="5" s="1"/>
  <c r="AF60" i="18"/>
  <c r="AF60" i="19" s="1"/>
  <c r="L60" i="18"/>
  <c r="L60" i="19" s="1"/>
  <c r="D59" i="13"/>
  <c r="D59" i="14" s="1"/>
  <c r="D59" i="5" s="1"/>
  <c r="D60" i="17"/>
  <c r="N59" i="17"/>
  <c r="F59" i="17"/>
  <c r="F58" i="13"/>
  <c r="F58" i="14" s="1"/>
  <c r="F58" i="5" s="1"/>
  <c r="P58" i="18"/>
  <c r="P58" i="19" s="1"/>
  <c r="AJ58" i="18"/>
  <c r="AJ58" i="19" s="1"/>
  <c r="H58" i="17"/>
  <c r="AL57" i="18"/>
  <c r="AL57" i="19" s="1"/>
  <c r="R57" i="18"/>
  <c r="R57" i="19" s="1"/>
  <c r="J57" i="18"/>
  <c r="J57" i="19" s="1"/>
  <c r="AD57" i="18"/>
  <c r="AD57" i="19" s="1"/>
  <c r="B56" i="13"/>
  <c r="B56" i="14" s="1"/>
  <c r="B56" i="5" s="1"/>
  <c r="I56" i="5" s="1"/>
  <c r="B57" i="17"/>
  <c r="AF56" i="18"/>
  <c r="AF56" i="19" s="1"/>
  <c r="L56" i="18"/>
  <c r="L56" i="19" s="1"/>
  <c r="D56" i="17"/>
  <c r="D55" i="13"/>
  <c r="D55" i="14" s="1"/>
  <c r="D55" i="5" s="1"/>
  <c r="N55" i="17"/>
  <c r="F54" i="13"/>
  <c r="F54" i="14" s="1"/>
  <c r="F54" i="5" s="1"/>
  <c r="F55" i="17"/>
  <c r="AJ54" i="18"/>
  <c r="AJ54" i="19" s="1"/>
  <c r="P54" i="18"/>
  <c r="P54" i="19" s="1"/>
  <c r="H54" i="17"/>
  <c r="AL53" i="18"/>
  <c r="AL53" i="19" s="1"/>
  <c r="R53" i="18"/>
  <c r="R53" i="19" s="1"/>
  <c r="J53" i="18"/>
  <c r="J53" i="19" s="1"/>
  <c r="AD53" i="18"/>
  <c r="AD53" i="19" s="1"/>
  <c r="B53" i="17"/>
  <c r="B52" i="13"/>
  <c r="B52" i="14" s="1"/>
  <c r="B52" i="5" s="1"/>
  <c r="I52" i="5" s="1"/>
  <c r="AF52" i="18"/>
  <c r="AF52" i="19" s="1"/>
  <c r="L52" i="18"/>
  <c r="L52" i="19" s="1"/>
  <c r="D51" i="13"/>
  <c r="D51" i="14" s="1"/>
  <c r="D51" i="5" s="1"/>
  <c r="D52" i="17"/>
  <c r="N51" i="17"/>
  <c r="F50" i="13"/>
  <c r="F50" i="14" s="1"/>
  <c r="F50" i="5" s="1"/>
  <c r="F51" i="17"/>
  <c r="P50" i="18"/>
  <c r="P50" i="19" s="1"/>
  <c r="AJ50" i="18"/>
  <c r="AJ50" i="19" s="1"/>
  <c r="H50" i="17"/>
  <c r="R49" i="18"/>
  <c r="R49" i="19" s="1"/>
  <c r="AL49" i="18"/>
  <c r="AL49" i="19" s="1"/>
  <c r="J49" i="18"/>
  <c r="J49" i="19" s="1"/>
  <c r="AD49" i="18"/>
  <c r="AD49" i="19" s="1"/>
  <c r="B48" i="13"/>
  <c r="B48" i="14" s="1"/>
  <c r="B48" i="5" s="1"/>
  <c r="I48" i="5" s="1"/>
  <c r="B49" i="17"/>
  <c r="L48" i="18"/>
  <c r="L48" i="19" s="1"/>
  <c r="AF48" i="18"/>
  <c r="AF48" i="19" s="1"/>
  <c r="D48" i="17"/>
  <c r="D47" i="13"/>
  <c r="D47" i="14" s="1"/>
  <c r="D47" i="5" s="1"/>
  <c r="N47" i="17"/>
  <c r="F46" i="13"/>
  <c r="F46" i="14" s="1"/>
  <c r="F46" i="5" s="1"/>
  <c r="F47" i="17"/>
  <c r="AJ46" i="18"/>
  <c r="AJ46" i="19" s="1"/>
  <c r="P46" i="18"/>
  <c r="P46" i="19" s="1"/>
  <c r="H46" i="17"/>
  <c r="R45" i="18"/>
  <c r="R45" i="19" s="1"/>
  <c r="AL45" i="18"/>
  <c r="AL45" i="19" s="1"/>
  <c r="AD45" i="18"/>
  <c r="AD45" i="19" s="1"/>
  <c r="J45" i="18"/>
  <c r="J45" i="19" s="1"/>
  <c r="B44" i="13"/>
  <c r="B44" i="14" s="1"/>
  <c r="B44" i="5" s="1"/>
  <c r="B45" i="17"/>
  <c r="L44" i="18"/>
  <c r="L44" i="19" s="1"/>
  <c r="AF44" i="18"/>
  <c r="AF44" i="19" s="1"/>
  <c r="D43" i="13"/>
  <c r="D43" i="14" s="1"/>
  <c r="D43" i="5" s="1"/>
  <c r="D44" i="17"/>
  <c r="N43" i="17"/>
  <c r="F43" i="17"/>
  <c r="F42" i="13"/>
  <c r="F42" i="14" s="1"/>
  <c r="F42" i="5" s="1"/>
  <c r="AJ42" i="18"/>
  <c r="AJ42" i="19" s="1"/>
  <c r="P42" i="18"/>
  <c r="P42" i="19" s="1"/>
  <c r="H42" i="17"/>
  <c r="R41" i="18"/>
  <c r="R41" i="19" s="1"/>
  <c r="AL41" i="18"/>
  <c r="AL41" i="19" s="1"/>
  <c r="AD41" i="18"/>
  <c r="AD41" i="19" s="1"/>
  <c r="J41" i="18"/>
  <c r="J41" i="19" s="1"/>
  <c r="B40" i="13"/>
  <c r="B40" i="14" s="1"/>
  <c r="B40" i="5" s="1"/>
  <c r="I40" i="5" s="1"/>
  <c r="B41" i="17"/>
  <c r="L40" i="18"/>
  <c r="L40" i="19" s="1"/>
  <c r="AF40" i="18"/>
  <c r="AF40" i="19" s="1"/>
  <c r="D39" i="13"/>
  <c r="D39" i="14" s="1"/>
  <c r="D39" i="5" s="1"/>
  <c r="D40" i="17"/>
  <c r="N39" i="17"/>
  <c r="F38" i="13"/>
  <c r="F38" i="14" s="1"/>
  <c r="F38" i="5" s="1"/>
  <c r="F39" i="17"/>
  <c r="P38" i="18"/>
  <c r="P38" i="19" s="1"/>
  <c r="AJ38" i="18"/>
  <c r="AJ38" i="19" s="1"/>
  <c r="H38" i="17"/>
  <c r="R37" i="18"/>
  <c r="R37" i="19" s="1"/>
  <c r="AL37" i="18"/>
  <c r="AL37" i="19" s="1"/>
  <c r="AD37" i="18"/>
  <c r="AD37" i="19" s="1"/>
  <c r="J37" i="18"/>
  <c r="J37" i="19" s="1"/>
  <c r="B37" i="17"/>
  <c r="B36" i="13"/>
  <c r="B36" i="14" s="1"/>
  <c r="B36" i="5" s="1"/>
  <c r="L36" i="18"/>
  <c r="L36" i="19" s="1"/>
  <c r="AF36" i="18"/>
  <c r="AF36" i="19" s="1"/>
  <c r="D36" i="17"/>
  <c r="D35" i="13"/>
  <c r="D35" i="14" s="1"/>
  <c r="D35" i="5" s="1"/>
  <c r="N35" i="17"/>
  <c r="F34" i="13"/>
  <c r="F34" i="14" s="1"/>
  <c r="F34" i="5" s="1"/>
  <c r="F35" i="17"/>
  <c r="P34" i="18"/>
  <c r="P34" i="19" s="1"/>
  <c r="AJ34" i="18"/>
  <c r="AJ34" i="19" s="1"/>
  <c r="H34" i="17"/>
  <c r="AL33" i="18"/>
  <c r="AL33" i="19" s="1"/>
  <c r="R33" i="18"/>
  <c r="R33" i="19" s="1"/>
  <c r="J33" i="18"/>
  <c r="J33" i="19" s="1"/>
  <c r="AD33" i="18"/>
  <c r="AD33" i="19" s="1"/>
  <c r="B32" i="13"/>
  <c r="B32" i="14" s="1"/>
  <c r="B32" i="5" s="1"/>
  <c r="B33" i="17"/>
  <c r="L32" i="18"/>
  <c r="L32" i="19" s="1"/>
  <c r="AF32" i="18"/>
  <c r="AF32" i="19" s="1"/>
  <c r="D32" i="17"/>
  <c r="D31" i="13"/>
  <c r="D31" i="14" s="1"/>
  <c r="D31" i="5" s="1"/>
  <c r="N31" i="17"/>
  <c r="F30" i="13"/>
  <c r="F30" i="14" s="1"/>
  <c r="F30" i="5" s="1"/>
  <c r="F31" i="17"/>
  <c r="AJ30" i="18"/>
  <c r="AJ30" i="19" s="1"/>
  <c r="P30" i="18"/>
  <c r="P30" i="19" s="1"/>
  <c r="H30" i="17"/>
  <c r="AL29" i="18"/>
  <c r="AL29" i="19" s="1"/>
  <c r="R29" i="18"/>
  <c r="R29" i="19" s="1"/>
  <c r="AD29" i="18"/>
  <c r="AD29" i="19" s="1"/>
  <c r="J29" i="18"/>
  <c r="J29" i="19" s="1"/>
  <c r="B28" i="13"/>
  <c r="B28" i="14" s="1"/>
  <c r="B28" i="5" s="1"/>
  <c r="B29" i="17"/>
  <c r="AF28" i="18"/>
  <c r="AF28" i="19" s="1"/>
  <c r="L28" i="18"/>
  <c r="L28" i="19" s="1"/>
  <c r="D27" i="13"/>
  <c r="D27" i="14" s="1"/>
  <c r="D27" i="5" s="1"/>
  <c r="D28" i="17"/>
  <c r="N27" i="17"/>
  <c r="F27" i="17"/>
  <c r="F26" i="13"/>
  <c r="F26" i="14" s="1"/>
  <c r="F26" i="5" s="1"/>
  <c r="P26" i="18"/>
  <c r="P26" i="19" s="1"/>
  <c r="AJ26" i="18"/>
  <c r="AJ26" i="19" s="1"/>
  <c r="H26" i="17"/>
  <c r="R25" i="18"/>
  <c r="R25" i="19" s="1"/>
  <c r="AL25" i="18"/>
  <c r="AL25" i="19" s="1"/>
  <c r="AD25" i="18"/>
  <c r="AD25" i="19" s="1"/>
  <c r="J25" i="18"/>
  <c r="J25" i="19" s="1"/>
  <c r="B24" i="13"/>
  <c r="B24" i="14" s="1"/>
  <c r="B24" i="5" s="1"/>
  <c r="I24" i="5" s="1"/>
  <c r="B25" i="17"/>
  <c r="L24" i="18"/>
  <c r="L24" i="19" s="1"/>
  <c r="AF24" i="18"/>
  <c r="AF24" i="19" s="1"/>
  <c r="D24" i="17"/>
  <c r="D23" i="13"/>
  <c r="D23" i="14" s="1"/>
  <c r="D23" i="5" s="1"/>
  <c r="N23" i="17"/>
  <c r="F22" i="13"/>
  <c r="F22" i="14" s="1"/>
  <c r="F22" i="5" s="1"/>
  <c r="F23" i="17"/>
  <c r="P22" i="18"/>
  <c r="P22" i="19" s="1"/>
  <c r="AJ22" i="18"/>
  <c r="AJ22" i="19" s="1"/>
  <c r="H22" i="17"/>
  <c r="AL21" i="18"/>
  <c r="AL21" i="19" s="1"/>
  <c r="R21" i="18"/>
  <c r="R21" i="19" s="1"/>
  <c r="J21" i="18"/>
  <c r="J21" i="19" s="1"/>
  <c r="AD21" i="18"/>
  <c r="AD21" i="19" s="1"/>
  <c r="B20" i="13"/>
  <c r="B20" i="14" s="1"/>
  <c r="B20" i="5" s="1"/>
  <c r="B21" i="17"/>
  <c r="L20" i="18"/>
  <c r="L20" i="19" s="1"/>
  <c r="AF20" i="18"/>
  <c r="AF20" i="19" s="1"/>
  <c r="D19" i="13"/>
  <c r="D19" i="14" s="1"/>
  <c r="D19" i="5" s="1"/>
  <c r="D20" i="17"/>
  <c r="N19" i="17"/>
  <c r="F18" i="13"/>
  <c r="F18" i="14" s="1"/>
  <c r="F18" i="5" s="1"/>
  <c r="F19" i="17"/>
  <c r="AJ18" i="18"/>
  <c r="AJ18" i="19" s="1"/>
  <c r="P18" i="18"/>
  <c r="P18" i="19" s="1"/>
  <c r="H18" i="17"/>
  <c r="R17" i="18"/>
  <c r="R17" i="19" s="1"/>
  <c r="AL17" i="18"/>
  <c r="AL17" i="19" s="1"/>
  <c r="AD17" i="18"/>
  <c r="AD17" i="19" s="1"/>
  <c r="J17" i="18"/>
  <c r="J17" i="19" s="1"/>
  <c r="B17" i="17"/>
  <c r="B16" i="13"/>
  <c r="B16" i="14" s="1"/>
  <c r="B16" i="5" s="1"/>
  <c r="I16" i="5" s="1"/>
  <c r="L16" i="18"/>
  <c r="L16" i="19" s="1"/>
  <c r="AF16" i="18"/>
  <c r="AF16" i="19" s="1"/>
  <c r="D15" i="13"/>
  <c r="D15" i="14" s="1"/>
  <c r="D15" i="5" s="1"/>
  <c r="D16" i="17"/>
  <c r="N15" i="17"/>
  <c r="F14" i="13"/>
  <c r="F14" i="14" s="1"/>
  <c r="F14" i="5" s="1"/>
  <c r="F15" i="17"/>
  <c r="AJ14" i="18"/>
  <c r="AJ14" i="19" s="1"/>
  <c r="P14" i="18"/>
  <c r="P14" i="19" s="1"/>
  <c r="H14" i="17"/>
  <c r="R13" i="18"/>
  <c r="R13" i="19" s="1"/>
  <c r="AL13" i="18"/>
  <c r="AL13" i="19" s="1"/>
  <c r="J13" i="18"/>
  <c r="J13" i="19" s="1"/>
  <c r="AD13" i="18"/>
  <c r="AD13" i="19" s="1"/>
  <c r="B12" i="13"/>
  <c r="B12" i="14" s="1"/>
  <c r="B12" i="5" s="1"/>
  <c r="B13" i="17"/>
  <c r="AF12" i="18"/>
  <c r="AF12" i="19" s="1"/>
  <c r="L12" i="18"/>
  <c r="L12" i="19" s="1"/>
  <c r="D11" i="13"/>
  <c r="D11" i="14" s="1"/>
  <c r="D11" i="5" s="1"/>
  <c r="D12" i="17"/>
  <c r="N11" i="17"/>
  <c r="F10" i="13"/>
  <c r="F10" i="14" s="1"/>
  <c r="F10" i="5" s="1"/>
  <c r="F11" i="17"/>
  <c r="P10" i="18"/>
  <c r="P10" i="19" s="1"/>
  <c r="AJ10" i="18"/>
  <c r="AJ10" i="19" s="1"/>
  <c r="H10" i="17"/>
  <c r="R9" i="18"/>
  <c r="R9" i="19" s="1"/>
  <c r="AL9" i="18"/>
  <c r="AL9" i="19" s="1"/>
  <c r="J9" i="18"/>
  <c r="J9" i="19" s="1"/>
  <c r="AD9" i="18"/>
  <c r="AD9" i="19" s="1"/>
  <c r="B9" i="17"/>
  <c r="B8" i="13"/>
  <c r="B8" i="14" s="1"/>
  <c r="B8" i="5" s="1"/>
  <c r="I8" i="5" s="1"/>
  <c r="AF8" i="18"/>
  <c r="AF8" i="19" s="1"/>
  <c r="L8" i="18"/>
  <c r="L8" i="19" s="1"/>
  <c r="D7" i="13"/>
  <c r="D7" i="14" s="1"/>
  <c r="D7" i="5" s="1"/>
  <c r="D8" i="17"/>
  <c r="N7" i="17"/>
  <c r="F6" i="13"/>
  <c r="F6" i="14" s="1"/>
  <c r="F6" i="5" s="1"/>
  <c r="F7" i="17"/>
  <c r="AJ6" i="18"/>
  <c r="AJ6" i="19" s="1"/>
  <c r="P6" i="18"/>
  <c r="P6" i="19" s="1"/>
  <c r="H6" i="17"/>
  <c r="R5" i="18"/>
  <c r="R5" i="19" s="1"/>
  <c r="AL5" i="18"/>
  <c r="AL5" i="19" s="1"/>
  <c r="AD5" i="18"/>
  <c r="AD5" i="19" s="1"/>
  <c r="J5" i="18"/>
  <c r="J5" i="19" s="1"/>
  <c r="B4" i="13"/>
  <c r="B4" i="14" s="1"/>
  <c r="B4" i="5" s="1"/>
  <c r="I4" i="5" s="1"/>
  <c r="B5" i="17"/>
  <c r="AF131" i="18"/>
  <c r="AF131" i="19" s="1"/>
  <c r="L131" i="18"/>
  <c r="L131" i="19" s="1"/>
  <c r="R128" i="18"/>
  <c r="R128" i="19" s="1"/>
  <c r="AL128" i="18"/>
  <c r="AL128" i="19" s="1"/>
  <c r="F125" i="13"/>
  <c r="F125" i="14" s="1"/>
  <c r="F125" i="5" s="1"/>
  <c r="F126" i="17"/>
  <c r="N122" i="17"/>
  <c r="B119" i="13"/>
  <c r="B119" i="14" s="1"/>
  <c r="B119" i="5" s="1"/>
  <c r="B120" i="17"/>
  <c r="F118" i="17"/>
  <c r="F117" i="13"/>
  <c r="F117" i="14" s="1"/>
  <c r="F117" i="5" s="1"/>
  <c r="D114" i="13"/>
  <c r="D114" i="14" s="1"/>
  <c r="D114" i="5" s="1"/>
  <c r="D115" i="17"/>
  <c r="L111" i="18"/>
  <c r="L111" i="19" s="1"/>
  <c r="AF111" i="18"/>
  <c r="AF111" i="19" s="1"/>
  <c r="J108" i="18"/>
  <c r="J108" i="19" s="1"/>
  <c r="AD108" i="18"/>
  <c r="AD108" i="19" s="1"/>
  <c r="AD104" i="18"/>
  <c r="AD104" i="19" s="1"/>
  <c r="J104" i="18"/>
  <c r="J104" i="19" s="1"/>
  <c r="AL100" i="18"/>
  <c r="AL100" i="19" s="1"/>
  <c r="R100" i="18"/>
  <c r="R100" i="19" s="1"/>
  <c r="AJ97" i="18"/>
  <c r="AJ97" i="19" s="1"/>
  <c r="P97" i="18"/>
  <c r="P97" i="19" s="1"/>
  <c r="D95" i="17"/>
  <c r="D94" i="13"/>
  <c r="D94" i="14" s="1"/>
  <c r="D94" i="5" s="1"/>
  <c r="L91" i="18"/>
  <c r="L91" i="19" s="1"/>
  <c r="AF91" i="18"/>
  <c r="AF91" i="19" s="1"/>
  <c r="AD88" i="18"/>
  <c r="AD88" i="19" s="1"/>
  <c r="J88" i="18"/>
  <c r="J88" i="19" s="1"/>
  <c r="H85" i="17"/>
  <c r="N82" i="17"/>
  <c r="B79" i="13"/>
  <c r="B79" i="14" s="1"/>
  <c r="B79" i="5" s="1"/>
  <c r="B80" i="17"/>
  <c r="R76" i="18"/>
  <c r="R76" i="19" s="1"/>
  <c r="AL76" i="18"/>
  <c r="AL76" i="19" s="1"/>
  <c r="P73" i="18"/>
  <c r="P73" i="19" s="1"/>
  <c r="AJ73" i="18"/>
  <c r="AJ73" i="19" s="1"/>
  <c r="AJ69" i="18"/>
  <c r="AJ69" i="19" s="1"/>
  <c r="P69" i="18"/>
  <c r="P69" i="19" s="1"/>
  <c r="D66" i="13"/>
  <c r="D66" i="14" s="1"/>
  <c r="D66" i="5" s="1"/>
  <c r="D67" i="17"/>
  <c r="L63" i="18"/>
  <c r="L63" i="19" s="1"/>
  <c r="AF63" i="18"/>
  <c r="AF63" i="19" s="1"/>
  <c r="L59" i="18"/>
  <c r="L59" i="19" s="1"/>
  <c r="AF59" i="18"/>
  <c r="AF59" i="19" s="1"/>
  <c r="R56" i="18"/>
  <c r="R56" i="19" s="1"/>
  <c r="AL56" i="18"/>
  <c r="AL56" i="19" s="1"/>
  <c r="F54" i="17"/>
  <c r="F53" i="13"/>
  <c r="F53" i="14" s="1"/>
  <c r="F53" i="5" s="1"/>
  <c r="D50" i="13"/>
  <c r="D50" i="14" s="1"/>
  <c r="D50" i="5" s="1"/>
  <c r="D51" i="17"/>
  <c r="L47" i="18"/>
  <c r="L47" i="19" s="1"/>
  <c r="AF47" i="18"/>
  <c r="AF47" i="19" s="1"/>
  <c r="AF43" i="18"/>
  <c r="AF43" i="19" s="1"/>
  <c r="L43" i="18"/>
  <c r="L43" i="19" s="1"/>
  <c r="J40" i="18"/>
  <c r="J40" i="19" s="1"/>
  <c r="AD40" i="18"/>
  <c r="AD40" i="19" s="1"/>
  <c r="F38" i="17"/>
  <c r="F37" i="13"/>
  <c r="F37" i="14" s="1"/>
  <c r="F37" i="5" s="1"/>
  <c r="B36" i="17"/>
  <c r="B35" i="13"/>
  <c r="B35" i="14" s="1"/>
  <c r="B35" i="5" s="1"/>
  <c r="H33" i="17"/>
  <c r="AJ29" i="18"/>
  <c r="AJ29" i="19" s="1"/>
  <c r="P29" i="18"/>
  <c r="P29" i="19" s="1"/>
  <c r="D26" i="13"/>
  <c r="D26" i="14" s="1"/>
  <c r="D26" i="5" s="1"/>
  <c r="D27" i="17"/>
  <c r="B24" i="17"/>
  <c r="B23" i="13"/>
  <c r="B23" i="14" s="1"/>
  <c r="B23" i="5" s="1"/>
  <c r="J20" i="18"/>
  <c r="J20" i="19" s="1"/>
  <c r="AD20" i="18"/>
  <c r="AD20" i="19" s="1"/>
  <c r="AJ17" i="18"/>
  <c r="AJ17" i="19" s="1"/>
  <c r="P17" i="18"/>
  <c r="P17" i="19" s="1"/>
  <c r="N14" i="17"/>
  <c r="AF11" i="18"/>
  <c r="AF11" i="19" s="1"/>
  <c r="L11" i="18"/>
  <c r="L11" i="19" s="1"/>
  <c r="P9" i="18"/>
  <c r="P9" i="19" s="1"/>
  <c r="AJ9" i="18"/>
  <c r="AJ9" i="19" s="1"/>
  <c r="B8" i="17"/>
  <c r="B7" i="13"/>
  <c r="B7" i="14" s="1"/>
  <c r="B7" i="5" s="1"/>
  <c r="I7" i="5" s="1"/>
  <c r="B4" i="17"/>
  <c r="B3" i="13"/>
  <c r="B3" i="14" s="1"/>
  <c r="B3" i="5" s="1"/>
  <c r="L4" i="18"/>
  <c r="L4" i="19" s="1"/>
  <c r="AF4" i="18"/>
  <c r="AF4" i="19" s="1"/>
  <c r="P4" i="18"/>
  <c r="P4" i="19" s="1"/>
  <c r="AJ4" i="18"/>
  <c r="AJ4" i="19" s="1"/>
  <c r="M131" i="18"/>
  <c r="M131" i="19" s="1"/>
  <c r="AG131" i="18"/>
  <c r="AG131" i="19" s="1"/>
  <c r="E131" i="17"/>
  <c r="E130" i="13"/>
  <c r="E130" i="14" s="1"/>
  <c r="E130" i="5" s="1"/>
  <c r="O130" i="18"/>
  <c r="O130" i="19" s="1"/>
  <c r="AI130" i="18"/>
  <c r="AI130" i="19" s="1"/>
  <c r="G130" i="17"/>
  <c r="G129" i="13"/>
  <c r="G129" i="14" s="1"/>
  <c r="G129" i="5" s="1"/>
  <c r="Q129" i="18"/>
  <c r="Q129" i="19" s="1"/>
  <c r="AK129" i="18"/>
  <c r="AK129" i="19" s="1"/>
  <c r="I129" i="18"/>
  <c r="I129" i="19" s="1"/>
  <c r="AC129" i="18"/>
  <c r="AC129" i="19" s="1"/>
  <c r="S128" i="18"/>
  <c r="S128" i="19" s="1"/>
  <c r="AM128" i="18"/>
  <c r="AM128" i="19" s="1"/>
  <c r="K128" i="18"/>
  <c r="K128" i="19" s="1"/>
  <c r="AE128" i="18"/>
  <c r="AE128" i="19" s="1"/>
  <c r="C127" i="13"/>
  <c r="C127" i="14" s="1"/>
  <c r="C127" i="5" s="1"/>
  <c r="C128" i="17"/>
  <c r="M127" i="18"/>
  <c r="M127" i="19" s="1"/>
  <c r="AG127" i="18"/>
  <c r="AG127" i="19" s="1"/>
  <c r="E126" i="13"/>
  <c r="E126" i="14" s="1"/>
  <c r="E126" i="5" s="1"/>
  <c r="E127" i="17"/>
  <c r="AI126" i="18"/>
  <c r="AI126" i="19" s="1"/>
  <c r="O126" i="18"/>
  <c r="O126" i="19" s="1"/>
  <c r="G126" i="17"/>
  <c r="G125" i="13"/>
  <c r="G125" i="14" s="1"/>
  <c r="G125" i="5" s="1"/>
  <c r="AK125" i="18"/>
  <c r="AK125" i="19" s="1"/>
  <c r="Q125" i="18"/>
  <c r="Q125" i="19" s="1"/>
  <c r="I125" i="18"/>
  <c r="I125" i="19" s="1"/>
  <c r="AC125" i="18"/>
  <c r="AC125" i="19" s="1"/>
  <c r="S124" i="18"/>
  <c r="S124" i="19" s="1"/>
  <c r="AM124" i="18"/>
  <c r="AM124" i="19" s="1"/>
  <c r="K124" i="18"/>
  <c r="K124" i="19" s="1"/>
  <c r="AE124" i="18"/>
  <c r="AE124" i="19" s="1"/>
  <c r="C123" i="13"/>
  <c r="C123" i="14" s="1"/>
  <c r="C123" i="5" s="1"/>
  <c r="C124" i="17"/>
  <c r="M123" i="18"/>
  <c r="M123" i="19" s="1"/>
  <c r="AG123" i="18"/>
  <c r="AG123" i="19" s="1"/>
  <c r="E122" i="13"/>
  <c r="E122" i="14" s="1"/>
  <c r="E122" i="5" s="1"/>
  <c r="E123" i="17"/>
  <c r="O122" i="18"/>
  <c r="O122" i="19" s="1"/>
  <c r="AI122" i="18"/>
  <c r="AI122" i="19" s="1"/>
  <c r="G121" i="13"/>
  <c r="G121" i="14" s="1"/>
  <c r="G121" i="5" s="1"/>
  <c r="G122" i="17"/>
  <c r="Q121" i="18"/>
  <c r="Q121" i="19" s="1"/>
  <c r="AK121" i="18"/>
  <c r="AK121" i="19" s="1"/>
  <c r="AC121" i="18"/>
  <c r="AC121" i="19" s="1"/>
  <c r="I121" i="18"/>
  <c r="I121" i="19" s="1"/>
  <c r="S120" i="18"/>
  <c r="S120" i="19" s="1"/>
  <c r="AM120" i="18"/>
  <c r="AM120" i="19" s="1"/>
  <c r="K120" i="18"/>
  <c r="K120" i="19" s="1"/>
  <c r="AE120" i="18"/>
  <c r="AE120" i="19" s="1"/>
  <c r="C119" i="13"/>
  <c r="C119" i="14" s="1"/>
  <c r="C119" i="5" s="1"/>
  <c r="C120" i="17"/>
  <c r="M119" i="18"/>
  <c r="M119" i="19" s="1"/>
  <c r="AG119" i="18"/>
  <c r="AG119" i="19" s="1"/>
  <c r="E119" i="17"/>
  <c r="E118" i="13"/>
  <c r="E118" i="14" s="1"/>
  <c r="E118" i="5" s="1"/>
  <c r="O118" i="18"/>
  <c r="O118" i="19" s="1"/>
  <c r="AI118" i="18"/>
  <c r="AI118" i="19" s="1"/>
  <c r="G117" i="13"/>
  <c r="G117" i="14" s="1"/>
  <c r="G117" i="5" s="1"/>
  <c r="G118" i="17"/>
  <c r="Q117" i="18"/>
  <c r="Q117" i="19" s="1"/>
  <c r="AK117" i="18"/>
  <c r="AK117" i="19" s="1"/>
  <c r="I117" i="18"/>
  <c r="I117" i="19" s="1"/>
  <c r="AC117" i="18"/>
  <c r="AC117" i="19" s="1"/>
  <c r="S116" i="18"/>
  <c r="S116" i="19" s="1"/>
  <c r="AM116" i="18"/>
  <c r="AM116" i="19" s="1"/>
  <c r="K116" i="18"/>
  <c r="K116" i="19" s="1"/>
  <c r="AE116" i="18"/>
  <c r="AE116" i="19" s="1"/>
  <c r="C116" i="17"/>
  <c r="C115" i="13"/>
  <c r="C115" i="14" s="1"/>
  <c r="C115" i="5" s="1"/>
  <c r="M115" i="18"/>
  <c r="M115" i="19" s="1"/>
  <c r="AG115" i="18"/>
  <c r="AG115" i="19" s="1"/>
  <c r="E114" i="13"/>
  <c r="E114" i="14" s="1"/>
  <c r="E114" i="5" s="1"/>
  <c r="E115" i="17"/>
  <c r="AI114" i="18"/>
  <c r="AI114" i="19" s="1"/>
  <c r="O114" i="18"/>
  <c r="O114" i="19" s="1"/>
  <c r="G113" i="13"/>
  <c r="G113" i="14" s="1"/>
  <c r="G113" i="5" s="1"/>
  <c r="G114" i="17"/>
  <c r="Q113" i="18"/>
  <c r="Q113" i="19" s="1"/>
  <c r="AK113" i="18"/>
  <c r="AK113" i="19" s="1"/>
  <c r="I113" i="18"/>
  <c r="I113" i="19" s="1"/>
  <c r="AC113" i="18"/>
  <c r="AC113" i="19" s="1"/>
  <c r="S112" i="18"/>
  <c r="S112" i="19" s="1"/>
  <c r="AM112" i="18"/>
  <c r="AM112" i="19" s="1"/>
  <c r="K112" i="18"/>
  <c r="K112" i="19" s="1"/>
  <c r="AE112" i="18"/>
  <c r="AE112" i="19" s="1"/>
  <c r="C112" i="17"/>
  <c r="C111" i="13"/>
  <c r="C111" i="14" s="1"/>
  <c r="C111" i="5" s="1"/>
  <c r="AG111" i="18"/>
  <c r="AG111" i="19" s="1"/>
  <c r="M111" i="18"/>
  <c r="M111" i="19" s="1"/>
  <c r="E110" i="13"/>
  <c r="E110" i="14" s="1"/>
  <c r="E110" i="5" s="1"/>
  <c r="E111" i="17"/>
  <c r="O110" i="18"/>
  <c r="O110" i="19" s="1"/>
  <c r="AI110" i="18"/>
  <c r="AI110" i="19" s="1"/>
  <c r="G109" i="13"/>
  <c r="G109" i="14" s="1"/>
  <c r="G109" i="5" s="1"/>
  <c r="G110" i="17"/>
  <c r="AK109" i="18"/>
  <c r="AK109" i="19" s="1"/>
  <c r="Q109" i="18"/>
  <c r="Q109" i="19" s="1"/>
  <c r="I109" i="18"/>
  <c r="I109" i="19" s="1"/>
  <c r="AC109" i="18"/>
  <c r="AC109" i="19" s="1"/>
  <c r="AM108" i="18"/>
  <c r="AM108" i="19" s="1"/>
  <c r="S108" i="18"/>
  <c r="S108" i="19" s="1"/>
  <c r="K108" i="18"/>
  <c r="K108" i="19" s="1"/>
  <c r="AE108" i="18"/>
  <c r="AE108" i="19" s="1"/>
  <c r="C107" i="13"/>
  <c r="C107" i="14" s="1"/>
  <c r="C107" i="5" s="1"/>
  <c r="C108" i="17"/>
  <c r="M107" i="18"/>
  <c r="M107" i="19" s="1"/>
  <c r="AG107" i="18"/>
  <c r="AG107" i="19" s="1"/>
  <c r="E106" i="13"/>
  <c r="E106" i="14" s="1"/>
  <c r="E106" i="5" s="1"/>
  <c r="E107" i="17"/>
  <c r="AI106" i="18"/>
  <c r="AI106" i="19" s="1"/>
  <c r="O106" i="18"/>
  <c r="O106" i="19" s="1"/>
  <c r="G105" i="13"/>
  <c r="G105" i="14" s="1"/>
  <c r="G105" i="5" s="1"/>
  <c r="G106" i="17"/>
  <c r="Q105" i="18"/>
  <c r="Q105" i="19" s="1"/>
  <c r="AK105" i="18"/>
  <c r="AK105" i="19" s="1"/>
  <c r="I105" i="18"/>
  <c r="I105" i="19" s="1"/>
  <c r="AC105" i="18"/>
  <c r="AC105" i="19" s="1"/>
  <c r="S104" i="18"/>
  <c r="S104" i="19" s="1"/>
  <c r="AM104" i="18"/>
  <c r="AM104" i="19" s="1"/>
  <c r="AE104" i="18"/>
  <c r="AE104" i="19" s="1"/>
  <c r="K104" i="18"/>
  <c r="K104" i="19" s="1"/>
  <c r="C103" i="13"/>
  <c r="C103" i="14" s="1"/>
  <c r="C103" i="5" s="1"/>
  <c r="C104" i="17"/>
  <c r="AG103" i="18"/>
  <c r="AG103" i="19" s="1"/>
  <c r="M103" i="18"/>
  <c r="M103" i="19" s="1"/>
  <c r="E103" i="17"/>
  <c r="E102" i="13"/>
  <c r="E102" i="14" s="1"/>
  <c r="E102" i="5" s="1"/>
  <c r="AI102" i="18"/>
  <c r="AI102" i="19" s="1"/>
  <c r="O102" i="18"/>
  <c r="O102" i="19" s="1"/>
  <c r="G102" i="17"/>
  <c r="G101" i="13"/>
  <c r="G101" i="14" s="1"/>
  <c r="G101" i="5" s="1"/>
  <c r="Q101" i="18"/>
  <c r="Q101" i="19" s="1"/>
  <c r="AK101" i="18"/>
  <c r="AK101" i="19" s="1"/>
  <c r="AC101" i="18"/>
  <c r="AC101" i="19" s="1"/>
  <c r="I101" i="18"/>
  <c r="I101" i="19" s="1"/>
  <c r="AM100" i="18"/>
  <c r="AM100" i="19" s="1"/>
  <c r="S100" i="18"/>
  <c r="S100" i="19" s="1"/>
  <c r="K100" i="18"/>
  <c r="K100" i="19" s="1"/>
  <c r="AE100" i="18"/>
  <c r="AE100" i="19" s="1"/>
  <c r="C100" i="17"/>
  <c r="C99" i="13"/>
  <c r="C99" i="14" s="1"/>
  <c r="C99" i="5" s="1"/>
  <c r="AG99" i="18"/>
  <c r="AG99" i="19" s="1"/>
  <c r="M99" i="18"/>
  <c r="M99" i="19" s="1"/>
  <c r="E98" i="13"/>
  <c r="E98" i="14" s="1"/>
  <c r="E98" i="5" s="1"/>
  <c r="E99" i="17"/>
  <c r="O98" i="18"/>
  <c r="O98" i="19" s="1"/>
  <c r="AI98" i="18"/>
  <c r="AI98" i="19" s="1"/>
  <c r="G98" i="17"/>
  <c r="G97" i="13"/>
  <c r="G97" i="14" s="1"/>
  <c r="G97" i="5" s="1"/>
  <c r="AK97" i="18"/>
  <c r="AK97" i="19" s="1"/>
  <c r="Q97" i="18"/>
  <c r="Q97" i="19" s="1"/>
  <c r="I97" i="18"/>
  <c r="I97" i="19" s="1"/>
  <c r="AC97" i="18"/>
  <c r="AC97" i="19" s="1"/>
  <c r="S96" i="18"/>
  <c r="S96" i="19" s="1"/>
  <c r="AM96" i="18"/>
  <c r="AM96" i="19" s="1"/>
  <c r="K96" i="18"/>
  <c r="K96" i="19" s="1"/>
  <c r="AE96" i="18"/>
  <c r="AE96" i="19" s="1"/>
  <c r="C95" i="13"/>
  <c r="C95" i="14" s="1"/>
  <c r="C95" i="5" s="1"/>
  <c r="C96" i="17"/>
  <c r="AG95" i="18"/>
  <c r="AG95" i="19" s="1"/>
  <c r="M95" i="18"/>
  <c r="M95" i="19" s="1"/>
  <c r="E95" i="17"/>
  <c r="E94" i="13"/>
  <c r="E94" i="14" s="1"/>
  <c r="E94" i="5" s="1"/>
  <c r="O94" i="18"/>
  <c r="O94" i="19" s="1"/>
  <c r="AI94" i="18"/>
  <c r="AI94" i="19" s="1"/>
  <c r="G94" i="17"/>
  <c r="G93" i="13"/>
  <c r="G93" i="14" s="1"/>
  <c r="G93" i="5" s="1"/>
  <c r="Q93" i="18"/>
  <c r="Q93" i="19" s="1"/>
  <c r="AK93" i="18"/>
  <c r="AK93" i="19" s="1"/>
  <c r="I93" i="18"/>
  <c r="I93" i="19" s="1"/>
  <c r="AC93" i="18"/>
  <c r="AC93" i="19" s="1"/>
  <c r="AM92" i="18"/>
  <c r="AM92" i="19" s="1"/>
  <c r="S92" i="18"/>
  <c r="S92" i="19" s="1"/>
  <c r="K92" i="18"/>
  <c r="K92" i="19" s="1"/>
  <c r="AE92" i="18"/>
  <c r="AE92" i="19" s="1"/>
  <c r="C91" i="13"/>
  <c r="C91" i="14" s="1"/>
  <c r="C91" i="5" s="1"/>
  <c r="C92" i="17"/>
  <c r="M91" i="18"/>
  <c r="M91" i="19" s="1"/>
  <c r="AG91" i="18"/>
  <c r="AG91" i="19" s="1"/>
  <c r="E90" i="13"/>
  <c r="E90" i="14" s="1"/>
  <c r="E90" i="5" s="1"/>
  <c r="E91" i="17"/>
  <c r="O90" i="18"/>
  <c r="O90" i="19" s="1"/>
  <c r="AI90" i="18"/>
  <c r="AI90" i="19" s="1"/>
  <c r="G89" i="13"/>
  <c r="G89" i="14" s="1"/>
  <c r="G89" i="5" s="1"/>
  <c r="G90" i="17"/>
  <c r="Q89" i="18"/>
  <c r="Q89" i="19" s="1"/>
  <c r="AK89" i="18"/>
  <c r="AK89" i="19" s="1"/>
  <c r="I89" i="18"/>
  <c r="I89" i="19" s="1"/>
  <c r="AC89" i="18"/>
  <c r="AC89" i="19" s="1"/>
  <c r="S88" i="18"/>
  <c r="S88" i="19" s="1"/>
  <c r="AM88" i="18"/>
  <c r="AM88" i="19" s="1"/>
  <c r="K88" i="18"/>
  <c r="K88" i="19" s="1"/>
  <c r="AE88" i="18"/>
  <c r="AE88" i="19" s="1"/>
  <c r="C88" i="17"/>
  <c r="C87" i="13"/>
  <c r="C87" i="14" s="1"/>
  <c r="C87" i="5" s="1"/>
  <c r="AG87" i="18"/>
  <c r="AG87" i="19" s="1"/>
  <c r="M87" i="18"/>
  <c r="M87" i="19" s="1"/>
  <c r="E86" i="13"/>
  <c r="E86" i="14" s="1"/>
  <c r="E86" i="5" s="1"/>
  <c r="E87" i="17"/>
  <c r="AI86" i="18"/>
  <c r="AI86" i="19" s="1"/>
  <c r="O86" i="18"/>
  <c r="O86" i="19" s="1"/>
  <c r="G86" i="17"/>
  <c r="G85" i="13"/>
  <c r="G85" i="14" s="1"/>
  <c r="G85" i="5" s="1"/>
  <c r="AK85" i="18"/>
  <c r="AK85" i="19" s="1"/>
  <c r="Q85" i="18"/>
  <c r="Q85" i="19" s="1"/>
  <c r="AC85" i="18"/>
  <c r="AC85" i="19" s="1"/>
  <c r="I85" i="18"/>
  <c r="I85" i="19" s="1"/>
  <c r="AM84" i="18"/>
  <c r="AM84" i="19" s="1"/>
  <c r="S84" i="18"/>
  <c r="S84" i="19" s="1"/>
  <c r="K84" i="18"/>
  <c r="K84" i="19" s="1"/>
  <c r="AE84" i="18"/>
  <c r="AE84" i="19" s="1"/>
  <c r="C84" i="17"/>
  <c r="C83" i="13"/>
  <c r="C83" i="14" s="1"/>
  <c r="C83" i="5" s="1"/>
  <c r="M83" i="18"/>
  <c r="M83" i="19" s="1"/>
  <c r="AG83" i="18"/>
  <c r="AG83" i="19" s="1"/>
  <c r="E83" i="17"/>
  <c r="E82" i="13"/>
  <c r="E82" i="14" s="1"/>
  <c r="E82" i="5" s="1"/>
  <c r="O82" i="18"/>
  <c r="O82" i="19" s="1"/>
  <c r="AI82" i="18"/>
  <c r="AI82" i="19" s="1"/>
  <c r="G81" i="13"/>
  <c r="G81" i="14" s="1"/>
  <c r="G81" i="5" s="1"/>
  <c r="G82" i="17"/>
  <c r="AK81" i="18"/>
  <c r="AK81" i="19" s="1"/>
  <c r="Q81" i="18"/>
  <c r="Q81" i="19" s="1"/>
  <c r="AC81" i="18"/>
  <c r="AC81" i="19" s="1"/>
  <c r="I81" i="18"/>
  <c r="I81" i="19" s="1"/>
  <c r="AM80" i="18"/>
  <c r="AM80" i="19" s="1"/>
  <c r="S80" i="18"/>
  <c r="S80" i="19" s="1"/>
  <c r="K80" i="18"/>
  <c r="K80" i="19" s="1"/>
  <c r="AE80" i="18"/>
  <c r="AE80" i="19" s="1"/>
  <c r="C80" i="17"/>
  <c r="C79" i="13"/>
  <c r="C79" i="14" s="1"/>
  <c r="C79" i="5" s="1"/>
  <c r="AG79" i="18"/>
  <c r="AG79" i="19" s="1"/>
  <c r="M79" i="18"/>
  <c r="M79" i="19" s="1"/>
  <c r="E78" i="13"/>
  <c r="E78" i="14" s="1"/>
  <c r="E78" i="5" s="1"/>
  <c r="E79" i="17"/>
  <c r="O78" i="18"/>
  <c r="O78" i="19" s="1"/>
  <c r="AI78" i="18"/>
  <c r="AI78" i="19" s="1"/>
  <c r="G77" i="13"/>
  <c r="G77" i="14" s="1"/>
  <c r="G77" i="5" s="1"/>
  <c r="G78" i="17"/>
  <c r="Q77" i="18"/>
  <c r="Q77" i="19" s="1"/>
  <c r="AK77" i="18"/>
  <c r="AK77" i="19" s="1"/>
  <c r="AC77" i="18"/>
  <c r="AC77" i="19" s="1"/>
  <c r="I77" i="18"/>
  <c r="I77" i="19" s="1"/>
  <c r="S76" i="18"/>
  <c r="S76" i="19" s="1"/>
  <c r="AM76" i="18"/>
  <c r="AM76" i="19" s="1"/>
  <c r="AE76" i="18"/>
  <c r="AE76" i="19" s="1"/>
  <c r="K76" i="18"/>
  <c r="K76" i="19" s="1"/>
  <c r="C76" i="17"/>
  <c r="C75" i="13"/>
  <c r="C75" i="14" s="1"/>
  <c r="C75" i="5" s="1"/>
  <c r="AG75" i="18"/>
  <c r="AG75" i="19" s="1"/>
  <c r="M75" i="18"/>
  <c r="M75" i="19" s="1"/>
  <c r="E74" i="13"/>
  <c r="E74" i="14" s="1"/>
  <c r="E74" i="5" s="1"/>
  <c r="E75" i="17"/>
  <c r="AI74" i="18"/>
  <c r="AI74" i="19" s="1"/>
  <c r="O74" i="18"/>
  <c r="O74" i="19" s="1"/>
  <c r="G73" i="13"/>
  <c r="G73" i="14" s="1"/>
  <c r="G73" i="5" s="1"/>
  <c r="G74" i="17"/>
  <c r="AK73" i="18"/>
  <c r="AK73" i="19" s="1"/>
  <c r="Q73" i="18"/>
  <c r="Q73" i="19" s="1"/>
  <c r="I73" i="18"/>
  <c r="I73" i="19" s="1"/>
  <c r="AC73" i="18"/>
  <c r="AC73" i="19" s="1"/>
  <c r="S72" i="18"/>
  <c r="S72" i="19" s="1"/>
  <c r="AM72" i="18"/>
  <c r="AM72" i="19" s="1"/>
  <c r="K72" i="18"/>
  <c r="K72" i="19" s="1"/>
  <c r="AE72" i="18"/>
  <c r="AE72" i="19" s="1"/>
  <c r="C72" i="17"/>
  <c r="C71" i="13"/>
  <c r="C71" i="14" s="1"/>
  <c r="C71" i="5" s="1"/>
  <c r="M71" i="18"/>
  <c r="M71" i="19" s="1"/>
  <c r="AG71" i="18"/>
  <c r="AG71" i="19" s="1"/>
  <c r="E71" i="17"/>
  <c r="E70" i="13"/>
  <c r="E70" i="14" s="1"/>
  <c r="E70" i="5" s="1"/>
  <c r="AI70" i="18"/>
  <c r="AI70" i="19" s="1"/>
  <c r="O70" i="18"/>
  <c r="O70" i="19" s="1"/>
  <c r="G70" i="17"/>
  <c r="G69" i="13"/>
  <c r="G69" i="14" s="1"/>
  <c r="G69" i="5" s="1"/>
  <c r="Q69" i="18"/>
  <c r="Q69" i="19" s="1"/>
  <c r="AK69" i="18"/>
  <c r="AK69" i="19" s="1"/>
  <c r="AC69" i="18"/>
  <c r="AC69" i="19" s="1"/>
  <c r="I69" i="18"/>
  <c r="I69" i="19" s="1"/>
  <c r="AM68" i="18"/>
  <c r="AM68" i="19" s="1"/>
  <c r="S68" i="18"/>
  <c r="S68" i="19" s="1"/>
  <c r="AE68" i="18"/>
  <c r="AE68" i="19" s="1"/>
  <c r="K68" i="18"/>
  <c r="K68" i="19" s="1"/>
  <c r="C67" i="13"/>
  <c r="C67" i="14" s="1"/>
  <c r="C67" i="5" s="1"/>
  <c r="C68" i="17"/>
  <c r="M67" i="18"/>
  <c r="M67" i="19" s="1"/>
  <c r="AG67" i="18"/>
  <c r="AG67" i="19" s="1"/>
  <c r="E67" i="17"/>
  <c r="E66" i="13"/>
  <c r="E66" i="14" s="1"/>
  <c r="E66" i="5" s="1"/>
  <c r="AI66" i="18"/>
  <c r="AI66" i="19" s="1"/>
  <c r="O66" i="18"/>
  <c r="O66" i="19" s="1"/>
  <c r="G66" i="17"/>
  <c r="G65" i="13"/>
  <c r="G65" i="14" s="1"/>
  <c r="G65" i="5" s="1"/>
  <c r="Q65" i="18"/>
  <c r="Q65" i="19" s="1"/>
  <c r="AK65" i="18"/>
  <c r="AK65" i="19" s="1"/>
  <c r="AC65" i="18"/>
  <c r="AC65" i="19" s="1"/>
  <c r="I65" i="18"/>
  <c r="I65" i="19" s="1"/>
  <c r="AM64" i="18"/>
  <c r="AM64" i="19" s="1"/>
  <c r="S64" i="18"/>
  <c r="S64" i="19" s="1"/>
  <c r="K64" i="18"/>
  <c r="K64" i="19" s="1"/>
  <c r="AE64" i="18"/>
  <c r="AE64" i="19" s="1"/>
  <c r="C64" i="17"/>
  <c r="C63" i="13"/>
  <c r="C63" i="14" s="1"/>
  <c r="C63" i="5" s="1"/>
  <c r="AG63" i="18"/>
  <c r="AG63" i="19" s="1"/>
  <c r="M63" i="18"/>
  <c r="M63" i="19" s="1"/>
  <c r="E62" i="13"/>
  <c r="E62" i="14" s="1"/>
  <c r="E62" i="5" s="1"/>
  <c r="E63" i="17"/>
  <c r="O62" i="18"/>
  <c r="O62" i="19" s="1"/>
  <c r="AI62" i="18"/>
  <c r="AI62" i="19" s="1"/>
  <c r="G61" i="13"/>
  <c r="G61" i="14" s="1"/>
  <c r="G61" i="5" s="1"/>
  <c r="G62" i="17"/>
  <c r="Q61" i="18"/>
  <c r="Q61" i="19" s="1"/>
  <c r="AK61" i="18"/>
  <c r="AK61" i="19" s="1"/>
  <c r="I61" i="18"/>
  <c r="I61" i="19" s="1"/>
  <c r="AC61" i="18"/>
  <c r="AC61" i="19" s="1"/>
  <c r="S60" i="18"/>
  <c r="S60" i="19" s="1"/>
  <c r="AM60" i="18"/>
  <c r="AM60" i="19" s="1"/>
  <c r="K60" i="18"/>
  <c r="K60" i="19" s="1"/>
  <c r="AE60" i="18"/>
  <c r="AE60" i="19" s="1"/>
  <c r="C60" i="17"/>
  <c r="C59" i="13"/>
  <c r="C59" i="14" s="1"/>
  <c r="C59" i="5" s="1"/>
  <c r="M59" i="18"/>
  <c r="M59" i="19" s="1"/>
  <c r="AG59" i="18"/>
  <c r="AG59" i="19" s="1"/>
  <c r="E59" i="17"/>
  <c r="E58" i="13"/>
  <c r="E58" i="14" s="1"/>
  <c r="E58" i="5" s="1"/>
  <c r="O58" i="18"/>
  <c r="O58" i="19" s="1"/>
  <c r="AI58" i="18"/>
  <c r="AI58" i="19" s="1"/>
  <c r="G58" i="17"/>
  <c r="G57" i="13"/>
  <c r="G57" i="14" s="1"/>
  <c r="G57" i="5" s="1"/>
  <c r="AK57" i="18"/>
  <c r="AK57" i="19" s="1"/>
  <c r="Q57" i="18"/>
  <c r="Q57" i="19" s="1"/>
  <c r="I57" i="18"/>
  <c r="I57" i="19" s="1"/>
  <c r="AC57" i="18"/>
  <c r="AC57" i="19" s="1"/>
  <c r="S56" i="18"/>
  <c r="S56" i="19" s="1"/>
  <c r="AM56" i="18"/>
  <c r="AM56" i="19" s="1"/>
  <c r="AE56" i="18"/>
  <c r="AE56" i="19" s="1"/>
  <c r="K56" i="18"/>
  <c r="K56" i="19" s="1"/>
  <c r="C56" i="17"/>
  <c r="C55" i="13"/>
  <c r="C55" i="14" s="1"/>
  <c r="C55" i="5" s="1"/>
  <c r="M55" i="18"/>
  <c r="M55" i="19" s="1"/>
  <c r="AG55" i="18"/>
  <c r="AG55" i="19" s="1"/>
  <c r="E54" i="13"/>
  <c r="E54" i="14" s="1"/>
  <c r="E54" i="5" s="1"/>
  <c r="E55" i="17"/>
  <c r="AI54" i="18"/>
  <c r="AI54" i="19" s="1"/>
  <c r="O54" i="18"/>
  <c r="O54" i="19" s="1"/>
  <c r="G54" i="17"/>
  <c r="G53" i="13"/>
  <c r="G53" i="14" s="1"/>
  <c r="G53" i="5" s="1"/>
  <c r="AK53" i="18"/>
  <c r="AK53" i="19" s="1"/>
  <c r="Q53" i="18"/>
  <c r="Q53" i="19" s="1"/>
  <c r="AC53" i="18"/>
  <c r="AC53" i="19" s="1"/>
  <c r="I53" i="18"/>
  <c r="I53" i="19" s="1"/>
  <c r="AM52" i="18"/>
  <c r="AM52" i="19" s="1"/>
  <c r="S52" i="18"/>
  <c r="S52" i="19" s="1"/>
  <c r="AE52" i="18"/>
  <c r="AE52" i="19" s="1"/>
  <c r="K52" i="18"/>
  <c r="K52" i="19" s="1"/>
  <c r="C51" i="13"/>
  <c r="C51" i="14" s="1"/>
  <c r="C51" i="5" s="1"/>
  <c r="C52" i="17"/>
  <c r="M51" i="18"/>
  <c r="M51" i="19" s="1"/>
  <c r="AG51" i="18"/>
  <c r="AG51" i="19" s="1"/>
  <c r="E50" i="13"/>
  <c r="E50" i="14" s="1"/>
  <c r="E50" i="5" s="1"/>
  <c r="E51" i="17"/>
  <c r="AI50" i="18"/>
  <c r="AI50" i="19" s="1"/>
  <c r="O50" i="18"/>
  <c r="O50" i="19" s="1"/>
  <c r="G50" i="17"/>
  <c r="G49" i="13"/>
  <c r="G49" i="14" s="1"/>
  <c r="G49" i="5" s="1"/>
  <c r="Q49" i="18"/>
  <c r="Q49" i="19" s="1"/>
  <c r="AK49" i="18"/>
  <c r="AK49" i="19" s="1"/>
  <c r="AC49" i="18"/>
  <c r="AC49" i="19" s="1"/>
  <c r="I49" i="18"/>
  <c r="I49" i="19" s="1"/>
  <c r="AM48" i="18"/>
  <c r="AM48" i="19" s="1"/>
  <c r="S48" i="18"/>
  <c r="S48" i="19" s="1"/>
  <c r="K48" i="18"/>
  <c r="K48" i="19" s="1"/>
  <c r="AE48" i="18"/>
  <c r="AE48" i="19" s="1"/>
  <c r="C47" i="13"/>
  <c r="C47" i="14" s="1"/>
  <c r="C47" i="5" s="1"/>
  <c r="C48" i="17"/>
  <c r="AG47" i="18"/>
  <c r="AG47" i="19" s="1"/>
  <c r="M47" i="18"/>
  <c r="M47" i="19" s="1"/>
  <c r="E46" i="13"/>
  <c r="E46" i="14" s="1"/>
  <c r="E46" i="5" s="1"/>
  <c r="E47" i="17"/>
  <c r="O46" i="18"/>
  <c r="O46" i="19" s="1"/>
  <c r="AI46" i="18"/>
  <c r="AI46" i="19" s="1"/>
  <c r="G45" i="13"/>
  <c r="G45" i="14" s="1"/>
  <c r="G45" i="5" s="1"/>
  <c r="G46" i="17"/>
  <c r="Q45" i="18"/>
  <c r="Q45" i="19" s="1"/>
  <c r="AK45" i="18"/>
  <c r="AK45" i="19" s="1"/>
  <c r="AC45" i="18"/>
  <c r="AC45" i="19" s="1"/>
  <c r="I45" i="18"/>
  <c r="I45" i="19" s="1"/>
  <c r="S44" i="18"/>
  <c r="S44" i="19" s="1"/>
  <c r="AM44" i="18"/>
  <c r="AM44" i="19" s="1"/>
  <c r="AE44" i="18"/>
  <c r="AE44" i="19" s="1"/>
  <c r="K44" i="18"/>
  <c r="K44" i="19" s="1"/>
  <c r="C44" i="17"/>
  <c r="C43" i="13"/>
  <c r="C43" i="14" s="1"/>
  <c r="C43" i="5" s="1"/>
  <c r="AG43" i="18"/>
  <c r="AG43" i="19" s="1"/>
  <c r="M43" i="18"/>
  <c r="M43" i="19" s="1"/>
  <c r="E43" i="17"/>
  <c r="E42" i="13"/>
  <c r="E42" i="14" s="1"/>
  <c r="E42" i="5" s="1"/>
  <c r="O42" i="18"/>
  <c r="O42" i="19" s="1"/>
  <c r="AI42" i="18"/>
  <c r="AI42" i="19" s="1"/>
  <c r="G41" i="13"/>
  <c r="G41" i="14" s="1"/>
  <c r="G41" i="5" s="1"/>
  <c r="G42" i="17"/>
  <c r="AK41" i="18"/>
  <c r="AK41" i="19" s="1"/>
  <c r="Q41" i="18"/>
  <c r="Q41" i="19" s="1"/>
  <c r="I41" i="18"/>
  <c r="I41" i="19" s="1"/>
  <c r="AC41" i="18"/>
  <c r="AC41" i="19" s="1"/>
  <c r="AM40" i="18"/>
  <c r="AM40" i="19" s="1"/>
  <c r="S40" i="18"/>
  <c r="S40" i="19" s="1"/>
  <c r="AE40" i="18"/>
  <c r="AE40" i="19" s="1"/>
  <c r="K40" i="18"/>
  <c r="K40" i="19" s="1"/>
  <c r="C40" i="17"/>
  <c r="C39" i="13"/>
  <c r="C39" i="14" s="1"/>
  <c r="C39" i="5" s="1"/>
  <c r="M39" i="18"/>
  <c r="M39" i="19" s="1"/>
  <c r="AG39" i="18"/>
  <c r="AG39" i="19" s="1"/>
  <c r="E39" i="17"/>
  <c r="E38" i="13"/>
  <c r="E38" i="14" s="1"/>
  <c r="E38" i="5" s="1"/>
  <c r="O38" i="18"/>
  <c r="O38" i="19" s="1"/>
  <c r="AI38" i="18"/>
  <c r="AI38" i="19" s="1"/>
  <c r="G37" i="13"/>
  <c r="G37" i="14" s="1"/>
  <c r="G37" i="5" s="1"/>
  <c r="G38" i="17"/>
  <c r="Q37" i="18"/>
  <c r="Q37" i="19" s="1"/>
  <c r="AK37" i="18"/>
  <c r="AK37" i="19" s="1"/>
  <c r="AC37" i="18"/>
  <c r="AC37" i="19" s="1"/>
  <c r="I37" i="18"/>
  <c r="I37" i="19" s="1"/>
  <c r="AM36" i="18"/>
  <c r="AM36" i="19" s="1"/>
  <c r="S36" i="18"/>
  <c r="S36" i="19" s="1"/>
  <c r="K36" i="18"/>
  <c r="K36" i="19" s="1"/>
  <c r="AE36" i="18"/>
  <c r="AE36" i="19" s="1"/>
  <c r="C35" i="13"/>
  <c r="C35" i="14" s="1"/>
  <c r="C35" i="5" s="1"/>
  <c r="C36" i="17"/>
  <c r="AG35" i="18"/>
  <c r="AG35" i="19" s="1"/>
  <c r="M35" i="18"/>
  <c r="M35" i="19" s="1"/>
  <c r="E35" i="17"/>
  <c r="E34" i="13"/>
  <c r="E34" i="14" s="1"/>
  <c r="E34" i="5" s="1"/>
  <c r="AI34" i="18"/>
  <c r="AI34" i="19" s="1"/>
  <c r="O34" i="18"/>
  <c r="O34" i="19" s="1"/>
  <c r="G34" i="17"/>
  <c r="G33" i="13"/>
  <c r="G33" i="14" s="1"/>
  <c r="G33" i="5" s="1"/>
  <c r="Q33" i="18"/>
  <c r="Q33" i="19" s="1"/>
  <c r="AK33" i="18"/>
  <c r="AK33" i="19" s="1"/>
  <c r="I33" i="18"/>
  <c r="I33" i="19" s="1"/>
  <c r="AC33" i="18"/>
  <c r="AC33" i="19" s="1"/>
  <c r="AM32" i="18"/>
  <c r="AM32" i="19" s="1"/>
  <c r="S32" i="18"/>
  <c r="S32" i="19" s="1"/>
  <c r="AE32" i="18"/>
  <c r="AE32" i="19" s="1"/>
  <c r="K32" i="18"/>
  <c r="K32" i="19" s="1"/>
  <c r="C32" i="17"/>
  <c r="C31" i="13"/>
  <c r="C31" i="14" s="1"/>
  <c r="C31" i="5" s="1"/>
  <c r="M31" i="18"/>
  <c r="M31" i="19" s="1"/>
  <c r="AG31" i="18"/>
  <c r="AG31" i="19" s="1"/>
  <c r="E31" i="17"/>
  <c r="E30" i="13"/>
  <c r="E30" i="14" s="1"/>
  <c r="E30" i="5" s="1"/>
  <c r="O30" i="18"/>
  <c r="O30" i="19" s="1"/>
  <c r="AI30" i="18"/>
  <c r="AI30" i="19" s="1"/>
  <c r="G29" i="13"/>
  <c r="G29" i="14" s="1"/>
  <c r="G29" i="5" s="1"/>
  <c r="G30" i="17"/>
  <c r="AK29" i="18"/>
  <c r="AK29" i="19" s="1"/>
  <c r="Q29" i="18"/>
  <c r="Q29" i="19" s="1"/>
  <c r="AC29" i="18"/>
  <c r="AC29" i="19" s="1"/>
  <c r="I29" i="18"/>
  <c r="I29" i="19" s="1"/>
  <c r="S28" i="18"/>
  <c r="S28" i="19" s="1"/>
  <c r="AM28" i="18"/>
  <c r="AM28" i="19" s="1"/>
  <c r="K28" i="18"/>
  <c r="K28" i="19" s="1"/>
  <c r="AE28" i="18"/>
  <c r="AE28" i="19" s="1"/>
  <c r="C28" i="17"/>
  <c r="C27" i="13"/>
  <c r="C27" i="14" s="1"/>
  <c r="C27" i="5" s="1"/>
  <c r="AG27" i="18"/>
  <c r="AG27" i="19" s="1"/>
  <c r="M27" i="18"/>
  <c r="M27" i="19" s="1"/>
  <c r="E27" i="17"/>
  <c r="E26" i="13"/>
  <c r="E26" i="14" s="1"/>
  <c r="E26" i="5" s="1"/>
  <c r="AI26" i="18"/>
  <c r="AI26" i="19" s="1"/>
  <c r="O26" i="18"/>
  <c r="O26" i="19" s="1"/>
  <c r="G25" i="13"/>
  <c r="G25" i="14" s="1"/>
  <c r="G25" i="5" s="1"/>
  <c r="G26" i="17"/>
  <c r="AK25" i="18"/>
  <c r="AK25" i="19" s="1"/>
  <c r="Q25" i="18"/>
  <c r="Q25" i="19" s="1"/>
  <c r="I25" i="18"/>
  <c r="I25" i="19" s="1"/>
  <c r="AC25" i="18"/>
  <c r="AC25" i="19" s="1"/>
  <c r="S24" i="18"/>
  <c r="S24" i="19" s="1"/>
  <c r="AM24" i="18"/>
  <c r="AM24" i="19" s="1"/>
  <c r="AE24" i="18"/>
  <c r="AE24" i="19" s="1"/>
  <c r="K24" i="18"/>
  <c r="K24" i="19" s="1"/>
  <c r="C24" i="17"/>
  <c r="C23" i="13"/>
  <c r="C23" i="14" s="1"/>
  <c r="C23" i="5" s="1"/>
  <c r="M23" i="18"/>
  <c r="M23" i="19" s="1"/>
  <c r="AG23" i="18"/>
  <c r="AG23" i="19" s="1"/>
  <c r="E22" i="13"/>
  <c r="E22" i="14" s="1"/>
  <c r="E22" i="5" s="1"/>
  <c r="E23" i="17"/>
  <c r="O22" i="18"/>
  <c r="O22" i="19" s="1"/>
  <c r="AI22" i="18"/>
  <c r="AI22" i="19" s="1"/>
  <c r="G21" i="13"/>
  <c r="G21" i="14" s="1"/>
  <c r="G21" i="5" s="1"/>
  <c r="G22" i="17"/>
  <c r="AK21" i="18"/>
  <c r="AK21" i="19" s="1"/>
  <c r="Q21" i="18"/>
  <c r="Q21" i="19" s="1"/>
  <c r="I21" i="18"/>
  <c r="I21" i="19" s="1"/>
  <c r="AC21" i="18"/>
  <c r="AC21" i="19" s="1"/>
  <c r="S20" i="18"/>
  <c r="S20" i="19" s="1"/>
  <c r="AM20" i="18"/>
  <c r="AM20" i="19" s="1"/>
  <c r="K20" i="18"/>
  <c r="K20" i="19" s="1"/>
  <c r="AE20" i="18"/>
  <c r="AE20" i="19" s="1"/>
  <c r="C19" i="13"/>
  <c r="C19" i="14" s="1"/>
  <c r="C19" i="5" s="1"/>
  <c r="C20" i="17"/>
  <c r="AG19" i="18"/>
  <c r="AG19" i="19" s="1"/>
  <c r="M19" i="18"/>
  <c r="M19" i="19" s="1"/>
  <c r="E18" i="13"/>
  <c r="E18" i="14" s="1"/>
  <c r="E18" i="5" s="1"/>
  <c r="E19" i="17"/>
  <c r="AI18" i="18"/>
  <c r="AI18" i="19" s="1"/>
  <c r="O18" i="18"/>
  <c r="O18" i="19" s="1"/>
  <c r="G18" i="17"/>
  <c r="G17" i="13"/>
  <c r="G17" i="14" s="1"/>
  <c r="G17" i="5" s="1"/>
  <c r="Q17" i="18"/>
  <c r="Q17" i="19" s="1"/>
  <c r="AK17" i="18"/>
  <c r="AK17" i="19" s="1"/>
  <c r="I17" i="18"/>
  <c r="I17" i="19" s="1"/>
  <c r="AC17" i="18"/>
  <c r="AC17" i="19" s="1"/>
  <c r="AM16" i="18"/>
  <c r="AM16" i="19" s="1"/>
  <c r="S16" i="18"/>
  <c r="S16" i="19" s="1"/>
  <c r="K16" i="18"/>
  <c r="K16" i="19" s="1"/>
  <c r="AE16" i="18"/>
  <c r="AE16" i="19" s="1"/>
  <c r="C16" i="17"/>
  <c r="C15" i="13"/>
  <c r="C15" i="14" s="1"/>
  <c r="C15" i="5" s="1"/>
  <c r="AG15" i="18"/>
  <c r="AG15" i="19" s="1"/>
  <c r="M15" i="18"/>
  <c r="M15" i="19" s="1"/>
  <c r="E15" i="17"/>
  <c r="E14" i="13"/>
  <c r="E14" i="14" s="1"/>
  <c r="E14" i="5" s="1"/>
  <c r="O14" i="18"/>
  <c r="O14" i="19" s="1"/>
  <c r="AI14" i="18"/>
  <c r="AI14" i="19" s="1"/>
  <c r="G13" i="13"/>
  <c r="G13" i="14" s="1"/>
  <c r="G13" i="5" s="1"/>
  <c r="G14" i="17"/>
  <c r="Q13" i="18"/>
  <c r="Q13" i="19" s="1"/>
  <c r="AK13" i="18"/>
  <c r="AK13" i="19" s="1"/>
  <c r="I13" i="18"/>
  <c r="I13" i="19" s="1"/>
  <c r="AC13" i="18"/>
  <c r="AC13" i="19" s="1"/>
  <c r="AM12" i="18"/>
  <c r="AM12" i="19" s="1"/>
  <c r="S12" i="18"/>
  <c r="S12" i="19" s="1"/>
  <c r="AE12" i="18"/>
  <c r="AE12" i="19" s="1"/>
  <c r="K12" i="18"/>
  <c r="K12" i="19" s="1"/>
  <c r="C11" i="13"/>
  <c r="C11" i="14" s="1"/>
  <c r="C11" i="5" s="1"/>
  <c r="C12" i="17"/>
  <c r="M11" i="18"/>
  <c r="M11" i="19" s="1"/>
  <c r="AG11" i="18"/>
  <c r="AG11" i="19" s="1"/>
  <c r="E11" i="17"/>
  <c r="E10" i="13"/>
  <c r="E10" i="14" s="1"/>
  <c r="E10" i="5" s="1"/>
  <c r="O10" i="18"/>
  <c r="O10" i="19" s="1"/>
  <c r="AI10" i="18"/>
  <c r="AI10" i="19" s="1"/>
  <c r="G10" i="17"/>
  <c r="G9" i="13"/>
  <c r="G9" i="14" s="1"/>
  <c r="G9" i="5" s="1"/>
  <c r="Q9" i="18"/>
  <c r="Q9" i="19" s="1"/>
  <c r="AK9" i="18"/>
  <c r="AK9" i="19" s="1"/>
  <c r="I9" i="18"/>
  <c r="I9" i="19" s="1"/>
  <c r="AC9" i="18"/>
  <c r="AC9" i="19" s="1"/>
  <c r="S8" i="18"/>
  <c r="S8" i="19" s="1"/>
  <c r="AM8" i="18"/>
  <c r="AM8" i="19" s="1"/>
  <c r="K8" i="18"/>
  <c r="K8" i="19" s="1"/>
  <c r="AE8" i="18"/>
  <c r="AE8" i="19" s="1"/>
  <c r="C7" i="13"/>
  <c r="C7" i="14" s="1"/>
  <c r="C7" i="5" s="1"/>
  <c r="C8" i="17"/>
  <c r="AG7" i="18"/>
  <c r="AG7" i="19" s="1"/>
  <c r="M7" i="18"/>
  <c r="M7" i="19" s="1"/>
  <c r="E6" i="13"/>
  <c r="E6" i="14" s="1"/>
  <c r="E6" i="5" s="1"/>
  <c r="E7" i="17"/>
  <c r="O6" i="18"/>
  <c r="O6" i="19" s="1"/>
  <c r="AI6" i="18"/>
  <c r="AI6" i="19" s="1"/>
  <c r="G5" i="13"/>
  <c r="G5" i="14" s="1"/>
  <c r="G5" i="5" s="1"/>
  <c r="G6" i="17"/>
  <c r="AK5" i="18"/>
  <c r="AK5" i="19" s="1"/>
  <c r="Q5" i="18"/>
  <c r="Q5" i="19" s="1"/>
  <c r="I5" i="18"/>
  <c r="I5" i="19" s="1"/>
  <c r="AC5" i="18"/>
  <c r="AC5" i="19" s="1"/>
  <c r="AG11" i="21" l="1"/>
  <c r="AG11" i="20"/>
  <c r="AO11" i="22" s="1"/>
  <c r="M11" i="28" s="1"/>
  <c r="O11" i="23" s="1"/>
  <c r="Q25" i="21"/>
  <c r="Q25" i="20"/>
  <c r="E47" i="18"/>
  <c r="E47" i="19" s="1"/>
  <c r="Y47" i="18"/>
  <c r="Y47" i="19" s="1"/>
  <c r="AC61" i="20"/>
  <c r="AC61" i="21"/>
  <c r="Q73" i="21"/>
  <c r="Q73" i="20"/>
  <c r="Q73" i="22" s="1"/>
  <c r="AC93" i="20"/>
  <c r="AK93" i="22" s="1"/>
  <c r="I93" i="28" s="1"/>
  <c r="K93" i="23" s="1"/>
  <c r="AC93" i="21"/>
  <c r="AK105" i="21"/>
  <c r="AK105" i="20"/>
  <c r="AS105" i="22" s="1"/>
  <c r="Q105" i="28" s="1"/>
  <c r="S105" i="23" s="1"/>
  <c r="AE116" i="21"/>
  <c r="AE116" i="20"/>
  <c r="AM116" i="22" s="1"/>
  <c r="K116" i="28" s="1"/>
  <c r="M116" i="23" s="1"/>
  <c r="AM128" i="21"/>
  <c r="AM128" i="20"/>
  <c r="AU128" i="22" s="1"/>
  <c r="S128" i="28" s="1"/>
  <c r="U128" i="23" s="1"/>
  <c r="AD40" i="20"/>
  <c r="AL40" i="22" s="1"/>
  <c r="J40" i="28" s="1"/>
  <c r="L40" i="23" s="1"/>
  <c r="AD40" i="21"/>
  <c r="AL100" i="20"/>
  <c r="AL100" i="21"/>
  <c r="J13" i="21"/>
  <c r="J13" i="20"/>
  <c r="J13" i="22" s="1"/>
  <c r="L40" i="20"/>
  <c r="L40" i="21"/>
  <c r="AF52" i="21"/>
  <c r="AF52" i="20"/>
  <c r="AF64" i="20"/>
  <c r="AF64" i="21"/>
  <c r="F71" i="18"/>
  <c r="F71" i="19" s="1"/>
  <c r="Z71" i="18"/>
  <c r="Z71" i="19" s="1"/>
  <c r="N99" i="18"/>
  <c r="N99" i="19" s="1"/>
  <c r="AH99" i="18"/>
  <c r="AH99" i="19" s="1"/>
  <c r="AB106" i="18"/>
  <c r="AB106" i="19" s="1"/>
  <c r="H106" i="18"/>
  <c r="H106" i="19" s="1"/>
  <c r="AF116" i="20"/>
  <c r="AF116" i="21"/>
  <c r="AF128" i="21"/>
  <c r="AF128" i="20"/>
  <c r="AN128" i="22" s="1"/>
  <c r="L128" i="28" s="1"/>
  <c r="N128" i="23" s="1"/>
  <c r="R116" i="21"/>
  <c r="R116" i="20"/>
  <c r="R116" i="22" s="1"/>
  <c r="Y8" i="18"/>
  <c r="Y8" i="19" s="1"/>
  <c r="E8" i="18"/>
  <c r="E8" i="19" s="1"/>
  <c r="AA15" i="18"/>
  <c r="AA15" i="19" s="1"/>
  <c r="G15" i="18"/>
  <c r="G15" i="19" s="1"/>
  <c r="S25" i="21"/>
  <c r="S25" i="20"/>
  <c r="S25" i="22" s="1"/>
  <c r="W33" i="18"/>
  <c r="W33" i="19" s="1"/>
  <c r="C33" i="18"/>
  <c r="C33" i="19" s="1"/>
  <c r="O43" i="21"/>
  <c r="O43" i="20"/>
  <c r="I54" i="21"/>
  <c r="I54" i="20"/>
  <c r="I54" i="22" s="1"/>
  <c r="AK66" i="21"/>
  <c r="AK66" i="20"/>
  <c r="AS66" i="22" s="1"/>
  <c r="Q66" i="28" s="1"/>
  <c r="S66" i="23" s="1"/>
  <c r="E72" i="18"/>
  <c r="E72" i="19" s="1"/>
  <c r="Y72" i="18"/>
  <c r="Y72" i="19" s="1"/>
  <c r="C81" i="18"/>
  <c r="C81" i="19" s="1"/>
  <c r="W81" i="18"/>
  <c r="W81" i="19" s="1"/>
  <c r="O91" i="21"/>
  <c r="O91" i="20"/>
  <c r="O91" i="22" s="1"/>
  <c r="AG100" i="21"/>
  <c r="AG100" i="20"/>
  <c r="AO100" i="22" s="1"/>
  <c r="M100" i="28" s="1"/>
  <c r="O100" i="23" s="1"/>
  <c r="G111" i="18"/>
  <c r="G111" i="19" s="1"/>
  <c r="AA111" i="18"/>
  <c r="AA111" i="19" s="1"/>
  <c r="AM121" i="21"/>
  <c r="AM121" i="20"/>
  <c r="AF83" i="21"/>
  <c r="AF83" i="20"/>
  <c r="AN83" i="22" s="1"/>
  <c r="L83" i="28" s="1"/>
  <c r="N83" i="23" s="1"/>
  <c r="V6" i="18"/>
  <c r="V6" i="19" s="1"/>
  <c r="B6" i="18"/>
  <c r="B6" i="19" s="1"/>
  <c r="AH12" i="18"/>
  <c r="AH12" i="19" s="1"/>
  <c r="N12" i="18"/>
  <c r="N12" i="19" s="1"/>
  <c r="D21" i="18"/>
  <c r="D21" i="19" s="1"/>
  <c r="X21" i="18"/>
  <c r="X21" i="19" s="1"/>
  <c r="D33" i="18"/>
  <c r="D33" i="19" s="1"/>
  <c r="X33" i="18"/>
  <c r="X33" i="19" s="1"/>
  <c r="AF41" i="21"/>
  <c r="AF41" i="20"/>
  <c r="AN41" i="22" s="1"/>
  <c r="L41" i="28" s="1"/>
  <c r="N41" i="23" s="1"/>
  <c r="R54" i="21"/>
  <c r="R54" i="20"/>
  <c r="R54" i="22" s="1"/>
  <c r="AD78" i="20"/>
  <c r="AL78" i="22" s="1"/>
  <c r="J78" i="28" s="1"/>
  <c r="L78" i="23" s="1"/>
  <c r="AD78" i="21"/>
  <c r="AL86" i="21"/>
  <c r="AL86" i="20"/>
  <c r="AT86" i="22" s="1"/>
  <c r="R86" i="28" s="1"/>
  <c r="T86" i="23" s="1"/>
  <c r="AF105" i="21"/>
  <c r="AF105" i="20"/>
  <c r="AN105" i="22" s="1"/>
  <c r="L105" i="28" s="1"/>
  <c r="N105" i="23" s="1"/>
  <c r="AL118" i="21"/>
  <c r="AL118" i="20"/>
  <c r="AT118" i="22" s="1"/>
  <c r="R118" i="28" s="1"/>
  <c r="T118" i="23" s="1"/>
  <c r="R130" i="20"/>
  <c r="R130" i="22" s="1"/>
  <c r="R130" i="21"/>
  <c r="AF55" i="21"/>
  <c r="AF55" i="20"/>
  <c r="AN55" i="22" s="1"/>
  <c r="L55" i="28" s="1"/>
  <c r="N55" i="23" s="1"/>
  <c r="S22" i="21"/>
  <c r="S22" i="20"/>
  <c r="S22" i="22" s="1"/>
  <c r="M33" i="20"/>
  <c r="M33" i="21"/>
  <c r="O72" i="21"/>
  <c r="O72" i="20"/>
  <c r="AG97" i="21"/>
  <c r="AG97" i="20"/>
  <c r="AO97" i="22" s="1"/>
  <c r="M97" i="28" s="1"/>
  <c r="O97" i="23" s="1"/>
  <c r="K106" i="20"/>
  <c r="K106" i="21"/>
  <c r="Q127" i="21"/>
  <c r="Q127" i="20"/>
  <c r="Q127" i="22" s="1"/>
  <c r="Z18" i="18"/>
  <c r="Z18" i="19" s="1"/>
  <c r="F18" i="18"/>
  <c r="F18" i="19" s="1"/>
  <c r="AI4" i="21"/>
  <c r="AI4" i="20"/>
  <c r="AQ4" i="22" s="1"/>
  <c r="O4" i="28" s="1"/>
  <c r="Q4" i="23" s="1"/>
  <c r="AB16" i="18"/>
  <c r="AB16" i="19" s="1"/>
  <c r="H16" i="18"/>
  <c r="H16" i="19" s="1"/>
  <c r="Z45" i="18"/>
  <c r="Z45" i="19" s="1"/>
  <c r="F45" i="18"/>
  <c r="F45" i="19" s="1"/>
  <c r="AJ60" i="21"/>
  <c r="AJ60" i="20"/>
  <c r="N65" i="18"/>
  <c r="N65" i="19" s="1"/>
  <c r="AH65" i="18"/>
  <c r="AH65" i="19" s="1"/>
  <c r="X74" i="18"/>
  <c r="X74" i="19" s="1"/>
  <c r="D74" i="18"/>
  <c r="D74" i="19" s="1"/>
  <c r="AF82" i="21"/>
  <c r="AF82" i="20"/>
  <c r="AN82" i="22" s="1"/>
  <c r="L82" i="28" s="1"/>
  <c r="N82" i="23" s="1"/>
  <c r="F89" i="18"/>
  <c r="F89" i="19" s="1"/>
  <c r="Z89" i="18"/>
  <c r="Z89" i="19" s="1"/>
  <c r="AD99" i="21"/>
  <c r="AD99" i="20"/>
  <c r="AL99" i="22" s="1"/>
  <c r="J99" i="28" s="1"/>
  <c r="L99" i="23" s="1"/>
  <c r="R107" i="20"/>
  <c r="R107" i="21"/>
  <c r="B111" i="18"/>
  <c r="B111" i="19" s="1"/>
  <c r="V111" i="18"/>
  <c r="V111" i="19" s="1"/>
  <c r="AJ124" i="21"/>
  <c r="AJ124" i="20"/>
  <c r="AJ5" i="21"/>
  <c r="AJ5" i="20"/>
  <c r="AR5" i="22" s="1"/>
  <c r="P5" i="28" s="1"/>
  <c r="R5" i="23" s="1"/>
  <c r="L75" i="21"/>
  <c r="L75" i="20"/>
  <c r="L75" i="22" s="1"/>
  <c r="H113" i="18"/>
  <c r="H113" i="19" s="1"/>
  <c r="AB113" i="18"/>
  <c r="AB113" i="19" s="1"/>
  <c r="AG18" i="21"/>
  <c r="AG18" i="20"/>
  <c r="O25" i="21"/>
  <c r="O25" i="20"/>
  <c r="O25" i="22" s="1"/>
  <c r="W31" i="18"/>
  <c r="W31" i="19" s="1"/>
  <c r="C31" i="18"/>
  <c r="C31" i="19" s="1"/>
  <c r="M34" i="20"/>
  <c r="M34" i="21"/>
  <c r="O41" i="21"/>
  <c r="O41" i="20"/>
  <c r="C47" i="18"/>
  <c r="C47" i="19" s="1"/>
  <c r="W47" i="18"/>
  <c r="W47" i="19" s="1"/>
  <c r="S55" i="20"/>
  <c r="S55" i="21"/>
  <c r="AI73" i="20"/>
  <c r="AI73" i="21"/>
  <c r="AK80" i="20"/>
  <c r="AS80" i="22" s="1"/>
  <c r="Q80" i="28" s="1"/>
  <c r="S80" i="23" s="1"/>
  <c r="AK80" i="21"/>
  <c r="M82" i="21"/>
  <c r="M82" i="20"/>
  <c r="M82" i="22" s="1"/>
  <c r="AC84" i="21"/>
  <c r="AC84" i="20"/>
  <c r="AK84" i="22" s="1"/>
  <c r="I84" i="28" s="1"/>
  <c r="K84" i="23" s="1"/>
  <c r="Y86" i="18"/>
  <c r="Y86" i="19" s="1"/>
  <c r="E86" i="18"/>
  <c r="E86" i="19" s="1"/>
  <c r="S87" i="21"/>
  <c r="S87" i="20"/>
  <c r="O89" i="21"/>
  <c r="O89" i="20"/>
  <c r="O89" i="22" s="1"/>
  <c r="K91" i="20"/>
  <c r="K91" i="21"/>
  <c r="Q96" i="21"/>
  <c r="Q96" i="20"/>
  <c r="Q96" i="22" s="1"/>
  <c r="AG98" i="21"/>
  <c r="AG98" i="20"/>
  <c r="I100" i="21"/>
  <c r="I100" i="20"/>
  <c r="I100" i="22" s="1"/>
  <c r="AM103" i="20"/>
  <c r="AM103" i="21"/>
  <c r="O105" i="21"/>
  <c r="O105" i="20"/>
  <c r="O105" i="22" s="1"/>
  <c r="K107" i="20"/>
  <c r="K107" i="22" s="1"/>
  <c r="K107" i="21"/>
  <c r="AA109" i="18"/>
  <c r="AA109" i="19" s="1"/>
  <c r="G109" i="18"/>
  <c r="G109" i="19" s="1"/>
  <c r="Q112" i="20"/>
  <c r="Q112" i="21"/>
  <c r="AG114" i="20"/>
  <c r="AG114" i="21"/>
  <c r="AC116" i="21"/>
  <c r="AC116" i="20"/>
  <c r="S119" i="21"/>
  <c r="S119" i="20"/>
  <c r="S119" i="22" s="1"/>
  <c r="O121" i="20"/>
  <c r="O121" i="21"/>
  <c r="AE123" i="21"/>
  <c r="AE123" i="20"/>
  <c r="AM123" i="22" s="1"/>
  <c r="K123" i="28" s="1"/>
  <c r="M123" i="23" s="1"/>
  <c r="W127" i="18"/>
  <c r="W127" i="19" s="1"/>
  <c r="C127" i="18"/>
  <c r="C127" i="19" s="1"/>
  <c r="Q128" i="21"/>
  <c r="Q128" i="20"/>
  <c r="Q128" i="22" s="1"/>
  <c r="M130" i="21"/>
  <c r="M130" i="20"/>
  <c r="M130" i="22" s="1"/>
  <c r="V20" i="18"/>
  <c r="V20" i="19" s="1"/>
  <c r="B20" i="18"/>
  <c r="B20" i="19" s="1"/>
  <c r="N30" i="18"/>
  <c r="N30" i="19" s="1"/>
  <c r="AH30" i="18"/>
  <c r="AH30" i="19" s="1"/>
  <c r="N42" i="18"/>
  <c r="N42" i="19" s="1"/>
  <c r="AH42" i="18"/>
  <c r="AH42" i="19" s="1"/>
  <c r="Q9" i="20"/>
  <c r="Q9" i="21"/>
  <c r="M11" i="21"/>
  <c r="M11" i="20"/>
  <c r="M11" i="22" s="1"/>
  <c r="I13" i="20"/>
  <c r="I13" i="22" s="1"/>
  <c r="I13" i="21"/>
  <c r="E15" i="18"/>
  <c r="E15" i="19" s="1"/>
  <c r="Y15" i="18"/>
  <c r="Y15" i="19" s="1"/>
  <c r="AM16" i="21"/>
  <c r="AM16" i="20"/>
  <c r="AU16" i="22" s="1"/>
  <c r="S16" i="28" s="1"/>
  <c r="U16" i="23" s="1"/>
  <c r="AI18" i="21"/>
  <c r="AI18" i="20"/>
  <c r="AQ18" i="22" s="1"/>
  <c r="O18" i="28" s="1"/>
  <c r="Q18" i="23" s="1"/>
  <c r="K20" i="21"/>
  <c r="K20" i="20"/>
  <c r="W24" i="18"/>
  <c r="W24" i="19" s="1"/>
  <c r="C24" i="18"/>
  <c r="C24" i="19" s="1"/>
  <c r="AK25" i="21"/>
  <c r="AK25" i="20"/>
  <c r="AS25" i="22" s="1"/>
  <c r="Q25" i="28" s="1"/>
  <c r="S25" i="23" s="1"/>
  <c r="AG27" i="20"/>
  <c r="AG27" i="21"/>
  <c r="AC29" i="20"/>
  <c r="AK29" i="22" s="1"/>
  <c r="I29" i="28" s="1"/>
  <c r="K29" i="23" s="1"/>
  <c r="AC29" i="21"/>
  <c r="Y31" i="18"/>
  <c r="Y31" i="19" s="1"/>
  <c r="E31" i="18"/>
  <c r="E31" i="19" s="1"/>
  <c r="AM32" i="21"/>
  <c r="AM32" i="20"/>
  <c r="AU32" i="22" s="1"/>
  <c r="S32" i="28" s="1"/>
  <c r="U32" i="23" s="1"/>
  <c r="AI34" i="20"/>
  <c r="AI34" i="21"/>
  <c r="K36" i="20"/>
  <c r="K36" i="22" s="1"/>
  <c r="K36" i="21"/>
  <c r="C40" i="18"/>
  <c r="C40" i="19" s="1"/>
  <c r="W40" i="18"/>
  <c r="W40" i="19" s="1"/>
  <c r="AK41" i="21"/>
  <c r="AK41" i="20"/>
  <c r="AS41" i="22" s="1"/>
  <c r="Q41" i="28" s="1"/>
  <c r="S41" i="23" s="1"/>
  <c r="AG43" i="20"/>
  <c r="AG43" i="21"/>
  <c r="AC45" i="20"/>
  <c r="AK45" i="22" s="1"/>
  <c r="I45" i="28" s="1"/>
  <c r="K45" i="23" s="1"/>
  <c r="AC45" i="21"/>
  <c r="AM48" i="20"/>
  <c r="AM48" i="21"/>
  <c r="AI50" i="21"/>
  <c r="AI50" i="20"/>
  <c r="AQ50" i="22" s="1"/>
  <c r="O50" i="28" s="1"/>
  <c r="Q50" i="23" s="1"/>
  <c r="AE52" i="20"/>
  <c r="AE52" i="21"/>
  <c r="AA54" i="18"/>
  <c r="AA54" i="19" s="1"/>
  <c r="G54" i="18"/>
  <c r="G54" i="19" s="1"/>
  <c r="W56" i="18"/>
  <c r="W56" i="19" s="1"/>
  <c r="C56" i="18"/>
  <c r="C56" i="19" s="1"/>
  <c r="AK57" i="21"/>
  <c r="AK57" i="20"/>
  <c r="AS57" i="22" s="1"/>
  <c r="Q57" i="28" s="1"/>
  <c r="S57" i="23" s="1"/>
  <c r="M59" i="21"/>
  <c r="M59" i="20"/>
  <c r="M59" i="22" s="1"/>
  <c r="I61" i="20"/>
  <c r="I61" i="22" s="1"/>
  <c r="I61" i="21"/>
  <c r="AM64" i="21"/>
  <c r="AM64" i="20"/>
  <c r="AU64" i="22" s="1"/>
  <c r="S64" i="28" s="1"/>
  <c r="U64" i="23" s="1"/>
  <c r="AI66" i="21"/>
  <c r="AI66" i="20"/>
  <c r="AQ66" i="22" s="1"/>
  <c r="O66" i="28" s="1"/>
  <c r="Q66" i="23" s="1"/>
  <c r="AE68" i="21"/>
  <c r="AE68" i="20"/>
  <c r="AM68" i="22" s="1"/>
  <c r="K68" i="28" s="1"/>
  <c r="M68" i="23" s="1"/>
  <c r="G70" i="18"/>
  <c r="G70" i="19" s="1"/>
  <c r="AA70" i="18"/>
  <c r="AA70" i="19" s="1"/>
  <c r="C72" i="18"/>
  <c r="C72" i="19" s="1"/>
  <c r="W72" i="18"/>
  <c r="W72" i="19" s="1"/>
  <c r="AK73" i="21"/>
  <c r="AK73" i="20"/>
  <c r="AS73" i="22" s="1"/>
  <c r="Q73" i="28" s="1"/>
  <c r="S73" i="23" s="1"/>
  <c r="AG75" i="20"/>
  <c r="AG75" i="21"/>
  <c r="AC77" i="20"/>
  <c r="AK77" i="22" s="1"/>
  <c r="I77" i="28" s="1"/>
  <c r="K77" i="23" s="1"/>
  <c r="AC77" i="21"/>
  <c r="AM80" i="20"/>
  <c r="AM80" i="21"/>
  <c r="O82" i="20"/>
  <c r="O82" i="21"/>
  <c r="K84" i="20"/>
  <c r="K84" i="21"/>
  <c r="G86" i="18"/>
  <c r="G86" i="19" s="1"/>
  <c r="AA86" i="18"/>
  <c r="AA86" i="19" s="1"/>
  <c r="W88" i="18"/>
  <c r="W88" i="19" s="1"/>
  <c r="C88" i="18"/>
  <c r="C88" i="19" s="1"/>
  <c r="Q89" i="21"/>
  <c r="Q89" i="20"/>
  <c r="Q89" i="22" s="1"/>
  <c r="M91" i="21"/>
  <c r="M91" i="20"/>
  <c r="M91" i="22" s="1"/>
  <c r="I93" i="21"/>
  <c r="I93" i="20"/>
  <c r="Y95" i="18"/>
  <c r="Y95" i="19" s="1"/>
  <c r="E95" i="18"/>
  <c r="E95" i="19" s="1"/>
  <c r="S96" i="20"/>
  <c r="S96" i="21"/>
  <c r="O98" i="20"/>
  <c r="O98" i="21"/>
  <c r="K100" i="21"/>
  <c r="K100" i="20"/>
  <c r="G102" i="18"/>
  <c r="G102" i="19" s="1"/>
  <c r="AA102" i="18"/>
  <c r="AA102" i="19" s="1"/>
  <c r="Q105" i="20"/>
  <c r="Q105" i="21"/>
  <c r="M107" i="21"/>
  <c r="M107" i="20"/>
  <c r="M107" i="22" s="1"/>
  <c r="I109" i="21"/>
  <c r="I109" i="20"/>
  <c r="S112" i="20"/>
  <c r="S112" i="21"/>
  <c r="AI114" i="21"/>
  <c r="AI114" i="20"/>
  <c r="AQ114" i="22" s="1"/>
  <c r="O114" i="28" s="1"/>
  <c r="Q114" i="23" s="1"/>
  <c r="K116" i="21"/>
  <c r="K116" i="20"/>
  <c r="K116" i="22" s="1"/>
  <c r="Q121" i="21"/>
  <c r="Q121" i="20"/>
  <c r="M123" i="20"/>
  <c r="M123" i="21"/>
  <c r="I125" i="21"/>
  <c r="I125" i="20"/>
  <c r="I125" i="22" s="1"/>
  <c r="S128" i="21"/>
  <c r="S128" i="20"/>
  <c r="S128" i="22" s="1"/>
  <c r="O130" i="21"/>
  <c r="O130" i="20"/>
  <c r="L4" i="21"/>
  <c r="L4" i="20"/>
  <c r="L4" i="22" s="1"/>
  <c r="P9" i="20"/>
  <c r="P9" i="21"/>
  <c r="J20" i="20"/>
  <c r="J20" i="21"/>
  <c r="J40" i="21"/>
  <c r="J40" i="20"/>
  <c r="Z54" i="18"/>
  <c r="Z54" i="19" s="1"/>
  <c r="F54" i="18"/>
  <c r="F54" i="19" s="1"/>
  <c r="V80" i="18"/>
  <c r="V80" i="19" s="1"/>
  <c r="B80" i="18"/>
  <c r="B80" i="19" s="1"/>
  <c r="AF91" i="21"/>
  <c r="AF91" i="20"/>
  <c r="AN91" i="22" s="1"/>
  <c r="L91" i="28" s="1"/>
  <c r="N91" i="23" s="1"/>
  <c r="J104" i="20"/>
  <c r="J104" i="22" s="1"/>
  <c r="J104" i="21"/>
  <c r="J5" i="20"/>
  <c r="J5" i="21"/>
  <c r="Z7" i="18"/>
  <c r="Z7" i="19" s="1"/>
  <c r="F7" i="18"/>
  <c r="F7" i="19" s="1"/>
  <c r="AB10" i="18"/>
  <c r="AB10" i="19" s="1"/>
  <c r="H10" i="18"/>
  <c r="H10" i="19" s="1"/>
  <c r="AL13" i="21"/>
  <c r="AL13" i="20"/>
  <c r="V17" i="18"/>
  <c r="V17" i="19" s="1"/>
  <c r="B17" i="18"/>
  <c r="B17" i="19" s="1"/>
  <c r="AJ18" i="20"/>
  <c r="AJ18" i="21"/>
  <c r="L20" i="21"/>
  <c r="L20" i="20"/>
  <c r="L20" i="22" s="1"/>
  <c r="AD25" i="20"/>
  <c r="AL25" i="22" s="1"/>
  <c r="J25" i="28" s="1"/>
  <c r="L25" i="23" s="1"/>
  <c r="AD25" i="21"/>
  <c r="F27" i="18"/>
  <c r="F27" i="19" s="1"/>
  <c r="Z27" i="18"/>
  <c r="Z27" i="19" s="1"/>
  <c r="B29" i="18"/>
  <c r="B29" i="19" s="1"/>
  <c r="V29" i="18"/>
  <c r="V29" i="19" s="1"/>
  <c r="P30" i="21"/>
  <c r="P30" i="20"/>
  <c r="P30" i="22" s="1"/>
  <c r="AF32" i="20"/>
  <c r="AN32" i="22" s="1"/>
  <c r="L32" i="28" s="1"/>
  <c r="N32" i="23" s="1"/>
  <c r="AF32" i="21"/>
  <c r="AL33" i="21"/>
  <c r="AL33" i="20"/>
  <c r="AT33" i="22" s="1"/>
  <c r="R33" i="28" s="1"/>
  <c r="T33" i="23" s="1"/>
  <c r="AH35" i="18"/>
  <c r="AH35" i="19" s="1"/>
  <c r="N35" i="18"/>
  <c r="N35" i="19" s="1"/>
  <c r="J37" i="21"/>
  <c r="J37" i="20"/>
  <c r="J37" i="22" s="1"/>
  <c r="Z39" i="18"/>
  <c r="Z39" i="19" s="1"/>
  <c r="F39" i="18"/>
  <c r="F39" i="19" s="1"/>
  <c r="B41" i="18"/>
  <c r="B41" i="19" s="1"/>
  <c r="V41" i="18"/>
  <c r="V41" i="19" s="1"/>
  <c r="P42" i="20"/>
  <c r="P42" i="21"/>
  <c r="AF44" i="21"/>
  <c r="AF44" i="20"/>
  <c r="AN44" i="22" s="1"/>
  <c r="L44" i="28" s="1"/>
  <c r="N44" i="23" s="1"/>
  <c r="R45" i="20"/>
  <c r="R45" i="22" s="1"/>
  <c r="R45" i="21"/>
  <c r="N47" i="18"/>
  <c r="N47" i="19" s="1"/>
  <c r="AH47" i="18"/>
  <c r="AH47" i="19" s="1"/>
  <c r="AD49" i="20"/>
  <c r="AD49" i="21"/>
  <c r="Z51" i="18"/>
  <c r="Z51" i="19" s="1"/>
  <c r="F51" i="18"/>
  <c r="F51" i="19" s="1"/>
  <c r="H54" i="18"/>
  <c r="H54" i="19" s="1"/>
  <c r="AB54" i="18"/>
  <c r="AB54" i="19" s="1"/>
  <c r="X56" i="18"/>
  <c r="X56" i="19" s="1"/>
  <c r="D56" i="18"/>
  <c r="D56" i="19" s="1"/>
  <c r="R57" i="21"/>
  <c r="R57" i="20"/>
  <c r="R57" i="22" s="1"/>
  <c r="V61" i="18"/>
  <c r="V61" i="19" s="1"/>
  <c r="B61" i="18"/>
  <c r="B61" i="19" s="1"/>
  <c r="P62" i="21"/>
  <c r="P62" i="20"/>
  <c r="L64" i="21"/>
  <c r="L64" i="20"/>
  <c r="L64" i="22" s="1"/>
  <c r="D68" i="18"/>
  <c r="D68" i="19" s="1"/>
  <c r="X68" i="18"/>
  <c r="X68" i="19" s="1"/>
  <c r="AD69" i="21"/>
  <c r="AD69" i="20"/>
  <c r="AL69" i="22" s="1"/>
  <c r="J69" i="28" s="1"/>
  <c r="L69" i="23" s="1"/>
  <c r="B73" i="18"/>
  <c r="B73" i="19" s="1"/>
  <c r="V73" i="18"/>
  <c r="V73" i="19" s="1"/>
  <c r="AJ74" i="20"/>
  <c r="AJ74" i="21"/>
  <c r="AF76" i="21"/>
  <c r="AF76" i="20"/>
  <c r="AN76" i="22" s="1"/>
  <c r="L76" i="28" s="1"/>
  <c r="N76" i="23" s="1"/>
  <c r="R77" i="21"/>
  <c r="R77" i="20"/>
  <c r="R77" i="22" s="1"/>
  <c r="N79" i="18"/>
  <c r="N79" i="19" s="1"/>
  <c r="AH79" i="18"/>
  <c r="AH79" i="19" s="1"/>
  <c r="AD81" i="21"/>
  <c r="AD81" i="20"/>
  <c r="AL81" i="22" s="1"/>
  <c r="J81" i="28" s="1"/>
  <c r="L81" i="23" s="1"/>
  <c r="F83" i="18"/>
  <c r="F83" i="19" s="1"/>
  <c r="Z83" i="18"/>
  <c r="Z83" i="19" s="1"/>
  <c r="H86" i="18"/>
  <c r="H86" i="19" s="1"/>
  <c r="AB86" i="18"/>
  <c r="AB86" i="19" s="1"/>
  <c r="X88" i="18"/>
  <c r="X88" i="19" s="1"/>
  <c r="D88" i="18"/>
  <c r="D88" i="19" s="1"/>
  <c r="R89" i="21"/>
  <c r="R89" i="20"/>
  <c r="R89" i="22" s="1"/>
  <c r="B93" i="18"/>
  <c r="B93" i="19" s="1"/>
  <c r="V93" i="18"/>
  <c r="V93" i="19" s="1"/>
  <c r="P94" i="21"/>
  <c r="P94" i="20"/>
  <c r="P94" i="22" s="1"/>
  <c r="AF96" i="20"/>
  <c r="AN96" i="22" s="1"/>
  <c r="L96" i="28" s="1"/>
  <c r="N96" i="23" s="1"/>
  <c r="AF96" i="21"/>
  <c r="J101" i="21"/>
  <c r="J101" i="20"/>
  <c r="J101" i="22" s="1"/>
  <c r="V105" i="18"/>
  <c r="V105" i="19" s="1"/>
  <c r="B105" i="18"/>
  <c r="B105" i="19" s="1"/>
  <c r="AJ106" i="20"/>
  <c r="AJ106" i="21"/>
  <c r="AF108" i="21"/>
  <c r="AF108" i="20"/>
  <c r="AL109" i="20"/>
  <c r="AL109" i="21"/>
  <c r="N111" i="18"/>
  <c r="N111" i="19" s="1"/>
  <c r="AH111" i="18"/>
  <c r="AH111" i="19" s="1"/>
  <c r="AD113" i="21"/>
  <c r="AD113" i="20"/>
  <c r="AL113" i="22" s="1"/>
  <c r="J113" i="28" s="1"/>
  <c r="L113" i="23" s="1"/>
  <c r="Z115" i="18"/>
  <c r="Z115" i="19" s="1"/>
  <c r="F115" i="18"/>
  <c r="F115" i="19" s="1"/>
  <c r="H118" i="18"/>
  <c r="H118" i="19" s="1"/>
  <c r="AB118" i="18"/>
  <c r="AB118" i="19" s="1"/>
  <c r="D120" i="18"/>
  <c r="D120" i="19" s="1"/>
  <c r="X120" i="18"/>
  <c r="X120" i="19" s="1"/>
  <c r="R121" i="20"/>
  <c r="R121" i="21"/>
  <c r="I124" i="5"/>
  <c r="AJ126" i="20"/>
  <c r="AJ126" i="21"/>
  <c r="L128" i="21"/>
  <c r="L128" i="20"/>
  <c r="AK4" i="21"/>
  <c r="AK4" i="20"/>
  <c r="P33" i="20"/>
  <c r="P33" i="22" s="1"/>
  <c r="P33" i="21"/>
  <c r="B56" i="18"/>
  <c r="B56" i="19" s="1"/>
  <c r="V56" i="18"/>
  <c r="V56" i="19" s="1"/>
  <c r="L67" i="20"/>
  <c r="L67" i="22" s="1"/>
  <c r="L67" i="21"/>
  <c r="J80" i="20"/>
  <c r="J80" i="22" s="1"/>
  <c r="J80" i="21"/>
  <c r="AD92" i="20"/>
  <c r="AL92" i="22" s="1"/>
  <c r="J92" i="28" s="1"/>
  <c r="L92" i="23" s="1"/>
  <c r="AD92" i="21"/>
  <c r="AF107" i="21"/>
  <c r="AF107" i="20"/>
  <c r="AN107" i="22" s="1"/>
  <c r="L107" i="28" s="1"/>
  <c r="N107" i="23" s="1"/>
  <c r="J120" i="20"/>
  <c r="J120" i="22" s="1"/>
  <c r="J120" i="21"/>
  <c r="P129" i="21"/>
  <c r="P129" i="20"/>
  <c r="I6" i="20"/>
  <c r="I6" i="22" s="1"/>
  <c r="I6" i="21"/>
  <c r="S9" i="20"/>
  <c r="S9" i="21"/>
  <c r="O11" i="21"/>
  <c r="O11" i="20"/>
  <c r="K13" i="20"/>
  <c r="K13" i="22" s="1"/>
  <c r="K13" i="21"/>
  <c r="W17" i="18"/>
  <c r="W17" i="19" s="1"/>
  <c r="C17" i="18"/>
  <c r="C17" i="19" s="1"/>
  <c r="Q18" i="21"/>
  <c r="Q18" i="20"/>
  <c r="Q18" i="22" s="1"/>
  <c r="AG20" i="21"/>
  <c r="AG20" i="20"/>
  <c r="AC22" i="21"/>
  <c r="AC22" i="20"/>
  <c r="E24" i="18"/>
  <c r="E24" i="19" s="1"/>
  <c r="Y24" i="18"/>
  <c r="Y24" i="19" s="1"/>
  <c r="AM25" i="21"/>
  <c r="AM25" i="20"/>
  <c r="AU25" i="22" s="1"/>
  <c r="S25" i="28" s="1"/>
  <c r="U25" i="23" s="1"/>
  <c r="AI27" i="21"/>
  <c r="AI27" i="20"/>
  <c r="AE29" i="21"/>
  <c r="AE29" i="20"/>
  <c r="AA31" i="18"/>
  <c r="AA31" i="19" s="1"/>
  <c r="G31" i="18"/>
  <c r="G31" i="19" s="1"/>
  <c r="Q34" i="20"/>
  <c r="Q34" i="21"/>
  <c r="M36" i="21"/>
  <c r="M36" i="20"/>
  <c r="AC38" i="21"/>
  <c r="AC38" i="20"/>
  <c r="Y40" i="18"/>
  <c r="Y40" i="19" s="1"/>
  <c r="E40" i="18"/>
  <c r="E40" i="19" s="1"/>
  <c r="AM41" i="21"/>
  <c r="AM41" i="20"/>
  <c r="AU41" i="22" s="1"/>
  <c r="S41" i="28" s="1"/>
  <c r="U41" i="23" s="1"/>
  <c r="AI43" i="20"/>
  <c r="AQ43" i="22" s="1"/>
  <c r="O43" i="28" s="1"/>
  <c r="Q43" i="23" s="1"/>
  <c r="AI43" i="21"/>
  <c r="AE45" i="21"/>
  <c r="AE45" i="20"/>
  <c r="AA47" i="18"/>
  <c r="AA47" i="19" s="1"/>
  <c r="G47" i="18"/>
  <c r="G47" i="19" s="1"/>
  <c r="W49" i="18"/>
  <c r="W49" i="19" s="1"/>
  <c r="C49" i="18"/>
  <c r="C49" i="19" s="1"/>
  <c r="Q50" i="20"/>
  <c r="Q50" i="22" s="1"/>
  <c r="Q50" i="21"/>
  <c r="AG52" i="21"/>
  <c r="AG52" i="20"/>
  <c r="AC54" i="20"/>
  <c r="AK54" i="22" s="1"/>
  <c r="I54" i="28" s="1"/>
  <c r="K54" i="23" s="1"/>
  <c r="AC54" i="21"/>
  <c r="S57" i="21"/>
  <c r="S57" i="20"/>
  <c r="S57" i="22" s="1"/>
  <c r="O59" i="20"/>
  <c r="O59" i="22" s="1"/>
  <c r="O59" i="21"/>
  <c r="K61" i="21"/>
  <c r="K61" i="20"/>
  <c r="W65" i="18"/>
  <c r="W65" i="19" s="1"/>
  <c r="C65" i="18"/>
  <c r="C65" i="19" s="1"/>
  <c r="Q66" i="21"/>
  <c r="Q66" i="20"/>
  <c r="Q66" i="22" s="1"/>
  <c r="AG68" i="21"/>
  <c r="AG68" i="20"/>
  <c r="I70" i="21"/>
  <c r="I70" i="20"/>
  <c r="AM73" i="21"/>
  <c r="AM73" i="20"/>
  <c r="AI75" i="21"/>
  <c r="AI75" i="20"/>
  <c r="AQ75" i="22" s="1"/>
  <c r="O75" i="28" s="1"/>
  <c r="Q75" i="23" s="1"/>
  <c r="AE77" i="21"/>
  <c r="AE77" i="20"/>
  <c r="G79" i="18"/>
  <c r="G79" i="19" s="1"/>
  <c r="AA79" i="18"/>
  <c r="AA79" i="19" s="1"/>
  <c r="Q82" i="21"/>
  <c r="Q82" i="20"/>
  <c r="AG84" i="20"/>
  <c r="AG84" i="21"/>
  <c r="AC86" i="21"/>
  <c r="AC86" i="20"/>
  <c r="E88" i="18"/>
  <c r="E88" i="19" s="1"/>
  <c r="Y88" i="18"/>
  <c r="Y88" i="19" s="1"/>
  <c r="S89" i="21"/>
  <c r="S89" i="20"/>
  <c r="AI91" i="20"/>
  <c r="AI91" i="21"/>
  <c r="AE93" i="21"/>
  <c r="AE93" i="20"/>
  <c r="G95" i="18"/>
  <c r="G95" i="19" s="1"/>
  <c r="AA95" i="18"/>
  <c r="AA95" i="19" s="1"/>
  <c r="W97" i="18"/>
  <c r="W97" i="19" s="1"/>
  <c r="C97" i="18"/>
  <c r="C97" i="19" s="1"/>
  <c r="AK98" i="21"/>
  <c r="AK98" i="20"/>
  <c r="AS98" i="22" s="1"/>
  <c r="Q98" i="28" s="1"/>
  <c r="S98" i="23" s="1"/>
  <c r="M100" i="20"/>
  <c r="M100" i="22" s="1"/>
  <c r="M100" i="21"/>
  <c r="I102" i="21"/>
  <c r="I102" i="20"/>
  <c r="E104" i="18"/>
  <c r="E104" i="19" s="1"/>
  <c r="Y104" i="18"/>
  <c r="Y104" i="19" s="1"/>
  <c r="S105" i="21"/>
  <c r="S105" i="20"/>
  <c r="S105" i="22" s="1"/>
  <c r="O107" i="21"/>
  <c r="O107" i="20"/>
  <c r="K109" i="21"/>
  <c r="K109" i="20"/>
  <c r="W113" i="18"/>
  <c r="W113" i="19" s="1"/>
  <c r="C113" i="18"/>
  <c r="C113" i="19" s="1"/>
  <c r="Q114" i="20"/>
  <c r="Q114" i="21"/>
  <c r="M116" i="20"/>
  <c r="M116" i="22" s="1"/>
  <c r="M116" i="21"/>
  <c r="I118" i="21"/>
  <c r="I118" i="20"/>
  <c r="E120" i="18"/>
  <c r="E120" i="19" s="1"/>
  <c r="Y120" i="18"/>
  <c r="Y120" i="19" s="1"/>
  <c r="S121" i="20"/>
  <c r="S121" i="21"/>
  <c r="O123" i="20"/>
  <c r="O123" i="22" s="1"/>
  <c r="O123" i="21"/>
  <c r="AE125" i="21"/>
  <c r="AE125" i="20"/>
  <c r="AK130" i="21"/>
  <c r="AK130" i="20"/>
  <c r="H4" i="18"/>
  <c r="H4" i="19" s="1"/>
  <c r="AB4" i="18"/>
  <c r="AB4" i="19" s="1"/>
  <c r="AJ13" i="21"/>
  <c r="AJ13" i="20"/>
  <c r="H25" i="18"/>
  <c r="H25" i="19" s="1"/>
  <c r="AB25" i="18"/>
  <c r="AB25" i="19" s="1"/>
  <c r="AF35" i="21"/>
  <c r="AF35" i="20"/>
  <c r="R68" i="21"/>
  <c r="R68" i="20"/>
  <c r="R68" i="22" s="1"/>
  <c r="L83" i="21"/>
  <c r="L83" i="20"/>
  <c r="I95" i="5"/>
  <c r="D107" i="18"/>
  <c r="D107" i="19" s="1"/>
  <c r="X107" i="18"/>
  <c r="X107" i="19" s="1"/>
  <c r="G4" i="18"/>
  <c r="G4" i="19" s="1"/>
  <c r="AA4" i="18"/>
  <c r="AA4" i="19" s="1"/>
  <c r="I5" i="5"/>
  <c r="P7" i="20"/>
  <c r="P7" i="22" s="1"/>
  <c r="P7" i="21"/>
  <c r="AF9" i="20"/>
  <c r="AN9" i="22" s="1"/>
  <c r="L9" i="28" s="1"/>
  <c r="N9" i="23" s="1"/>
  <c r="AF9" i="21"/>
  <c r="D13" i="18"/>
  <c r="D13" i="19" s="1"/>
  <c r="X13" i="18"/>
  <c r="X13" i="19" s="1"/>
  <c r="J14" i="21"/>
  <c r="J14" i="20"/>
  <c r="J14" i="22" s="1"/>
  <c r="F16" i="18"/>
  <c r="F16" i="19" s="1"/>
  <c r="Z16" i="18"/>
  <c r="Z16" i="19" s="1"/>
  <c r="V18" i="18"/>
  <c r="V18" i="19" s="1"/>
  <c r="B18" i="18"/>
  <c r="B18" i="19" s="1"/>
  <c r="P19" i="20"/>
  <c r="P19" i="22" s="1"/>
  <c r="P19" i="21"/>
  <c r="AF21" i="21"/>
  <c r="AF21" i="20"/>
  <c r="AN21" i="22" s="1"/>
  <c r="L21" i="28" s="1"/>
  <c r="N21" i="23" s="1"/>
  <c r="AL22" i="21"/>
  <c r="AL22" i="20"/>
  <c r="N24" i="18"/>
  <c r="N24" i="19" s="1"/>
  <c r="AH24" i="18"/>
  <c r="AH24" i="19" s="1"/>
  <c r="AD26" i="21"/>
  <c r="AD26" i="20"/>
  <c r="F28" i="18"/>
  <c r="F28" i="19" s="1"/>
  <c r="Z28" i="18"/>
  <c r="Z28" i="19" s="1"/>
  <c r="AB31" i="18"/>
  <c r="AB31" i="19" s="1"/>
  <c r="H31" i="18"/>
  <c r="H31" i="19" s="1"/>
  <c r="R34" i="21"/>
  <c r="R34" i="20"/>
  <c r="I37" i="5"/>
  <c r="AJ39" i="21"/>
  <c r="AJ39" i="20"/>
  <c r="L41" i="21"/>
  <c r="L41" i="20"/>
  <c r="L41" i="22" s="1"/>
  <c r="D45" i="18"/>
  <c r="D45" i="19" s="1"/>
  <c r="X45" i="18"/>
  <c r="X45" i="19" s="1"/>
  <c r="J46" i="21"/>
  <c r="J46" i="20"/>
  <c r="J46" i="22" s="1"/>
  <c r="V50" i="18"/>
  <c r="V50" i="19" s="1"/>
  <c r="B50" i="18"/>
  <c r="B50" i="19" s="1"/>
  <c r="AJ51" i="21"/>
  <c r="AJ51" i="20"/>
  <c r="AR51" i="22" s="1"/>
  <c r="P51" i="28" s="1"/>
  <c r="R51" i="23" s="1"/>
  <c r="L53" i="20"/>
  <c r="L53" i="21"/>
  <c r="AL54" i="21"/>
  <c r="AL54" i="20"/>
  <c r="AT54" i="22" s="1"/>
  <c r="R54" i="28" s="1"/>
  <c r="T54" i="23" s="1"/>
  <c r="N56" i="18"/>
  <c r="N56" i="19" s="1"/>
  <c r="AH56" i="18"/>
  <c r="AH56" i="19" s="1"/>
  <c r="AD58" i="21"/>
  <c r="AD58" i="20"/>
  <c r="AL58" i="22" s="1"/>
  <c r="J58" i="28" s="1"/>
  <c r="L58" i="23" s="1"/>
  <c r="H63" i="18"/>
  <c r="H63" i="19" s="1"/>
  <c r="AB63" i="18"/>
  <c r="AB63" i="19" s="1"/>
  <c r="D65" i="18"/>
  <c r="D65" i="19" s="1"/>
  <c r="X65" i="18"/>
  <c r="X65" i="19" s="1"/>
  <c r="AL66" i="21"/>
  <c r="AL66" i="20"/>
  <c r="I69" i="5"/>
  <c r="AJ71" i="20"/>
  <c r="AR71" i="22" s="1"/>
  <c r="P71" i="28" s="1"/>
  <c r="R71" i="23" s="1"/>
  <c r="AJ71" i="21"/>
  <c r="AF73" i="20"/>
  <c r="AN73" i="22" s="1"/>
  <c r="L73" i="28" s="1"/>
  <c r="N73" i="23" s="1"/>
  <c r="AF73" i="21"/>
  <c r="J78" i="20"/>
  <c r="J78" i="22" s="1"/>
  <c r="J78" i="21"/>
  <c r="Z80" i="18"/>
  <c r="Z80" i="19" s="1"/>
  <c r="F80" i="18"/>
  <c r="F80" i="19" s="1"/>
  <c r="V82" i="18"/>
  <c r="V82" i="19" s="1"/>
  <c r="B82" i="18"/>
  <c r="B82" i="19" s="1"/>
  <c r="P83" i="21"/>
  <c r="P83" i="20"/>
  <c r="L85" i="21"/>
  <c r="L85" i="20"/>
  <c r="R86" i="20"/>
  <c r="R86" i="21"/>
  <c r="N88" i="18"/>
  <c r="N88" i="19" s="1"/>
  <c r="AH88" i="18"/>
  <c r="AH88" i="19" s="1"/>
  <c r="AD90" i="21"/>
  <c r="AD90" i="20"/>
  <c r="F92" i="18"/>
  <c r="F92" i="19" s="1"/>
  <c r="Z92" i="18"/>
  <c r="Z92" i="19" s="1"/>
  <c r="B94" i="18"/>
  <c r="B94" i="19" s="1"/>
  <c r="V94" i="18"/>
  <c r="V94" i="19" s="1"/>
  <c r="P95" i="21"/>
  <c r="P95" i="20"/>
  <c r="AF97" i="20"/>
  <c r="AN97" i="22" s="1"/>
  <c r="L97" i="28" s="1"/>
  <c r="N97" i="23" s="1"/>
  <c r="AF97" i="21"/>
  <c r="R98" i="21"/>
  <c r="R98" i="20"/>
  <c r="AH100" i="18"/>
  <c r="AH100" i="19" s="1"/>
  <c r="N100" i="18"/>
  <c r="N100" i="19" s="1"/>
  <c r="J102" i="21"/>
  <c r="J102" i="20"/>
  <c r="H107" i="18"/>
  <c r="H107" i="19" s="1"/>
  <c r="AB107" i="18"/>
  <c r="AB107" i="19" s="1"/>
  <c r="D109" i="18"/>
  <c r="D109" i="19" s="1"/>
  <c r="X109" i="18"/>
  <c r="X109" i="19" s="1"/>
  <c r="AL110" i="21"/>
  <c r="AL110" i="20"/>
  <c r="AT110" i="22" s="1"/>
  <c r="R110" i="28" s="1"/>
  <c r="T110" i="23" s="1"/>
  <c r="I113" i="5"/>
  <c r="AJ115" i="21"/>
  <c r="AJ115" i="20"/>
  <c r="AR115" i="22" s="1"/>
  <c r="P115" i="28" s="1"/>
  <c r="R115" i="23" s="1"/>
  <c r="AF117" i="21"/>
  <c r="AF117" i="20"/>
  <c r="AN117" i="22" s="1"/>
  <c r="L117" i="28" s="1"/>
  <c r="N117" i="23" s="1"/>
  <c r="J122" i="21"/>
  <c r="J122" i="20"/>
  <c r="B126" i="18"/>
  <c r="B126" i="19" s="1"/>
  <c r="V126" i="18"/>
  <c r="V126" i="19" s="1"/>
  <c r="AJ127" i="20"/>
  <c r="AJ127" i="21"/>
  <c r="AF129" i="20"/>
  <c r="AF129" i="21"/>
  <c r="AL130" i="21"/>
  <c r="AL130" i="20"/>
  <c r="W4" i="18"/>
  <c r="W4" i="19" s="1"/>
  <c r="C4" i="18"/>
  <c r="C4" i="19" s="1"/>
  <c r="I15" i="5"/>
  <c r="N34" i="18"/>
  <c r="N34" i="19" s="1"/>
  <c r="AH34" i="18"/>
  <c r="AH34" i="19" s="1"/>
  <c r="Z46" i="18"/>
  <c r="Z46" i="19" s="1"/>
  <c r="F46" i="18"/>
  <c r="F46" i="19" s="1"/>
  <c r="D59" i="18"/>
  <c r="D59" i="19" s="1"/>
  <c r="X59" i="18"/>
  <c r="X59" i="19" s="1"/>
  <c r="AF71" i="21"/>
  <c r="AF71" i="20"/>
  <c r="X91" i="18"/>
  <c r="X91" i="19" s="1"/>
  <c r="D91" i="18"/>
  <c r="D91" i="19" s="1"/>
  <c r="I99" i="5"/>
  <c r="J112" i="21"/>
  <c r="J112" i="20"/>
  <c r="AB125" i="18"/>
  <c r="AB125" i="19" s="1"/>
  <c r="H125" i="18"/>
  <c r="H125" i="19" s="1"/>
  <c r="M5" i="21"/>
  <c r="M5" i="20"/>
  <c r="M5" i="22" s="1"/>
  <c r="I7" i="21"/>
  <c r="I7" i="20"/>
  <c r="I7" i="22" s="1"/>
  <c r="Y9" i="18"/>
  <c r="Y9" i="19" s="1"/>
  <c r="E9" i="18"/>
  <c r="E9" i="19" s="1"/>
  <c r="AM10" i="20"/>
  <c r="AM10" i="21"/>
  <c r="AI12" i="21"/>
  <c r="AI12" i="20"/>
  <c r="AQ12" i="22" s="1"/>
  <c r="O12" i="28" s="1"/>
  <c r="Q12" i="23" s="1"/>
  <c r="AE14" i="21"/>
  <c r="AE14" i="20"/>
  <c r="AM14" i="22" s="1"/>
  <c r="K14" i="28" s="1"/>
  <c r="M14" i="23" s="1"/>
  <c r="G16" i="18"/>
  <c r="G16" i="19" s="1"/>
  <c r="AA16" i="18"/>
  <c r="AA16" i="19" s="1"/>
  <c r="W18" i="18"/>
  <c r="W18" i="19" s="1"/>
  <c r="C18" i="18"/>
  <c r="C18" i="19" s="1"/>
  <c r="AK19" i="21"/>
  <c r="AK19" i="20"/>
  <c r="AS19" i="22" s="1"/>
  <c r="Q19" i="28" s="1"/>
  <c r="S19" i="23" s="1"/>
  <c r="AG21" i="21"/>
  <c r="AG21" i="20"/>
  <c r="AO21" i="22" s="1"/>
  <c r="M21" i="28" s="1"/>
  <c r="O21" i="23" s="1"/>
  <c r="AC23" i="20"/>
  <c r="AK23" i="22" s="1"/>
  <c r="I23" i="28" s="1"/>
  <c r="K23" i="23" s="1"/>
  <c r="AC23" i="21"/>
  <c r="E25" i="18"/>
  <c r="E25" i="19" s="1"/>
  <c r="Y25" i="18"/>
  <c r="Y25" i="19" s="1"/>
  <c r="S26" i="20"/>
  <c r="S26" i="21"/>
  <c r="AE30" i="20"/>
  <c r="AE30" i="21"/>
  <c r="G32" i="18"/>
  <c r="G32" i="19" s="1"/>
  <c r="AA32" i="18"/>
  <c r="AA32" i="19" s="1"/>
  <c r="AK35" i="21"/>
  <c r="AK35" i="20"/>
  <c r="AS35" i="22" s="1"/>
  <c r="Q35" i="28" s="1"/>
  <c r="S35" i="23" s="1"/>
  <c r="M37" i="21"/>
  <c r="M37" i="20"/>
  <c r="M37" i="22" s="1"/>
  <c r="I39" i="21"/>
  <c r="I39" i="20"/>
  <c r="I39" i="22" s="1"/>
  <c r="E41" i="18"/>
  <c r="E41" i="19" s="1"/>
  <c r="Y41" i="18"/>
  <c r="Y41" i="19" s="1"/>
  <c r="AM42" i="21"/>
  <c r="AM42" i="20"/>
  <c r="AU42" i="22" s="1"/>
  <c r="S42" i="28" s="1"/>
  <c r="U42" i="23" s="1"/>
  <c r="AI44" i="20"/>
  <c r="AI44" i="21"/>
  <c r="K46" i="21"/>
  <c r="K46" i="20"/>
  <c r="K46" i="22" s="1"/>
  <c r="AK51" i="20"/>
  <c r="AS51" i="22" s="1"/>
  <c r="Q51" i="28" s="1"/>
  <c r="S51" i="23" s="1"/>
  <c r="AK51" i="21"/>
  <c r="M53" i="21"/>
  <c r="M53" i="20"/>
  <c r="M53" i="22" s="1"/>
  <c r="E57" i="18"/>
  <c r="E57" i="19" s="1"/>
  <c r="Y57" i="18"/>
  <c r="Y57" i="19" s="1"/>
  <c r="S58" i="20"/>
  <c r="S58" i="21"/>
  <c r="O60" i="21"/>
  <c r="O60" i="20"/>
  <c r="AE62" i="21"/>
  <c r="AE62" i="20"/>
  <c r="AM62" i="22" s="1"/>
  <c r="K62" i="28" s="1"/>
  <c r="M62" i="23" s="1"/>
  <c r="G64" i="18"/>
  <c r="G64" i="19" s="1"/>
  <c r="AA64" i="18"/>
  <c r="AA64" i="19" s="1"/>
  <c r="W66" i="18"/>
  <c r="W66" i="19" s="1"/>
  <c r="C66" i="18"/>
  <c r="C66" i="19" s="1"/>
  <c r="Q67" i="20"/>
  <c r="Q67" i="22" s="1"/>
  <c r="Q67" i="21"/>
  <c r="M69" i="21"/>
  <c r="M69" i="20"/>
  <c r="M69" i="22" s="1"/>
  <c r="I71" i="21"/>
  <c r="I71" i="20"/>
  <c r="I71" i="22" s="1"/>
  <c r="S74" i="20"/>
  <c r="S74" i="21"/>
  <c r="AI76" i="21"/>
  <c r="AI76" i="20"/>
  <c r="K78" i="21"/>
  <c r="K78" i="20"/>
  <c r="K78" i="22" s="1"/>
  <c r="AK83" i="20"/>
  <c r="AK83" i="21"/>
  <c r="M85" i="21"/>
  <c r="M85" i="20"/>
  <c r="M85" i="22" s="1"/>
  <c r="AC87" i="21"/>
  <c r="AC87" i="20"/>
  <c r="AM90" i="21"/>
  <c r="AM90" i="20"/>
  <c r="AU90" i="22" s="1"/>
  <c r="S90" i="28" s="1"/>
  <c r="U90" i="23" s="1"/>
  <c r="O92" i="21"/>
  <c r="O92" i="20"/>
  <c r="O92" i="22" s="1"/>
  <c r="AE94" i="21"/>
  <c r="AE94" i="20"/>
  <c r="AM94" i="22" s="1"/>
  <c r="K94" i="28" s="1"/>
  <c r="M94" i="23" s="1"/>
  <c r="Q99" i="20"/>
  <c r="Q99" i="22" s="1"/>
  <c r="Q99" i="21"/>
  <c r="M101" i="21"/>
  <c r="M101" i="20"/>
  <c r="M101" i="22" s="1"/>
  <c r="AC103" i="21"/>
  <c r="AC103" i="20"/>
  <c r="AK103" i="22" s="1"/>
  <c r="I103" i="28" s="1"/>
  <c r="K103" i="23" s="1"/>
  <c r="S106" i="21"/>
  <c r="S106" i="20"/>
  <c r="S106" i="22" s="1"/>
  <c r="O108" i="21"/>
  <c r="O108" i="20"/>
  <c r="K110" i="21"/>
  <c r="K110" i="20"/>
  <c r="K110" i="22" s="1"/>
  <c r="Q115" i="21"/>
  <c r="Q115" i="20"/>
  <c r="Q115" i="22" s="1"/>
  <c r="M117" i="21"/>
  <c r="M117" i="20"/>
  <c r="M117" i="22" s="1"/>
  <c r="I119" i="20"/>
  <c r="I119" i="22" s="1"/>
  <c r="I119" i="21"/>
  <c r="S122" i="21"/>
  <c r="S122" i="20"/>
  <c r="S122" i="22" s="1"/>
  <c r="O124" i="20"/>
  <c r="O124" i="21"/>
  <c r="AE126" i="20"/>
  <c r="AE126" i="21"/>
  <c r="Q131" i="21"/>
  <c r="Q131" i="20"/>
  <c r="L31" i="20"/>
  <c r="L31" i="21"/>
  <c r="AL44" i="21"/>
  <c r="AL44" i="20"/>
  <c r="AT44" i="22" s="1"/>
  <c r="R44" i="28" s="1"/>
  <c r="T44" i="23" s="1"/>
  <c r="N54" i="18"/>
  <c r="N54" i="19" s="1"/>
  <c r="AH54" i="18"/>
  <c r="AH54" i="19" s="1"/>
  <c r="V68" i="18"/>
  <c r="V68" i="19" s="1"/>
  <c r="B68" i="18"/>
  <c r="B68" i="19" s="1"/>
  <c r="B76" i="18"/>
  <c r="B76" i="19" s="1"/>
  <c r="V76" i="18"/>
  <c r="V76" i="19" s="1"/>
  <c r="AB89" i="18"/>
  <c r="AB89" i="19" s="1"/>
  <c r="H89" i="18"/>
  <c r="H89" i="19" s="1"/>
  <c r="AF99" i="21"/>
  <c r="AF99" i="20"/>
  <c r="AN99" i="22" s="1"/>
  <c r="L99" i="28" s="1"/>
  <c r="N99" i="23" s="1"/>
  <c r="L119" i="21"/>
  <c r="L119" i="20"/>
  <c r="O4" i="20"/>
  <c r="O4" i="21"/>
  <c r="L6" i="20"/>
  <c r="L6" i="21"/>
  <c r="X10" i="18"/>
  <c r="X10" i="19" s="1"/>
  <c r="D10" i="18"/>
  <c r="D10" i="19" s="1"/>
  <c r="J11" i="21"/>
  <c r="J11" i="20"/>
  <c r="Z13" i="18"/>
  <c r="Z13" i="19" s="1"/>
  <c r="F13" i="18"/>
  <c r="F13" i="19" s="1"/>
  <c r="B15" i="18"/>
  <c r="B15" i="19" s="1"/>
  <c r="V15" i="18"/>
  <c r="V15" i="19" s="1"/>
  <c r="P16" i="20"/>
  <c r="P16" i="21"/>
  <c r="AF18" i="21"/>
  <c r="AF18" i="20"/>
  <c r="R19" i="20"/>
  <c r="R19" i="21"/>
  <c r="AH21" i="18"/>
  <c r="AH21" i="19" s="1"/>
  <c r="N21" i="18"/>
  <c r="N21" i="19" s="1"/>
  <c r="J23" i="21"/>
  <c r="J23" i="20"/>
  <c r="J23" i="22" s="1"/>
  <c r="AB28" i="18"/>
  <c r="AB28" i="19" s="1"/>
  <c r="H28" i="18"/>
  <c r="H28" i="19" s="1"/>
  <c r="AL31" i="20"/>
  <c r="AL31" i="21"/>
  <c r="AD35" i="20"/>
  <c r="AD35" i="21"/>
  <c r="Z37" i="18"/>
  <c r="Z37" i="19" s="1"/>
  <c r="F37" i="18"/>
  <c r="F37" i="19" s="1"/>
  <c r="AB40" i="18"/>
  <c r="AB40" i="19" s="1"/>
  <c r="H40" i="18"/>
  <c r="H40" i="19" s="1"/>
  <c r="X42" i="18"/>
  <c r="X42" i="19" s="1"/>
  <c r="D42" i="18"/>
  <c r="D42" i="19" s="1"/>
  <c r="R43" i="21"/>
  <c r="R43" i="20"/>
  <c r="R43" i="22" s="1"/>
  <c r="AD47" i="20"/>
  <c r="AD47" i="21"/>
  <c r="Z49" i="18"/>
  <c r="Z49" i="19" s="1"/>
  <c r="F49" i="18"/>
  <c r="F49" i="19" s="1"/>
  <c r="AB52" i="18"/>
  <c r="AB52" i="19" s="1"/>
  <c r="H52" i="18"/>
  <c r="H52" i="19" s="1"/>
  <c r="AL55" i="21"/>
  <c r="AL55" i="20"/>
  <c r="AT55" i="22" s="1"/>
  <c r="R55" i="28" s="1"/>
  <c r="T55" i="23" s="1"/>
  <c r="V59" i="18"/>
  <c r="V59" i="19" s="1"/>
  <c r="B59" i="18"/>
  <c r="B59" i="19" s="1"/>
  <c r="P60" i="21"/>
  <c r="P60" i="20"/>
  <c r="AF62" i="20"/>
  <c r="AF62" i="21"/>
  <c r="D66" i="18"/>
  <c r="D66" i="19" s="1"/>
  <c r="X66" i="18"/>
  <c r="X66" i="19" s="1"/>
  <c r="J67" i="21"/>
  <c r="J67" i="20"/>
  <c r="J67" i="22" s="1"/>
  <c r="F69" i="18"/>
  <c r="F69" i="19" s="1"/>
  <c r="Z69" i="18"/>
  <c r="Z69" i="19" s="1"/>
  <c r="V71" i="18"/>
  <c r="V71" i="19" s="1"/>
  <c r="B71" i="18"/>
  <c r="B71" i="19" s="1"/>
  <c r="AJ72" i="21"/>
  <c r="AJ72" i="20"/>
  <c r="AR72" i="22" s="1"/>
  <c r="P72" i="28" s="1"/>
  <c r="R72" i="23" s="1"/>
  <c r="AF74" i="21"/>
  <c r="AF74" i="20"/>
  <c r="AN74" i="22" s="1"/>
  <c r="L74" i="28" s="1"/>
  <c r="N74" i="23" s="1"/>
  <c r="R75" i="21"/>
  <c r="R75" i="20"/>
  <c r="N77" i="18"/>
  <c r="N77" i="19" s="1"/>
  <c r="AH77" i="18"/>
  <c r="AH77" i="19" s="1"/>
  <c r="AD79" i="21"/>
  <c r="AD79" i="20"/>
  <c r="AL79" i="22" s="1"/>
  <c r="J79" i="28" s="1"/>
  <c r="L79" i="23" s="1"/>
  <c r="AB84" i="18"/>
  <c r="AB84" i="19" s="1"/>
  <c r="H84" i="18"/>
  <c r="H84" i="19" s="1"/>
  <c r="AL87" i="21"/>
  <c r="AL87" i="20"/>
  <c r="B91" i="18"/>
  <c r="B91" i="19" s="1"/>
  <c r="V91" i="18"/>
  <c r="V91" i="19" s="1"/>
  <c r="AJ92" i="20"/>
  <c r="AJ92" i="21"/>
  <c r="L94" i="21"/>
  <c r="L94" i="20"/>
  <c r="L94" i="22" s="1"/>
  <c r="D98" i="18"/>
  <c r="D98" i="19" s="1"/>
  <c r="X98" i="18"/>
  <c r="X98" i="19" s="1"/>
  <c r="J99" i="21"/>
  <c r="J99" i="20"/>
  <c r="J99" i="22" s="1"/>
  <c r="I102" i="5"/>
  <c r="AJ104" i="21"/>
  <c r="AJ104" i="20"/>
  <c r="AF106" i="21"/>
  <c r="AF106" i="20"/>
  <c r="AL107" i="21"/>
  <c r="AL107" i="20"/>
  <c r="AT107" i="22" s="1"/>
  <c r="R107" i="28" s="1"/>
  <c r="T107" i="23" s="1"/>
  <c r="N109" i="18"/>
  <c r="N109" i="19" s="1"/>
  <c r="AH109" i="18"/>
  <c r="AH109" i="19" s="1"/>
  <c r="AD111" i="21"/>
  <c r="AD111" i="20"/>
  <c r="Z113" i="18"/>
  <c r="Z113" i="19" s="1"/>
  <c r="F113" i="18"/>
  <c r="F113" i="19" s="1"/>
  <c r="AB116" i="18"/>
  <c r="AB116" i="19" s="1"/>
  <c r="H116" i="18"/>
  <c r="H116" i="19" s="1"/>
  <c r="AL119" i="21"/>
  <c r="AL119" i="20"/>
  <c r="I122" i="5"/>
  <c r="P124" i="21"/>
  <c r="P124" i="20"/>
  <c r="P124" i="22" s="1"/>
  <c r="AF126" i="20"/>
  <c r="AN126" i="22" s="1"/>
  <c r="L126" i="28" s="1"/>
  <c r="N126" i="23" s="1"/>
  <c r="AF126" i="21"/>
  <c r="AD131" i="20"/>
  <c r="AD131" i="21"/>
  <c r="P5" i="21"/>
  <c r="P5" i="20"/>
  <c r="P5" i="22" s="1"/>
  <c r="AB41" i="18"/>
  <c r="AB41" i="19" s="1"/>
  <c r="H41" i="18"/>
  <c r="H41" i="19" s="1"/>
  <c r="AJ53" i="20"/>
  <c r="AR53" i="22" s="1"/>
  <c r="P53" i="28" s="1"/>
  <c r="R53" i="23" s="1"/>
  <c r="AJ53" i="21"/>
  <c r="B64" i="18"/>
  <c r="B64" i="19" s="1"/>
  <c r="V64" i="18"/>
  <c r="V64" i="19" s="1"/>
  <c r="AF75" i="21"/>
  <c r="AF75" i="20"/>
  <c r="AN75" i="22" s="1"/>
  <c r="L75" i="28" s="1"/>
  <c r="N75" i="23" s="1"/>
  <c r="P89" i="21"/>
  <c r="P89" i="20"/>
  <c r="P89" i="22" s="1"/>
  <c r="I103" i="5"/>
  <c r="J116" i="21"/>
  <c r="J116" i="20"/>
  <c r="J116" i="22" s="1"/>
  <c r="K4" i="21"/>
  <c r="K4" i="20"/>
  <c r="AG6" i="20"/>
  <c r="AO6" i="22" s="1"/>
  <c r="M6" i="28" s="1"/>
  <c r="O6" i="23" s="1"/>
  <c r="AG6" i="21"/>
  <c r="AC8" i="21"/>
  <c r="AC8" i="20"/>
  <c r="Y10" i="18"/>
  <c r="Y10" i="19" s="1"/>
  <c r="E10" i="18"/>
  <c r="E10" i="19" s="1"/>
  <c r="AM11" i="21"/>
  <c r="AM11" i="20"/>
  <c r="O13" i="20"/>
  <c r="O13" i="22" s="1"/>
  <c r="O13" i="21"/>
  <c r="K15" i="21"/>
  <c r="K15" i="20"/>
  <c r="G17" i="18"/>
  <c r="G17" i="19" s="1"/>
  <c r="AA17" i="18"/>
  <c r="AA17" i="19" s="1"/>
  <c r="Q20" i="21"/>
  <c r="Q20" i="20"/>
  <c r="AG22" i="20"/>
  <c r="AO22" i="22" s="1"/>
  <c r="M22" i="28" s="1"/>
  <c r="O22" i="23" s="1"/>
  <c r="AG22" i="21"/>
  <c r="AC24" i="21"/>
  <c r="AC24" i="20"/>
  <c r="Y26" i="18"/>
  <c r="Y26" i="19" s="1"/>
  <c r="E26" i="18"/>
  <c r="E26" i="19" s="1"/>
  <c r="AM27" i="20"/>
  <c r="AU27" i="22" s="1"/>
  <c r="S27" i="28" s="1"/>
  <c r="U27" i="23" s="1"/>
  <c r="AM27" i="21"/>
  <c r="AI29" i="20"/>
  <c r="AQ29" i="22" s="1"/>
  <c r="O29" i="28" s="1"/>
  <c r="Q29" i="23" s="1"/>
  <c r="AI29" i="21"/>
  <c r="AE31" i="21"/>
  <c r="AE31" i="20"/>
  <c r="AA33" i="18"/>
  <c r="AA33" i="19" s="1"/>
  <c r="G33" i="18"/>
  <c r="G33" i="19" s="1"/>
  <c r="AK36" i="21"/>
  <c r="AK36" i="20"/>
  <c r="AG38" i="21"/>
  <c r="AG38" i="20"/>
  <c r="AC40" i="21"/>
  <c r="AC40" i="20"/>
  <c r="E42" i="18"/>
  <c r="E42" i="19" s="1"/>
  <c r="Y42" i="18"/>
  <c r="Y42" i="19" s="1"/>
  <c r="S43" i="21"/>
  <c r="S43" i="20"/>
  <c r="O45" i="20"/>
  <c r="O45" i="22" s="1"/>
  <c r="O45" i="21"/>
  <c r="AE47" i="20"/>
  <c r="AE47" i="21"/>
  <c r="G49" i="18"/>
  <c r="G49" i="19" s="1"/>
  <c r="AA49" i="18"/>
  <c r="AA49" i="19" s="1"/>
  <c r="Q52" i="21"/>
  <c r="Q52" i="20"/>
  <c r="M54" i="20"/>
  <c r="M54" i="22" s="1"/>
  <c r="M54" i="21"/>
  <c r="I56" i="20"/>
  <c r="I56" i="21"/>
  <c r="Y58" i="18"/>
  <c r="Y58" i="19" s="1"/>
  <c r="E58" i="18"/>
  <c r="E58" i="19" s="1"/>
  <c r="S59" i="21"/>
  <c r="S59" i="20"/>
  <c r="AI61" i="20"/>
  <c r="AQ61" i="22" s="1"/>
  <c r="O61" i="28" s="1"/>
  <c r="Q61" i="23" s="1"/>
  <c r="AI61" i="21"/>
  <c r="AE63" i="21"/>
  <c r="AE63" i="20"/>
  <c r="Q68" i="21"/>
  <c r="Q68" i="20"/>
  <c r="Q68" i="22" s="1"/>
  <c r="M70" i="21"/>
  <c r="M70" i="20"/>
  <c r="I72" i="20"/>
  <c r="I72" i="22" s="1"/>
  <c r="I72" i="21"/>
  <c r="S75" i="20"/>
  <c r="S75" i="21"/>
  <c r="AI77" i="21"/>
  <c r="AI77" i="20"/>
  <c r="AQ77" i="22" s="1"/>
  <c r="O77" i="28" s="1"/>
  <c r="Q77" i="23" s="1"/>
  <c r="K79" i="21"/>
  <c r="K79" i="20"/>
  <c r="G81" i="18"/>
  <c r="G81" i="19" s="1"/>
  <c r="AA81" i="18"/>
  <c r="AA81" i="19" s="1"/>
  <c r="W83" i="18"/>
  <c r="W83" i="19" s="1"/>
  <c r="C83" i="18"/>
  <c r="C83" i="19" s="1"/>
  <c r="Q84" i="21"/>
  <c r="Q84" i="20"/>
  <c r="Q84" i="22" s="1"/>
  <c r="M86" i="21"/>
  <c r="M86" i="20"/>
  <c r="I88" i="21"/>
  <c r="I88" i="20"/>
  <c r="S91" i="21"/>
  <c r="S91" i="20"/>
  <c r="S91" i="22" s="1"/>
  <c r="O93" i="21"/>
  <c r="O93" i="20"/>
  <c r="O93" i="22" s="1"/>
  <c r="K95" i="21"/>
  <c r="K95" i="20"/>
  <c r="AA97" i="18"/>
  <c r="AA97" i="19" s="1"/>
  <c r="G97" i="18"/>
  <c r="G97" i="19" s="1"/>
  <c r="W99" i="18"/>
  <c r="W99" i="19" s="1"/>
  <c r="C99" i="18"/>
  <c r="C99" i="19" s="1"/>
  <c r="Q100" i="21"/>
  <c r="Q100" i="20"/>
  <c r="Q100" i="22" s="1"/>
  <c r="M102" i="21"/>
  <c r="M102" i="20"/>
  <c r="AC104" i="21"/>
  <c r="AC104" i="20"/>
  <c r="Y106" i="18"/>
  <c r="Y106" i="19" s="1"/>
  <c r="E106" i="18"/>
  <c r="E106" i="19" s="1"/>
  <c r="S107" i="21"/>
  <c r="S107" i="20"/>
  <c r="S107" i="22" s="1"/>
  <c r="AI109" i="21"/>
  <c r="AI109" i="20"/>
  <c r="K111" i="20"/>
  <c r="K111" i="22" s="1"/>
  <c r="K111" i="21"/>
  <c r="W115" i="18"/>
  <c r="W115" i="19" s="1"/>
  <c r="C115" i="18"/>
  <c r="C115" i="19" s="1"/>
  <c r="AK116" i="21"/>
  <c r="AK116" i="20"/>
  <c r="AS116" i="22" s="1"/>
  <c r="Q116" i="28" s="1"/>
  <c r="S116" i="23" s="1"/>
  <c r="M118" i="21"/>
  <c r="M118" i="20"/>
  <c r="I120" i="21"/>
  <c r="I120" i="20"/>
  <c r="AM123" i="21"/>
  <c r="AM123" i="20"/>
  <c r="AU123" i="22" s="1"/>
  <c r="S123" i="28" s="1"/>
  <c r="U123" i="23" s="1"/>
  <c r="AI125" i="20"/>
  <c r="AI125" i="21"/>
  <c r="AE127" i="21"/>
  <c r="AE127" i="20"/>
  <c r="G129" i="18"/>
  <c r="G129" i="19" s="1"/>
  <c r="AA129" i="18"/>
  <c r="AA129" i="19" s="1"/>
  <c r="B12" i="18"/>
  <c r="B12" i="19" s="1"/>
  <c r="V12" i="18"/>
  <c r="V12" i="19" s="1"/>
  <c r="F22" i="18"/>
  <c r="F22" i="19" s="1"/>
  <c r="Z22" i="18"/>
  <c r="Z22" i="19" s="1"/>
  <c r="Z34" i="18"/>
  <c r="Z34" i="19" s="1"/>
  <c r="F34" i="18"/>
  <c r="F34" i="19" s="1"/>
  <c r="AJ45" i="20"/>
  <c r="AR45" i="22" s="1"/>
  <c r="P45" i="28" s="1"/>
  <c r="R45" i="23" s="1"/>
  <c r="AJ45" i="21"/>
  <c r="P77" i="21"/>
  <c r="P77" i="20"/>
  <c r="P77" i="22" s="1"/>
  <c r="N90" i="18"/>
  <c r="N90" i="19" s="1"/>
  <c r="AH90" i="18"/>
  <c r="AH90" i="19" s="1"/>
  <c r="Z102" i="18"/>
  <c r="Z102" i="19" s="1"/>
  <c r="F102" i="18"/>
  <c r="F102" i="19" s="1"/>
  <c r="R112" i="21"/>
  <c r="R112" i="20"/>
  <c r="F122" i="18"/>
  <c r="F122" i="19" s="1"/>
  <c r="Z122" i="18"/>
  <c r="Z122" i="19" s="1"/>
  <c r="W8" i="18"/>
  <c r="W8" i="19" s="1"/>
  <c r="C8" i="18"/>
  <c r="C8" i="19" s="1"/>
  <c r="O18" i="21"/>
  <c r="O18" i="20"/>
  <c r="I29" i="21"/>
  <c r="I29" i="20"/>
  <c r="M43" i="21"/>
  <c r="M43" i="20"/>
  <c r="Q57" i="20"/>
  <c r="Q57" i="21"/>
  <c r="O66" i="21"/>
  <c r="O66" i="20"/>
  <c r="I77" i="21"/>
  <c r="I77" i="20"/>
  <c r="AC109" i="21"/>
  <c r="AC109" i="20"/>
  <c r="AG123" i="21"/>
  <c r="AG123" i="20"/>
  <c r="AO123" i="22" s="1"/>
  <c r="M123" i="28" s="1"/>
  <c r="O123" i="23" s="1"/>
  <c r="AJ9" i="21"/>
  <c r="AJ9" i="20"/>
  <c r="AD88" i="21"/>
  <c r="AD88" i="20"/>
  <c r="P18" i="21"/>
  <c r="P18" i="20"/>
  <c r="P18" i="22" s="1"/>
  <c r="R33" i="20"/>
  <c r="R33" i="21"/>
  <c r="H42" i="18"/>
  <c r="H42" i="19" s="1"/>
  <c r="AB42" i="18"/>
  <c r="AB42" i="19" s="1"/>
  <c r="L96" i="20"/>
  <c r="L96" i="22" s="1"/>
  <c r="L96" i="21"/>
  <c r="R109" i="21"/>
  <c r="R109" i="20"/>
  <c r="R109" i="22" s="1"/>
  <c r="J8" i="21"/>
  <c r="J8" i="20"/>
  <c r="J8" i="22" s="1"/>
  <c r="H77" i="18"/>
  <c r="H77" i="19" s="1"/>
  <c r="AB77" i="18"/>
  <c r="AB77" i="19" s="1"/>
  <c r="AE13" i="20"/>
  <c r="AM13" i="22" s="1"/>
  <c r="K13" i="28" s="1"/>
  <c r="M13" i="23" s="1"/>
  <c r="AE13" i="21"/>
  <c r="O27" i="21"/>
  <c r="O27" i="20"/>
  <c r="O27" i="22" s="1"/>
  <c r="I38" i="21"/>
  <c r="I38" i="20"/>
  <c r="I38" i="22" s="1"/>
  <c r="AK50" i="20"/>
  <c r="AS50" i="22" s="1"/>
  <c r="Q50" i="28" s="1"/>
  <c r="S50" i="23" s="1"/>
  <c r="AK50" i="21"/>
  <c r="AM105" i="21"/>
  <c r="AM105" i="20"/>
  <c r="AG116" i="20"/>
  <c r="AG116" i="21"/>
  <c r="W129" i="18"/>
  <c r="W129" i="19" s="1"/>
  <c r="C129" i="18"/>
  <c r="C129" i="19" s="1"/>
  <c r="AL68" i="21"/>
  <c r="AL68" i="20"/>
  <c r="AJ7" i="20"/>
  <c r="AR7" i="22" s="1"/>
  <c r="P7" i="28" s="1"/>
  <c r="R7" i="23" s="1"/>
  <c r="AJ7" i="21"/>
  <c r="B26" i="18"/>
  <c r="B26" i="19" s="1"/>
  <c r="V26" i="18"/>
  <c r="V26" i="19" s="1"/>
  <c r="J34" i="21"/>
  <c r="J34" i="20"/>
  <c r="J34" i="22" s="1"/>
  <c r="N44" i="18"/>
  <c r="N44" i="19" s="1"/>
  <c r="AH44" i="18"/>
  <c r="AH44" i="19" s="1"/>
  <c r="J66" i="21"/>
  <c r="J66" i="20"/>
  <c r="AJ91" i="21"/>
  <c r="AJ91" i="20"/>
  <c r="AR91" i="22" s="1"/>
  <c r="P91" i="28" s="1"/>
  <c r="R91" i="23" s="1"/>
  <c r="N120" i="18"/>
  <c r="N120" i="19" s="1"/>
  <c r="AH120" i="18"/>
  <c r="AH120" i="19" s="1"/>
  <c r="H127" i="18"/>
  <c r="H127" i="19" s="1"/>
  <c r="AB127" i="18"/>
  <c r="AB127" i="19" s="1"/>
  <c r="V88" i="18"/>
  <c r="V88" i="19" s="1"/>
  <c r="B88" i="18"/>
  <c r="B88" i="19" s="1"/>
  <c r="AI8" i="21"/>
  <c r="AI8" i="20"/>
  <c r="AQ8" i="22" s="1"/>
  <c r="O8" i="28" s="1"/>
  <c r="Q8" i="23" s="1"/>
  <c r="AK31" i="20"/>
  <c r="AK31" i="21"/>
  <c r="E53" i="18"/>
  <c r="E53" i="19" s="1"/>
  <c r="Y53" i="18"/>
  <c r="Y53" i="19" s="1"/>
  <c r="Q63" i="21"/>
  <c r="Q63" i="20"/>
  <c r="AE74" i="21"/>
  <c r="AE74" i="20"/>
  <c r="I83" i="21"/>
  <c r="I83" i="20"/>
  <c r="I83" i="22" s="1"/>
  <c r="W94" i="18"/>
  <c r="W94" i="19" s="1"/>
  <c r="C94" i="18"/>
  <c r="C94" i="19" s="1"/>
  <c r="S102" i="21"/>
  <c r="S102" i="20"/>
  <c r="M113" i="21"/>
  <c r="M113" i="20"/>
  <c r="AI120" i="21"/>
  <c r="AI120" i="20"/>
  <c r="AQ120" i="22" s="1"/>
  <c r="O120" i="28" s="1"/>
  <c r="Q120" i="23" s="1"/>
  <c r="L7" i="20"/>
  <c r="L7" i="22" s="1"/>
  <c r="L7" i="21"/>
  <c r="AF119" i="21"/>
  <c r="AF119" i="20"/>
  <c r="AH9" i="18"/>
  <c r="AH9" i="19" s="1"/>
  <c r="N9" i="18"/>
  <c r="N9" i="19" s="1"/>
  <c r="L38" i="21"/>
  <c r="L38" i="20"/>
  <c r="L38" i="22" s="1"/>
  <c r="P48" i="21"/>
  <c r="P48" i="20"/>
  <c r="R63" i="21"/>
  <c r="R63" i="20"/>
  <c r="AL75" i="21"/>
  <c r="AL75" i="20"/>
  <c r="AT75" i="22" s="1"/>
  <c r="R75" i="28" s="1"/>
  <c r="T75" i="23" s="1"/>
  <c r="I90" i="5"/>
  <c r="N97" i="18"/>
  <c r="N97" i="19" s="1"/>
  <c r="AH97" i="18"/>
  <c r="AH97" i="19" s="1"/>
  <c r="H104" i="18"/>
  <c r="H104" i="19" s="1"/>
  <c r="AB104" i="18"/>
  <c r="AB104" i="19" s="1"/>
  <c r="AJ112" i="21"/>
  <c r="AJ112" i="20"/>
  <c r="AR112" i="22" s="1"/>
  <c r="P112" i="28" s="1"/>
  <c r="R112" i="23" s="1"/>
  <c r="D118" i="18"/>
  <c r="D118" i="19" s="1"/>
  <c r="X118" i="18"/>
  <c r="X118" i="19" s="1"/>
  <c r="V123" i="18"/>
  <c r="V123" i="19" s="1"/>
  <c r="B123" i="18"/>
  <c r="B123" i="19" s="1"/>
  <c r="J131" i="20"/>
  <c r="J131" i="21"/>
  <c r="F50" i="18"/>
  <c r="F50" i="19" s="1"/>
  <c r="Z50" i="18"/>
  <c r="Z50" i="19" s="1"/>
  <c r="J128" i="20"/>
  <c r="J128" i="22" s="1"/>
  <c r="J128" i="21"/>
  <c r="AE11" i="20"/>
  <c r="AE11" i="21"/>
  <c r="AK32" i="21"/>
  <c r="AK32" i="20"/>
  <c r="AS32" i="22" s="1"/>
  <c r="Q32" i="28" s="1"/>
  <c r="S32" i="23" s="1"/>
  <c r="AM39" i="20"/>
  <c r="AM39" i="21"/>
  <c r="K43" i="21"/>
  <c r="K43" i="20"/>
  <c r="AG50" i="21"/>
  <c r="AG50" i="20"/>
  <c r="Y54" i="18"/>
  <c r="Y54" i="19" s="1"/>
  <c r="E54" i="18"/>
  <c r="E54" i="19" s="1"/>
  <c r="AE59" i="20"/>
  <c r="AE59" i="21"/>
  <c r="Q64" i="21"/>
  <c r="Q64" i="20"/>
  <c r="I68" i="20"/>
  <c r="I68" i="21"/>
  <c r="S71" i="21"/>
  <c r="S71" i="20"/>
  <c r="S71" i="22" s="1"/>
  <c r="C79" i="18"/>
  <c r="C79" i="19" s="1"/>
  <c r="W79" i="18"/>
  <c r="W79" i="19" s="1"/>
  <c r="AH110" i="18"/>
  <c r="AH110" i="19" s="1"/>
  <c r="N110" i="18"/>
  <c r="N110" i="19" s="1"/>
  <c r="AC17" i="20"/>
  <c r="AC17" i="21"/>
  <c r="Q29" i="21"/>
  <c r="Q29" i="20"/>
  <c r="Q29" i="22" s="1"/>
  <c r="AI38" i="21"/>
  <c r="AI38" i="20"/>
  <c r="AQ38" i="22" s="1"/>
  <c r="O38" i="28" s="1"/>
  <c r="Q38" i="23" s="1"/>
  <c r="AK45" i="21"/>
  <c r="AK45" i="20"/>
  <c r="S52" i="21"/>
  <c r="S52" i="20"/>
  <c r="K56" i="21"/>
  <c r="K56" i="20"/>
  <c r="K56" i="22" s="1"/>
  <c r="AK61" i="20"/>
  <c r="AK61" i="21"/>
  <c r="S68" i="20"/>
  <c r="S68" i="22" s="1"/>
  <c r="S68" i="21"/>
  <c r="O70" i="20"/>
  <c r="O70" i="21"/>
  <c r="AE72" i="21"/>
  <c r="AE72" i="20"/>
  <c r="AM72" i="22" s="1"/>
  <c r="K72" i="28" s="1"/>
  <c r="M72" i="23" s="1"/>
  <c r="G74" i="18"/>
  <c r="G74" i="19" s="1"/>
  <c r="AA74" i="18"/>
  <c r="AA74" i="19" s="1"/>
  <c r="M79" i="20"/>
  <c r="M79" i="22" s="1"/>
  <c r="M79" i="21"/>
  <c r="S84" i="20"/>
  <c r="S84" i="21"/>
  <c r="O86" i="21"/>
  <c r="O86" i="20"/>
  <c r="O86" i="22" s="1"/>
  <c r="AE88" i="20"/>
  <c r="AE88" i="21"/>
  <c r="AA90" i="18"/>
  <c r="AA90" i="19" s="1"/>
  <c r="G90" i="18"/>
  <c r="G90" i="19" s="1"/>
  <c r="C92" i="18"/>
  <c r="C92" i="19" s="1"/>
  <c r="W92" i="18"/>
  <c r="W92" i="19" s="1"/>
  <c r="AK93" i="21"/>
  <c r="AK93" i="20"/>
  <c r="AS93" i="22" s="1"/>
  <c r="Q93" i="28" s="1"/>
  <c r="S93" i="23" s="1"/>
  <c r="M95" i="20"/>
  <c r="M95" i="21"/>
  <c r="AC97" i="21"/>
  <c r="AC97" i="20"/>
  <c r="Y99" i="18"/>
  <c r="Y99" i="19" s="1"/>
  <c r="E99" i="18"/>
  <c r="E99" i="19" s="1"/>
  <c r="S100" i="20"/>
  <c r="S100" i="21"/>
  <c r="O102" i="20"/>
  <c r="O102" i="21"/>
  <c r="K104" i="20"/>
  <c r="K104" i="22" s="1"/>
  <c r="K104" i="21"/>
  <c r="AA106" i="18"/>
  <c r="AA106" i="19" s="1"/>
  <c r="G106" i="18"/>
  <c r="G106" i="19" s="1"/>
  <c r="C108" i="18"/>
  <c r="C108" i="19" s="1"/>
  <c r="W108" i="18"/>
  <c r="W108" i="19" s="1"/>
  <c r="Q109" i="21"/>
  <c r="Q109" i="20"/>
  <c r="Q109" i="22" s="1"/>
  <c r="M111" i="20"/>
  <c r="M111" i="22" s="1"/>
  <c r="M111" i="21"/>
  <c r="AC113" i="21"/>
  <c r="AC113" i="20"/>
  <c r="Y115" i="18"/>
  <c r="Y115" i="19" s="1"/>
  <c r="E115" i="18"/>
  <c r="E115" i="19" s="1"/>
  <c r="AM116" i="21"/>
  <c r="AM116" i="20"/>
  <c r="AU116" i="22" s="1"/>
  <c r="S116" i="28" s="1"/>
  <c r="U116" i="23" s="1"/>
  <c r="AI118" i="20"/>
  <c r="AQ118" i="22" s="1"/>
  <c r="O118" i="28" s="1"/>
  <c r="Q118" i="23" s="1"/>
  <c r="AI118" i="21"/>
  <c r="AE120" i="21"/>
  <c r="AE120" i="20"/>
  <c r="G122" i="18"/>
  <c r="G122" i="19" s="1"/>
  <c r="AA122" i="18"/>
  <c r="AA122" i="19" s="1"/>
  <c r="C124" i="18"/>
  <c r="C124" i="19" s="1"/>
  <c r="W124" i="18"/>
  <c r="W124" i="19" s="1"/>
  <c r="Q125" i="21"/>
  <c r="Q125" i="20"/>
  <c r="AG127" i="21"/>
  <c r="AG127" i="20"/>
  <c r="AC129" i="21"/>
  <c r="AC129" i="20"/>
  <c r="AK129" i="22" s="1"/>
  <c r="I129" i="28" s="1"/>
  <c r="K129" i="23" s="1"/>
  <c r="L11" i="21"/>
  <c r="L11" i="20"/>
  <c r="L11" i="22" s="1"/>
  <c r="AB33" i="18"/>
  <c r="AB33" i="19" s="1"/>
  <c r="H33" i="18"/>
  <c r="H33" i="19" s="1"/>
  <c r="L43" i="21"/>
  <c r="L43" i="20"/>
  <c r="AL56" i="20"/>
  <c r="AL56" i="21"/>
  <c r="P69" i="20"/>
  <c r="P69" i="21"/>
  <c r="I79" i="5"/>
  <c r="L91" i="21"/>
  <c r="L91" i="20"/>
  <c r="L91" i="22" s="1"/>
  <c r="AD104" i="21"/>
  <c r="AD104" i="20"/>
  <c r="Z118" i="18"/>
  <c r="Z118" i="19" s="1"/>
  <c r="F118" i="18"/>
  <c r="F118" i="19" s="1"/>
  <c r="AL128" i="21"/>
  <c r="AL128" i="20"/>
  <c r="AT128" i="22" s="1"/>
  <c r="R128" i="28" s="1"/>
  <c r="T128" i="23" s="1"/>
  <c r="AD5" i="20"/>
  <c r="AD5" i="21"/>
  <c r="AJ10" i="20"/>
  <c r="AR10" i="22" s="1"/>
  <c r="P10" i="28" s="1"/>
  <c r="R10" i="23" s="1"/>
  <c r="AJ10" i="21"/>
  <c r="L12" i="20"/>
  <c r="L12" i="22" s="1"/>
  <c r="L12" i="21"/>
  <c r="R13" i="20"/>
  <c r="R13" i="21"/>
  <c r="N15" i="18"/>
  <c r="N15" i="19" s="1"/>
  <c r="AH15" i="18"/>
  <c r="AH15" i="19" s="1"/>
  <c r="J17" i="21"/>
  <c r="J17" i="20"/>
  <c r="Z19" i="18"/>
  <c r="Z19" i="19" s="1"/>
  <c r="F19" i="18"/>
  <c r="F19" i="19" s="1"/>
  <c r="H22" i="18"/>
  <c r="H22" i="19" s="1"/>
  <c r="AB22" i="18"/>
  <c r="AB22" i="19" s="1"/>
  <c r="D24" i="18"/>
  <c r="D24" i="19" s="1"/>
  <c r="X24" i="18"/>
  <c r="X24" i="19" s="1"/>
  <c r="AL25" i="21"/>
  <c r="AL25" i="20"/>
  <c r="I28" i="5"/>
  <c r="AJ30" i="20"/>
  <c r="AJ30" i="21"/>
  <c r="L32" i="20"/>
  <c r="L32" i="22" s="1"/>
  <c r="L32" i="21"/>
  <c r="AD37" i="21"/>
  <c r="AD37" i="20"/>
  <c r="AJ42" i="21"/>
  <c r="AJ42" i="20"/>
  <c r="AR42" i="22" s="1"/>
  <c r="P42" i="28" s="1"/>
  <c r="R42" i="23" s="1"/>
  <c r="L44" i="21"/>
  <c r="L44" i="20"/>
  <c r="L44" i="22" s="1"/>
  <c r="J49" i="20"/>
  <c r="J49" i="22" s="1"/>
  <c r="J49" i="21"/>
  <c r="P54" i="20"/>
  <c r="P54" i="21"/>
  <c r="L56" i="21"/>
  <c r="L56" i="20"/>
  <c r="L56" i="22" s="1"/>
  <c r="AL57" i="21"/>
  <c r="AL57" i="20"/>
  <c r="AT57" i="22" s="1"/>
  <c r="R57" i="28" s="1"/>
  <c r="T57" i="23" s="1"/>
  <c r="AH59" i="18"/>
  <c r="AH59" i="19" s="1"/>
  <c r="N59" i="18"/>
  <c r="N59" i="19" s="1"/>
  <c r="J61" i="20"/>
  <c r="J61" i="21"/>
  <c r="H66" i="18"/>
  <c r="H66" i="19" s="1"/>
  <c r="AB66" i="18"/>
  <c r="AB66" i="19" s="1"/>
  <c r="AL69" i="21"/>
  <c r="AL69" i="20"/>
  <c r="AT69" i="22" s="1"/>
  <c r="R69" i="28" s="1"/>
  <c r="T69" i="23" s="1"/>
  <c r="P74" i="21"/>
  <c r="P74" i="20"/>
  <c r="L76" i="20"/>
  <c r="L76" i="21"/>
  <c r="D80" i="18"/>
  <c r="D80" i="19" s="1"/>
  <c r="X80" i="18"/>
  <c r="X80" i="19" s="1"/>
  <c r="J81" i="21"/>
  <c r="J81" i="20"/>
  <c r="J81" i="22" s="1"/>
  <c r="I84" i="5"/>
  <c r="P86" i="21"/>
  <c r="P86" i="20"/>
  <c r="P86" i="22" s="1"/>
  <c r="L88" i="20"/>
  <c r="L88" i="22" s="1"/>
  <c r="L88" i="21"/>
  <c r="AL89" i="21"/>
  <c r="AL89" i="20"/>
  <c r="N91" i="18"/>
  <c r="N91" i="19" s="1"/>
  <c r="AH91" i="18"/>
  <c r="AH91" i="19" s="1"/>
  <c r="AD93" i="20"/>
  <c r="AD93" i="21"/>
  <c r="Z95" i="18"/>
  <c r="Z95" i="19" s="1"/>
  <c r="F95" i="18"/>
  <c r="F95" i="19" s="1"/>
  <c r="H98" i="18"/>
  <c r="H98" i="19" s="1"/>
  <c r="AB98" i="18"/>
  <c r="AB98" i="19" s="1"/>
  <c r="X100" i="18"/>
  <c r="X100" i="19" s="1"/>
  <c r="D100" i="18"/>
  <c r="D100" i="19" s="1"/>
  <c r="R101" i="21"/>
  <c r="R101" i="20"/>
  <c r="R101" i="22" s="1"/>
  <c r="P106" i="20"/>
  <c r="P106" i="22" s="1"/>
  <c r="P106" i="21"/>
  <c r="L108" i="21"/>
  <c r="L108" i="20"/>
  <c r="J113" i="21"/>
  <c r="J113" i="20"/>
  <c r="I116" i="5"/>
  <c r="P118" i="21"/>
  <c r="P118" i="20"/>
  <c r="AF120" i="20"/>
  <c r="AF120" i="21"/>
  <c r="AL121" i="20"/>
  <c r="AL121" i="21"/>
  <c r="N123" i="18"/>
  <c r="N123" i="19" s="1"/>
  <c r="AH123" i="18"/>
  <c r="AH123" i="19" s="1"/>
  <c r="AD125" i="20"/>
  <c r="AD125" i="21"/>
  <c r="H130" i="18"/>
  <c r="H130" i="19" s="1"/>
  <c r="AB130" i="18"/>
  <c r="AB130" i="19" s="1"/>
  <c r="Q4" i="21"/>
  <c r="Q4" i="20"/>
  <c r="Q4" i="22" s="1"/>
  <c r="AB13" i="18"/>
  <c r="AB13" i="19" s="1"/>
  <c r="H13" i="18"/>
  <c r="H13" i="19" s="1"/>
  <c r="AH22" i="18"/>
  <c r="AH22" i="19" s="1"/>
  <c r="N22" i="18"/>
  <c r="N22" i="19" s="1"/>
  <c r="AJ33" i="21"/>
  <c r="AJ33" i="20"/>
  <c r="AR33" i="22" s="1"/>
  <c r="P33" i="28" s="1"/>
  <c r="R33" i="23" s="1"/>
  <c r="I47" i="5"/>
  <c r="I55" i="5"/>
  <c r="AF67" i="21"/>
  <c r="AF67" i="20"/>
  <c r="AD80" i="21"/>
  <c r="AD80" i="20"/>
  <c r="J92" i="20"/>
  <c r="J92" i="21"/>
  <c r="L107" i="21"/>
  <c r="L107" i="20"/>
  <c r="L107" i="22" s="1"/>
  <c r="AD120" i="20"/>
  <c r="AL120" i="22" s="1"/>
  <c r="J120" i="28" s="1"/>
  <c r="L120" i="23" s="1"/>
  <c r="AD120" i="21"/>
  <c r="C5" i="18"/>
  <c r="C5" i="19" s="1"/>
  <c r="W5" i="18"/>
  <c r="W5" i="19" s="1"/>
  <c r="AK6" i="21"/>
  <c r="AK6" i="20"/>
  <c r="AS6" i="22" s="1"/>
  <c r="Q6" i="28" s="1"/>
  <c r="S6" i="23" s="1"/>
  <c r="M8" i="21"/>
  <c r="M8" i="20"/>
  <c r="M8" i="22" s="1"/>
  <c r="I10" i="20"/>
  <c r="I10" i="22" s="1"/>
  <c r="I10" i="21"/>
  <c r="AM13" i="20"/>
  <c r="AM13" i="21"/>
  <c r="AI15" i="21"/>
  <c r="AI15" i="20"/>
  <c r="AQ15" i="22" s="1"/>
  <c r="O15" i="28" s="1"/>
  <c r="Q15" i="23" s="1"/>
  <c r="AE17" i="20"/>
  <c r="AE17" i="21"/>
  <c r="G19" i="18"/>
  <c r="G19" i="19" s="1"/>
  <c r="AA19" i="18"/>
  <c r="AA19" i="19" s="1"/>
  <c r="C21" i="18"/>
  <c r="C21" i="19" s="1"/>
  <c r="W21" i="18"/>
  <c r="W21" i="19" s="1"/>
  <c r="AK22" i="20"/>
  <c r="AK22" i="21"/>
  <c r="AG24" i="21"/>
  <c r="AG24" i="20"/>
  <c r="AO24" i="22" s="1"/>
  <c r="M24" i="28" s="1"/>
  <c r="O24" i="23" s="1"/>
  <c r="AC26" i="21"/>
  <c r="AC26" i="20"/>
  <c r="Y28" i="18"/>
  <c r="Y28" i="19" s="1"/>
  <c r="E28" i="18"/>
  <c r="E28" i="19" s="1"/>
  <c r="AM29" i="21"/>
  <c r="AM29" i="20"/>
  <c r="AU29" i="22" s="1"/>
  <c r="S29" i="28" s="1"/>
  <c r="U29" i="23" s="1"/>
  <c r="AI31" i="20"/>
  <c r="AI31" i="21"/>
  <c r="K33" i="20"/>
  <c r="K33" i="22" s="1"/>
  <c r="K33" i="21"/>
  <c r="Q38" i="21"/>
  <c r="Q38" i="20"/>
  <c r="M40" i="21"/>
  <c r="M40" i="20"/>
  <c r="M40" i="22" s="1"/>
  <c r="I42" i="21"/>
  <c r="I42" i="20"/>
  <c r="I42" i="22" s="1"/>
  <c r="S45" i="21"/>
  <c r="S45" i="20"/>
  <c r="AI47" i="20"/>
  <c r="AQ47" i="22" s="1"/>
  <c r="O47" i="28" s="1"/>
  <c r="Q47" i="23" s="1"/>
  <c r="AI47" i="21"/>
  <c r="K49" i="21"/>
  <c r="K49" i="20"/>
  <c r="K49" i="22" s="1"/>
  <c r="AK54" i="20"/>
  <c r="AK54" i="21"/>
  <c r="AG56" i="20"/>
  <c r="AO56" i="22" s="1"/>
  <c r="M56" i="28" s="1"/>
  <c r="O56" i="23" s="1"/>
  <c r="AG56" i="21"/>
  <c r="I58" i="20"/>
  <c r="I58" i="21"/>
  <c r="S61" i="21"/>
  <c r="S61" i="20"/>
  <c r="S61" i="22" s="1"/>
  <c r="O63" i="20"/>
  <c r="O63" i="21"/>
  <c r="K65" i="21"/>
  <c r="K65" i="20"/>
  <c r="AK70" i="21"/>
  <c r="AK70" i="20"/>
  <c r="AG72" i="21"/>
  <c r="AG72" i="20"/>
  <c r="AO72" i="22" s="1"/>
  <c r="M72" i="28" s="1"/>
  <c r="O72" i="23" s="1"/>
  <c r="I74" i="20"/>
  <c r="I74" i="21"/>
  <c r="E76" i="18"/>
  <c r="E76" i="19" s="1"/>
  <c r="Y76" i="18"/>
  <c r="Y76" i="19" s="1"/>
  <c r="AM77" i="20"/>
  <c r="AU77" i="22" s="1"/>
  <c r="S77" i="28" s="1"/>
  <c r="U77" i="23" s="1"/>
  <c r="AM77" i="21"/>
  <c r="AI79" i="21"/>
  <c r="AI79" i="20"/>
  <c r="AQ79" i="22" s="1"/>
  <c r="O79" i="28" s="1"/>
  <c r="Q79" i="23" s="1"/>
  <c r="AE81" i="20"/>
  <c r="AE81" i="21"/>
  <c r="G83" i="18"/>
  <c r="G83" i="19" s="1"/>
  <c r="AA83" i="18"/>
  <c r="AA83" i="19" s="1"/>
  <c r="C85" i="18"/>
  <c r="C85" i="19" s="1"/>
  <c r="W85" i="18"/>
  <c r="W85" i="19" s="1"/>
  <c r="AK86" i="21"/>
  <c r="AK86" i="20"/>
  <c r="AS86" i="22" s="1"/>
  <c r="Q86" i="28" s="1"/>
  <c r="S86" i="23" s="1"/>
  <c r="AG88" i="21"/>
  <c r="AG88" i="20"/>
  <c r="AO88" i="22" s="1"/>
  <c r="M88" i="28" s="1"/>
  <c r="O88" i="23" s="1"/>
  <c r="I90" i="21"/>
  <c r="I90" i="20"/>
  <c r="E92" i="18"/>
  <c r="E92" i="19" s="1"/>
  <c r="Y92" i="18"/>
  <c r="Y92" i="19" s="1"/>
  <c r="AM93" i="21"/>
  <c r="AM93" i="20"/>
  <c r="AU93" i="22" s="1"/>
  <c r="S93" i="28" s="1"/>
  <c r="U93" i="23" s="1"/>
  <c r="AI95" i="20"/>
  <c r="AI95" i="21"/>
  <c r="K97" i="21"/>
  <c r="K97" i="20"/>
  <c r="AA99" i="18"/>
  <c r="AA99" i="19" s="1"/>
  <c r="G99" i="18"/>
  <c r="G99" i="19" s="1"/>
  <c r="C101" i="18"/>
  <c r="C101" i="19" s="1"/>
  <c r="W101" i="18"/>
  <c r="W101" i="19" s="1"/>
  <c r="Q102" i="20"/>
  <c r="Q102" i="21"/>
  <c r="AG104" i="20"/>
  <c r="AO104" i="22" s="1"/>
  <c r="M104" i="28" s="1"/>
  <c r="O104" i="23" s="1"/>
  <c r="AG104" i="21"/>
  <c r="I106" i="20"/>
  <c r="I106" i="21"/>
  <c r="AM109" i="21"/>
  <c r="AM109" i="20"/>
  <c r="AU109" i="22" s="1"/>
  <c r="S109" i="28" s="1"/>
  <c r="U109" i="23" s="1"/>
  <c r="O111" i="20"/>
  <c r="O111" i="21"/>
  <c r="AE113" i="21"/>
  <c r="AE113" i="20"/>
  <c r="G115" i="18"/>
  <c r="G115" i="19" s="1"/>
  <c r="AA115" i="18"/>
  <c r="AA115" i="19" s="1"/>
  <c r="C117" i="18"/>
  <c r="C117" i="19" s="1"/>
  <c r="W117" i="18"/>
  <c r="W117" i="19" s="1"/>
  <c r="AK118" i="21"/>
  <c r="AK118" i="20"/>
  <c r="AS118" i="22" s="1"/>
  <c r="Q118" i="28" s="1"/>
  <c r="S118" i="23" s="1"/>
  <c r="AG120" i="21"/>
  <c r="AG120" i="20"/>
  <c r="I122" i="20"/>
  <c r="I122" i="22" s="1"/>
  <c r="I122" i="21"/>
  <c r="E124" i="18"/>
  <c r="E124" i="19" s="1"/>
  <c r="Y124" i="18"/>
  <c r="Y124" i="19" s="1"/>
  <c r="S125" i="21"/>
  <c r="S125" i="20"/>
  <c r="S125" i="22" s="1"/>
  <c r="AI127" i="20"/>
  <c r="AQ127" i="22" s="1"/>
  <c r="O127" i="28" s="1"/>
  <c r="Q127" i="23" s="1"/>
  <c r="AI127" i="21"/>
  <c r="AE129" i="20"/>
  <c r="AM129" i="22" s="1"/>
  <c r="K129" i="28" s="1"/>
  <c r="M129" i="23" s="1"/>
  <c r="AE129" i="21"/>
  <c r="AA131" i="18"/>
  <c r="AA131" i="19" s="1"/>
  <c r="G131" i="18"/>
  <c r="G131" i="19" s="1"/>
  <c r="D7" i="18"/>
  <c r="D7" i="19" s="1"/>
  <c r="X7" i="18"/>
  <c r="X7" i="19" s="1"/>
  <c r="J16" i="20"/>
  <c r="J16" i="22" s="1"/>
  <c r="J16" i="21"/>
  <c r="L35" i="21"/>
  <c r="L35" i="20"/>
  <c r="N46" i="18"/>
  <c r="N46" i="19" s="1"/>
  <c r="AH46" i="18"/>
  <c r="AH46" i="19" s="1"/>
  <c r="I59" i="5"/>
  <c r="J72" i="21"/>
  <c r="J72" i="20"/>
  <c r="V96" i="18"/>
  <c r="V96" i="19" s="1"/>
  <c r="B96" i="18"/>
  <c r="B96" i="19" s="1"/>
  <c r="H121" i="18"/>
  <c r="H121" i="19" s="1"/>
  <c r="AB121" i="18"/>
  <c r="AB121" i="19" s="1"/>
  <c r="AD6" i="21"/>
  <c r="AD6" i="20"/>
  <c r="H11" i="18"/>
  <c r="H11" i="19" s="1"/>
  <c r="AB11" i="18"/>
  <c r="AB11" i="19" s="1"/>
  <c r="R14" i="21"/>
  <c r="R14" i="20"/>
  <c r="R14" i="22" s="1"/>
  <c r="I17" i="5"/>
  <c r="AJ19" i="20"/>
  <c r="AJ19" i="21"/>
  <c r="L21" i="20"/>
  <c r="L21" i="21"/>
  <c r="X25" i="18"/>
  <c r="X25" i="19" s="1"/>
  <c r="D25" i="18"/>
  <c r="D25" i="19" s="1"/>
  <c r="J26" i="21"/>
  <c r="J26" i="20"/>
  <c r="V30" i="18"/>
  <c r="V30" i="19" s="1"/>
  <c r="B30" i="18"/>
  <c r="B30" i="19" s="1"/>
  <c r="P31" i="20"/>
  <c r="P31" i="21"/>
  <c r="AF33" i="21"/>
  <c r="AF33" i="20"/>
  <c r="AL34" i="21"/>
  <c r="AL34" i="20"/>
  <c r="AH36" i="18"/>
  <c r="AH36" i="19" s="1"/>
  <c r="N36" i="18"/>
  <c r="N36" i="19" s="1"/>
  <c r="J38" i="20"/>
  <c r="J38" i="21"/>
  <c r="H43" i="18"/>
  <c r="H43" i="19" s="1"/>
  <c r="AB43" i="18"/>
  <c r="AB43" i="19" s="1"/>
  <c r="R46" i="20"/>
  <c r="R46" i="22" s="1"/>
  <c r="R46" i="21"/>
  <c r="I49" i="5"/>
  <c r="P51" i="20"/>
  <c r="P51" i="22" s="1"/>
  <c r="P51" i="21"/>
  <c r="AF53" i="20"/>
  <c r="AF53" i="21"/>
  <c r="J58" i="20"/>
  <c r="J58" i="21"/>
  <c r="F60" i="18"/>
  <c r="F60" i="19" s="1"/>
  <c r="Z60" i="18"/>
  <c r="Z60" i="19" s="1"/>
  <c r="B62" i="18"/>
  <c r="B62" i="19" s="1"/>
  <c r="V62" i="18"/>
  <c r="V62" i="19" s="1"/>
  <c r="AJ63" i="20"/>
  <c r="AJ63" i="21"/>
  <c r="AF65" i="20"/>
  <c r="AF65" i="21"/>
  <c r="R66" i="21"/>
  <c r="R66" i="20"/>
  <c r="N68" i="18"/>
  <c r="N68" i="19" s="1"/>
  <c r="AH68" i="18"/>
  <c r="AH68" i="19" s="1"/>
  <c r="AD70" i="20"/>
  <c r="AD70" i="21"/>
  <c r="Z72" i="18"/>
  <c r="Z72" i="19" s="1"/>
  <c r="F72" i="18"/>
  <c r="F72" i="19" s="1"/>
  <c r="AB75" i="18"/>
  <c r="AB75" i="19" s="1"/>
  <c r="H75" i="18"/>
  <c r="H75" i="19" s="1"/>
  <c r="D77" i="18"/>
  <c r="D77" i="19" s="1"/>
  <c r="X77" i="18"/>
  <c r="X77" i="19" s="1"/>
  <c r="R78" i="21"/>
  <c r="R78" i="20"/>
  <c r="I81" i="5"/>
  <c r="AJ83" i="21"/>
  <c r="AJ83" i="20"/>
  <c r="AF85" i="21"/>
  <c r="AF85" i="20"/>
  <c r="AN85" i="22" s="1"/>
  <c r="L85" i="28" s="1"/>
  <c r="N85" i="23" s="1"/>
  <c r="J90" i="20"/>
  <c r="J90" i="21"/>
  <c r="I93" i="5"/>
  <c r="AJ95" i="21"/>
  <c r="AJ95" i="20"/>
  <c r="AR95" i="22" s="1"/>
  <c r="P95" i="28" s="1"/>
  <c r="R95" i="23" s="1"/>
  <c r="L97" i="20"/>
  <c r="L97" i="22" s="1"/>
  <c r="L97" i="21"/>
  <c r="X101" i="18"/>
  <c r="X101" i="19" s="1"/>
  <c r="D101" i="18"/>
  <c r="D101" i="19" s="1"/>
  <c r="AD102" i="20"/>
  <c r="AD102" i="21"/>
  <c r="F104" i="18"/>
  <c r="F104" i="19" s="1"/>
  <c r="Z104" i="18"/>
  <c r="Z104" i="19" s="1"/>
  <c r="I105" i="5"/>
  <c r="AJ107" i="21"/>
  <c r="AJ107" i="20"/>
  <c r="AR107" i="22" s="1"/>
  <c r="P107" i="28" s="1"/>
  <c r="R107" i="23" s="1"/>
  <c r="AF109" i="21"/>
  <c r="AF109" i="20"/>
  <c r="AN109" i="22" s="1"/>
  <c r="L109" i="28" s="1"/>
  <c r="N109" i="23" s="1"/>
  <c r="R110" i="20"/>
  <c r="R110" i="22" s="1"/>
  <c r="R110" i="21"/>
  <c r="AH112" i="18"/>
  <c r="AH112" i="19" s="1"/>
  <c r="N112" i="18"/>
  <c r="N112" i="19" s="1"/>
  <c r="J114" i="20"/>
  <c r="J114" i="21"/>
  <c r="Z116" i="18"/>
  <c r="Z116" i="19" s="1"/>
  <c r="F116" i="18"/>
  <c r="F116" i="19" s="1"/>
  <c r="H119" i="18"/>
  <c r="H119" i="19" s="1"/>
  <c r="AB119" i="18"/>
  <c r="AB119" i="19" s="1"/>
  <c r="D121" i="18"/>
  <c r="D121" i="19" s="1"/>
  <c r="X121" i="18"/>
  <c r="X121" i="19" s="1"/>
  <c r="AL122" i="20"/>
  <c r="AL122" i="21"/>
  <c r="I125" i="5"/>
  <c r="P127" i="21"/>
  <c r="P127" i="20"/>
  <c r="L129" i="21"/>
  <c r="L129" i="20"/>
  <c r="L129" i="22" s="1"/>
  <c r="V16" i="18"/>
  <c r="V16" i="19" s="1"/>
  <c r="B16" i="18"/>
  <c r="B16" i="19" s="1"/>
  <c r="AH26" i="18"/>
  <c r="AH26" i="19" s="1"/>
  <c r="N26" i="18"/>
  <c r="N26" i="19" s="1"/>
  <c r="AL36" i="21"/>
  <c r="AL36" i="20"/>
  <c r="L71" i="21"/>
  <c r="L71" i="20"/>
  <c r="L71" i="22" s="1"/>
  <c r="B84" i="18"/>
  <c r="B84" i="19" s="1"/>
  <c r="V84" i="18"/>
  <c r="V84" i="19" s="1"/>
  <c r="L115" i="21"/>
  <c r="L115" i="20"/>
  <c r="AG5" i="21"/>
  <c r="AG5" i="20"/>
  <c r="AC7" i="21"/>
  <c r="AC7" i="20"/>
  <c r="AK7" i="22" s="1"/>
  <c r="I7" i="28" s="1"/>
  <c r="K7" i="23" s="1"/>
  <c r="S10" i="21"/>
  <c r="S10" i="20"/>
  <c r="O12" i="21"/>
  <c r="O12" i="20"/>
  <c r="K14" i="21"/>
  <c r="K14" i="20"/>
  <c r="Q19" i="21"/>
  <c r="Q19" i="20"/>
  <c r="Q19" i="22" s="1"/>
  <c r="M21" i="21"/>
  <c r="M21" i="20"/>
  <c r="I23" i="21"/>
  <c r="I23" i="20"/>
  <c r="AM26" i="20"/>
  <c r="AM26" i="21"/>
  <c r="O28" i="18"/>
  <c r="O28" i="19" s="1"/>
  <c r="AI28" i="18"/>
  <c r="AI28" i="19" s="1"/>
  <c r="K30" i="21"/>
  <c r="K30" i="20"/>
  <c r="C34" i="18"/>
  <c r="C34" i="19" s="1"/>
  <c r="W34" i="18"/>
  <c r="W34" i="19" s="1"/>
  <c r="Q35" i="20"/>
  <c r="Q35" i="21"/>
  <c r="AG37" i="21"/>
  <c r="AG37" i="20"/>
  <c r="AO37" i="22" s="1"/>
  <c r="M37" i="28" s="1"/>
  <c r="O37" i="23" s="1"/>
  <c r="AC39" i="21"/>
  <c r="AC39" i="20"/>
  <c r="S42" i="20"/>
  <c r="S42" i="22" s="1"/>
  <c r="S42" i="21"/>
  <c r="O44" i="20"/>
  <c r="O44" i="21"/>
  <c r="AE46" i="20"/>
  <c r="AE46" i="21"/>
  <c r="G48" i="18"/>
  <c r="G48" i="19" s="1"/>
  <c r="AA48" i="18"/>
  <c r="AA48" i="19" s="1"/>
  <c r="C50" i="18"/>
  <c r="C50" i="19" s="1"/>
  <c r="W50" i="18"/>
  <c r="W50" i="19" s="1"/>
  <c r="Q51" i="20"/>
  <c r="Q51" i="21"/>
  <c r="AG53" i="20"/>
  <c r="AG53" i="21"/>
  <c r="I55" i="18"/>
  <c r="I55" i="19" s="1"/>
  <c r="AC55" i="18"/>
  <c r="AC55" i="19" s="1"/>
  <c r="AM58" i="21"/>
  <c r="AM58" i="20"/>
  <c r="AI60" i="21"/>
  <c r="AI60" i="20"/>
  <c r="K62" i="21"/>
  <c r="K62" i="20"/>
  <c r="K62" i="22" s="1"/>
  <c r="AK67" i="21"/>
  <c r="AK67" i="20"/>
  <c r="AG69" i="21"/>
  <c r="AG69" i="20"/>
  <c r="AC71" i="21"/>
  <c r="AC71" i="20"/>
  <c r="E73" i="18"/>
  <c r="E73" i="19" s="1"/>
  <c r="Y73" i="18"/>
  <c r="Y73" i="19" s="1"/>
  <c r="AM74" i="20"/>
  <c r="AU74" i="22" s="1"/>
  <c r="S74" i="28" s="1"/>
  <c r="U74" i="23" s="1"/>
  <c r="AM74" i="21"/>
  <c r="O76" i="21"/>
  <c r="O76" i="20"/>
  <c r="AE78" i="21"/>
  <c r="AE78" i="20"/>
  <c r="G80" i="18"/>
  <c r="G80" i="19" s="1"/>
  <c r="AA80" i="18"/>
  <c r="AA80" i="19" s="1"/>
  <c r="W82" i="18"/>
  <c r="W82" i="19" s="1"/>
  <c r="C82" i="18"/>
  <c r="C82" i="19" s="1"/>
  <c r="Q83" i="21"/>
  <c r="Q83" i="20"/>
  <c r="AG85" i="21"/>
  <c r="AG85" i="20"/>
  <c r="I87" i="21"/>
  <c r="I87" i="20"/>
  <c r="I87" i="22" s="1"/>
  <c r="Y89" i="18"/>
  <c r="Y89" i="19" s="1"/>
  <c r="E89" i="18"/>
  <c r="E89" i="19" s="1"/>
  <c r="S90" i="20"/>
  <c r="S90" i="22" s="1"/>
  <c r="S90" i="21"/>
  <c r="AI92" i="21"/>
  <c r="AI92" i="20"/>
  <c r="AQ92" i="22" s="1"/>
  <c r="O92" i="28" s="1"/>
  <c r="Q92" i="23" s="1"/>
  <c r="K94" i="21"/>
  <c r="K94" i="20"/>
  <c r="K94" i="22" s="1"/>
  <c r="AA96" i="18"/>
  <c r="AA96" i="19" s="1"/>
  <c r="G96" i="18"/>
  <c r="G96" i="19" s="1"/>
  <c r="C98" i="18"/>
  <c r="C98" i="19" s="1"/>
  <c r="W98" i="18"/>
  <c r="W98" i="19" s="1"/>
  <c r="AK99" i="21"/>
  <c r="AK99" i="20"/>
  <c r="AS99" i="22" s="1"/>
  <c r="Q99" i="28" s="1"/>
  <c r="S99" i="23" s="1"/>
  <c r="AG101" i="21"/>
  <c r="AG101" i="20"/>
  <c r="AO101" i="22" s="1"/>
  <c r="M101" i="28" s="1"/>
  <c r="O101" i="23" s="1"/>
  <c r="I103" i="21"/>
  <c r="I103" i="20"/>
  <c r="E105" i="18"/>
  <c r="E105" i="19" s="1"/>
  <c r="Y105" i="18"/>
  <c r="Y105" i="19" s="1"/>
  <c r="AM106" i="21"/>
  <c r="AM106" i="20"/>
  <c r="AU106" i="22" s="1"/>
  <c r="S106" i="28" s="1"/>
  <c r="U106" i="23" s="1"/>
  <c r="AI108" i="21"/>
  <c r="AI108" i="20"/>
  <c r="AQ108" i="22" s="1"/>
  <c r="O108" i="28" s="1"/>
  <c r="Q108" i="23" s="1"/>
  <c r="AE110" i="20"/>
  <c r="AM110" i="22" s="1"/>
  <c r="K110" i="28" s="1"/>
  <c r="M110" i="23" s="1"/>
  <c r="AE110" i="21"/>
  <c r="G112" i="18"/>
  <c r="G112" i="19" s="1"/>
  <c r="AA112" i="18"/>
  <c r="AA112" i="19" s="1"/>
  <c r="C114" i="18"/>
  <c r="C114" i="19" s="1"/>
  <c r="W114" i="18"/>
  <c r="W114" i="19" s="1"/>
  <c r="AK115" i="21"/>
  <c r="AK115" i="20"/>
  <c r="AS115" i="22" s="1"/>
  <c r="Q115" i="28" s="1"/>
  <c r="S115" i="23" s="1"/>
  <c r="AG117" i="20"/>
  <c r="AO117" i="22" s="1"/>
  <c r="M117" i="28" s="1"/>
  <c r="O117" i="23" s="1"/>
  <c r="AG117" i="21"/>
  <c r="AC119" i="21"/>
  <c r="AC119" i="20"/>
  <c r="E121" i="18"/>
  <c r="E121" i="19" s="1"/>
  <c r="Y121" i="18"/>
  <c r="Y121" i="19" s="1"/>
  <c r="AM122" i="20"/>
  <c r="AM122" i="21"/>
  <c r="AI124" i="20"/>
  <c r="AQ124" i="22" s="1"/>
  <c r="O124" i="28" s="1"/>
  <c r="Q124" i="23" s="1"/>
  <c r="AI124" i="21"/>
  <c r="K126" i="21"/>
  <c r="K126" i="20"/>
  <c r="AA128" i="18"/>
  <c r="AA128" i="19" s="1"/>
  <c r="G128" i="18"/>
  <c r="G128" i="19" s="1"/>
  <c r="W130" i="18"/>
  <c r="W130" i="19" s="1"/>
  <c r="C130" i="18"/>
  <c r="C130" i="19" s="1"/>
  <c r="AK131" i="21"/>
  <c r="AK131" i="20"/>
  <c r="N10" i="18"/>
  <c r="N10" i="19" s="1"/>
  <c r="AH10" i="18"/>
  <c r="AH10" i="19" s="1"/>
  <c r="H21" i="18"/>
  <c r="H21" i="19" s="1"/>
  <c r="AB21" i="18"/>
  <c r="AB21" i="19" s="1"/>
  <c r="AF31" i="20"/>
  <c r="AF31" i="21"/>
  <c r="R44" i="20"/>
  <c r="R44" i="22" s="1"/>
  <c r="R44" i="21"/>
  <c r="P57" i="20"/>
  <c r="P57" i="22" s="1"/>
  <c r="P57" i="21"/>
  <c r="I67" i="5"/>
  <c r="L99" i="20"/>
  <c r="L99" i="22" s="1"/>
  <c r="L99" i="21"/>
  <c r="B112" i="18"/>
  <c r="B112" i="19" s="1"/>
  <c r="V112" i="18"/>
  <c r="V112" i="19" s="1"/>
  <c r="D123" i="18"/>
  <c r="D123" i="19" s="1"/>
  <c r="X123" i="18"/>
  <c r="X123" i="19" s="1"/>
  <c r="F5" i="18"/>
  <c r="F5" i="19" s="1"/>
  <c r="Z5" i="18"/>
  <c r="Z5" i="19" s="1"/>
  <c r="AB8" i="18"/>
  <c r="AB8" i="19" s="1"/>
  <c r="H8" i="18"/>
  <c r="H8" i="19" s="1"/>
  <c r="AL11" i="21"/>
  <c r="AL11" i="20"/>
  <c r="I14" i="5"/>
  <c r="AJ16" i="21"/>
  <c r="AJ16" i="20"/>
  <c r="L18" i="20"/>
  <c r="L18" i="21"/>
  <c r="AD23" i="21"/>
  <c r="AD23" i="20"/>
  <c r="AL23" i="22" s="1"/>
  <c r="J23" i="28" s="1"/>
  <c r="L23" i="23" s="1"/>
  <c r="Z25" i="18"/>
  <c r="Z25" i="19" s="1"/>
  <c r="F25" i="18"/>
  <c r="F25" i="19" s="1"/>
  <c r="B27" i="18"/>
  <c r="B27" i="19" s="1"/>
  <c r="V27" i="18"/>
  <c r="V27" i="19" s="1"/>
  <c r="AJ28" i="21"/>
  <c r="AJ28" i="20"/>
  <c r="AR28" i="22" s="1"/>
  <c r="P28" i="28" s="1"/>
  <c r="R28" i="23" s="1"/>
  <c r="L30" i="21"/>
  <c r="L30" i="20"/>
  <c r="L30" i="22" s="1"/>
  <c r="R31" i="20"/>
  <c r="R31" i="22" s="1"/>
  <c r="R31" i="21"/>
  <c r="N33" i="18"/>
  <c r="N33" i="19" s="1"/>
  <c r="AH33" i="18"/>
  <c r="AH33" i="19" s="1"/>
  <c r="J35" i="20"/>
  <c r="J35" i="21"/>
  <c r="B39" i="18"/>
  <c r="B39" i="19" s="1"/>
  <c r="V39" i="18"/>
  <c r="V39" i="19" s="1"/>
  <c r="P40" i="20"/>
  <c r="P40" i="22" s="1"/>
  <c r="P40" i="21"/>
  <c r="AF42" i="20"/>
  <c r="AN42" i="22" s="1"/>
  <c r="L42" i="28" s="1"/>
  <c r="N42" i="23" s="1"/>
  <c r="AF42" i="21"/>
  <c r="AL43" i="20"/>
  <c r="AL43" i="21"/>
  <c r="AH45" i="18"/>
  <c r="AH45" i="19" s="1"/>
  <c r="N45" i="18"/>
  <c r="N45" i="19" s="1"/>
  <c r="J47" i="20"/>
  <c r="J47" i="22" s="1"/>
  <c r="J47" i="21"/>
  <c r="B51" i="18"/>
  <c r="B51" i="19" s="1"/>
  <c r="V51" i="18"/>
  <c r="V51" i="19" s="1"/>
  <c r="AJ52" i="21"/>
  <c r="AJ52" i="20"/>
  <c r="AR52" i="22" s="1"/>
  <c r="P52" i="28" s="1"/>
  <c r="R52" i="23" s="1"/>
  <c r="AF54" i="21"/>
  <c r="AF54" i="20"/>
  <c r="AN54" i="22" s="1"/>
  <c r="L54" i="28" s="1"/>
  <c r="N54" i="23" s="1"/>
  <c r="R55" i="20"/>
  <c r="R55" i="22" s="1"/>
  <c r="R55" i="21"/>
  <c r="N57" i="18"/>
  <c r="N57" i="19" s="1"/>
  <c r="AH57" i="18"/>
  <c r="AH57" i="19" s="1"/>
  <c r="AD59" i="21"/>
  <c r="AD59" i="20"/>
  <c r="AB64" i="18"/>
  <c r="AB64" i="19" s="1"/>
  <c r="H64" i="18"/>
  <c r="H64" i="19" s="1"/>
  <c r="AL67" i="20"/>
  <c r="AT67" i="22" s="1"/>
  <c r="R67" i="28" s="1"/>
  <c r="T67" i="23" s="1"/>
  <c r="AL67" i="21"/>
  <c r="I70" i="5"/>
  <c r="P72" i="21"/>
  <c r="P72" i="20"/>
  <c r="P72" i="22" s="1"/>
  <c r="L74" i="21"/>
  <c r="L74" i="20"/>
  <c r="J79" i="21"/>
  <c r="J79" i="20"/>
  <c r="Z81" i="18"/>
  <c r="Z81" i="19" s="1"/>
  <c r="F81" i="18"/>
  <c r="F81" i="19" s="1"/>
  <c r="V83" i="18"/>
  <c r="V83" i="19" s="1"/>
  <c r="B83" i="18"/>
  <c r="B83" i="19" s="1"/>
  <c r="AJ84" i="20"/>
  <c r="AR84" i="22" s="1"/>
  <c r="P84" i="28" s="1"/>
  <c r="R84" i="23" s="1"/>
  <c r="AJ84" i="21"/>
  <c r="AF86" i="20"/>
  <c r="AN86" i="22" s="1"/>
  <c r="L86" i="28" s="1"/>
  <c r="N86" i="23" s="1"/>
  <c r="AF86" i="21"/>
  <c r="R87" i="20"/>
  <c r="R87" i="21"/>
  <c r="N89" i="18"/>
  <c r="N89" i="19" s="1"/>
  <c r="AH89" i="18"/>
  <c r="AH89" i="19" s="1"/>
  <c r="AD91" i="20"/>
  <c r="AL91" i="22" s="1"/>
  <c r="J91" i="28" s="1"/>
  <c r="L91" i="23" s="1"/>
  <c r="AD91" i="21"/>
  <c r="H96" i="18"/>
  <c r="H96" i="19" s="1"/>
  <c r="AB96" i="18"/>
  <c r="AB96" i="19" s="1"/>
  <c r="AL99" i="21"/>
  <c r="AL99" i="20"/>
  <c r="AT99" i="22" s="1"/>
  <c r="R99" i="28" s="1"/>
  <c r="T99" i="23" s="1"/>
  <c r="B103" i="18"/>
  <c r="B103" i="19" s="1"/>
  <c r="V103" i="18"/>
  <c r="V103" i="19" s="1"/>
  <c r="P104" i="20"/>
  <c r="P104" i="22" s="1"/>
  <c r="P104" i="21"/>
  <c r="L106" i="20"/>
  <c r="L106" i="22" s="1"/>
  <c r="L106" i="21"/>
  <c r="D110" i="18"/>
  <c r="D110" i="19" s="1"/>
  <c r="X110" i="18"/>
  <c r="X110" i="19" s="1"/>
  <c r="J111" i="20"/>
  <c r="J111" i="21"/>
  <c r="I114" i="5"/>
  <c r="P116" i="21"/>
  <c r="P116" i="20"/>
  <c r="P116" i="22" s="1"/>
  <c r="AF118" i="21"/>
  <c r="AF118" i="20"/>
  <c r="R119" i="20"/>
  <c r="R119" i="22" s="1"/>
  <c r="R119" i="21"/>
  <c r="N121" i="18"/>
  <c r="N121" i="19" s="1"/>
  <c r="AH121" i="18"/>
  <c r="AH121" i="19" s="1"/>
  <c r="AD123" i="21"/>
  <c r="AD123" i="20"/>
  <c r="AL123" i="22" s="1"/>
  <c r="J123" i="28" s="1"/>
  <c r="L123" i="23" s="1"/>
  <c r="AB128" i="18"/>
  <c r="AB128" i="19" s="1"/>
  <c r="H128" i="18"/>
  <c r="H128" i="19" s="1"/>
  <c r="D130" i="18"/>
  <c r="D130" i="19" s="1"/>
  <c r="X130" i="18"/>
  <c r="X130" i="19" s="1"/>
  <c r="AL131" i="21"/>
  <c r="AL131" i="20"/>
  <c r="AT131" i="22" s="1"/>
  <c r="R131" i="28" s="1"/>
  <c r="T131" i="23" s="1"/>
  <c r="P53" i="21"/>
  <c r="P53" i="20"/>
  <c r="P53" i="22" s="1"/>
  <c r="D79" i="18"/>
  <c r="D79" i="19" s="1"/>
  <c r="X79" i="18"/>
  <c r="X79" i="19" s="1"/>
  <c r="V104" i="18"/>
  <c r="V104" i="19" s="1"/>
  <c r="B104" i="18"/>
  <c r="B104" i="19" s="1"/>
  <c r="AD116" i="20"/>
  <c r="AD116" i="21"/>
  <c r="AE4" i="21"/>
  <c r="AE4" i="20"/>
  <c r="AM4" i="22" s="1"/>
  <c r="K4" i="28" s="1"/>
  <c r="M4" i="23" s="1"/>
  <c r="M6" i="20"/>
  <c r="M6" i="22" s="1"/>
  <c r="M6" i="21"/>
  <c r="I8" i="20"/>
  <c r="I8" i="22" s="1"/>
  <c r="I8" i="21"/>
  <c r="S11" i="21"/>
  <c r="S11" i="20"/>
  <c r="S11" i="22" s="1"/>
  <c r="AI13" i="20"/>
  <c r="AI13" i="21"/>
  <c r="AE15" i="21"/>
  <c r="AE15" i="20"/>
  <c r="C19" i="18"/>
  <c r="C19" i="19" s="1"/>
  <c r="W19" i="18"/>
  <c r="W19" i="19" s="1"/>
  <c r="AK20" i="21"/>
  <c r="AK20" i="20"/>
  <c r="AS20" i="22" s="1"/>
  <c r="Q20" i="28" s="1"/>
  <c r="S20" i="23" s="1"/>
  <c r="M22" i="20"/>
  <c r="M22" i="21"/>
  <c r="I24" i="21"/>
  <c r="I24" i="20"/>
  <c r="S27" i="21"/>
  <c r="S27" i="20"/>
  <c r="O29" i="21"/>
  <c r="O29" i="20"/>
  <c r="O29" i="22" s="1"/>
  <c r="K31" i="20"/>
  <c r="K31" i="21"/>
  <c r="W35" i="18"/>
  <c r="W35" i="19" s="1"/>
  <c r="C35" i="18"/>
  <c r="C35" i="19" s="1"/>
  <c r="Q36" i="21"/>
  <c r="Q36" i="20"/>
  <c r="M38" i="21"/>
  <c r="M38" i="20"/>
  <c r="I40" i="20"/>
  <c r="I40" i="21"/>
  <c r="AM43" i="21"/>
  <c r="AM43" i="20"/>
  <c r="AI45" i="21"/>
  <c r="AI45" i="20"/>
  <c r="K47" i="20"/>
  <c r="K47" i="21"/>
  <c r="W51" i="18"/>
  <c r="W51" i="19" s="1"/>
  <c r="C51" i="18"/>
  <c r="C51" i="19" s="1"/>
  <c r="AK52" i="21"/>
  <c r="AK52" i="20"/>
  <c r="AG54" i="20"/>
  <c r="AO54" i="22" s="1"/>
  <c r="M54" i="28" s="1"/>
  <c r="O54" i="23" s="1"/>
  <c r="AG54" i="21"/>
  <c r="AC56" i="21"/>
  <c r="AC56" i="20"/>
  <c r="AM59" i="20"/>
  <c r="AM59" i="21"/>
  <c r="O61" i="21"/>
  <c r="O61" i="20"/>
  <c r="K63" i="20"/>
  <c r="K63" i="22" s="1"/>
  <c r="K63" i="21"/>
  <c r="AA65" i="18"/>
  <c r="AA65" i="19" s="1"/>
  <c r="G65" i="18"/>
  <c r="G65" i="19" s="1"/>
  <c r="W67" i="18"/>
  <c r="W67" i="19" s="1"/>
  <c r="C67" i="18"/>
  <c r="C67" i="19" s="1"/>
  <c r="AK68" i="21"/>
  <c r="AK68" i="20"/>
  <c r="AG70" i="20"/>
  <c r="AO70" i="22" s="1"/>
  <c r="M70" i="28" s="1"/>
  <c r="O70" i="23" s="1"/>
  <c r="AG70" i="21"/>
  <c r="AC72" i="20"/>
  <c r="AC72" i="21"/>
  <c r="E74" i="18"/>
  <c r="E74" i="19" s="1"/>
  <c r="Y74" i="18"/>
  <c r="Y74" i="19" s="1"/>
  <c r="AM75" i="20"/>
  <c r="AU75" i="22" s="1"/>
  <c r="S75" i="28" s="1"/>
  <c r="U75" i="23" s="1"/>
  <c r="AM75" i="21"/>
  <c r="O77" i="20"/>
  <c r="O77" i="22" s="1"/>
  <c r="O77" i="21"/>
  <c r="AE79" i="20"/>
  <c r="AE79" i="21"/>
  <c r="AK84" i="20"/>
  <c r="AK84" i="21"/>
  <c r="AG86" i="21"/>
  <c r="AG86" i="20"/>
  <c r="AC88" i="21"/>
  <c r="AC88" i="20"/>
  <c r="Y90" i="18"/>
  <c r="Y90" i="19" s="1"/>
  <c r="E90" i="18"/>
  <c r="E90" i="19" s="1"/>
  <c r="AM91" i="21"/>
  <c r="AM91" i="20"/>
  <c r="AU91" i="22" s="1"/>
  <c r="S91" i="28" s="1"/>
  <c r="U91" i="23" s="1"/>
  <c r="AI93" i="20"/>
  <c r="AQ93" i="22" s="1"/>
  <c r="O93" i="28" s="1"/>
  <c r="Q93" i="23" s="1"/>
  <c r="AI93" i="21"/>
  <c r="AE95" i="21"/>
  <c r="AE95" i="20"/>
  <c r="AK100" i="21"/>
  <c r="AK100" i="20"/>
  <c r="AS100" i="22" s="1"/>
  <c r="Q100" i="28" s="1"/>
  <c r="S100" i="23" s="1"/>
  <c r="AG102" i="21"/>
  <c r="AG102" i="20"/>
  <c r="AO102" i="22" s="1"/>
  <c r="M102" i="28" s="1"/>
  <c r="O102" i="23" s="1"/>
  <c r="I104" i="20"/>
  <c r="I104" i="22" s="1"/>
  <c r="I104" i="21"/>
  <c r="AM107" i="20"/>
  <c r="AU107" i="22" s="1"/>
  <c r="S107" i="28" s="1"/>
  <c r="U107" i="23" s="1"/>
  <c r="AM107" i="21"/>
  <c r="O109" i="21"/>
  <c r="O109" i="20"/>
  <c r="O109" i="22" s="1"/>
  <c r="AE111" i="21"/>
  <c r="AE111" i="20"/>
  <c r="AM111" i="22" s="1"/>
  <c r="K111" i="28" s="1"/>
  <c r="M111" i="23" s="1"/>
  <c r="AA113" i="18"/>
  <c r="AA113" i="19" s="1"/>
  <c r="G113" i="18"/>
  <c r="G113" i="19" s="1"/>
  <c r="Q116" i="21"/>
  <c r="Q116" i="20"/>
  <c r="AG118" i="20"/>
  <c r="AG118" i="21"/>
  <c r="AC120" i="21"/>
  <c r="AC120" i="20"/>
  <c r="AK120" i="22" s="1"/>
  <c r="I120" i="28" s="1"/>
  <c r="K120" i="23" s="1"/>
  <c r="E122" i="18"/>
  <c r="E122" i="19" s="1"/>
  <c r="Y122" i="18"/>
  <c r="Y122" i="19" s="1"/>
  <c r="S123" i="21"/>
  <c r="S123" i="20"/>
  <c r="O125" i="20"/>
  <c r="O125" i="21"/>
  <c r="K127" i="21"/>
  <c r="K127" i="20"/>
  <c r="K127" i="22" s="1"/>
  <c r="W131" i="18"/>
  <c r="W131" i="19" s="1"/>
  <c r="C131" i="18"/>
  <c r="C131" i="19" s="1"/>
  <c r="F4" i="18"/>
  <c r="F4" i="19" s="1"/>
  <c r="Z4" i="18"/>
  <c r="Z4" i="19" s="1"/>
  <c r="F14" i="18"/>
  <c r="F14" i="19" s="1"/>
  <c r="Z14" i="18"/>
  <c r="Z14" i="19" s="1"/>
  <c r="P45" i="21"/>
  <c r="P45" i="20"/>
  <c r="P45" i="22" s="1"/>
  <c r="AB57" i="18"/>
  <c r="AB57" i="19" s="1"/>
  <c r="H57" i="18"/>
  <c r="H57" i="19" s="1"/>
  <c r="AB69" i="18"/>
  <c r="AB69" i="19" s="1"/>
  <c r="H69" i="18"/>
  <c r="H69" i="19" s="1"/>
  <c r="R104" i="20"/>
  <c r="R104" i="21"/>
  <c r="AL112" i="21"/>
  <c r="AL112" i="20"/>
  <c r="AT112" i="22" s="1"/>
  <c r="R112" i="28" s="1"/>
  <c r="T112" i="23" s="1"/>
  <c r="AD124" i="21"/>
  <c r="AD124" i="20"/>
  <c r="AA6" i="18"/>
  <c r="AA6" i="19" s="1"/>
  <c r="G6" i="18"/>
  <c r="G6" i="19" s="1"/>
  <c r="S16" i="20"/>
  <c r="S16" i="21"/>
  <c r="M27" i="21"/>
  <c r="M27" i="20"/>
  <c r="M27" i="22" s="1"/>
  <c r="AA38" i="18"/>
  <c r="AA38" i="19" s="1"/>
  <c r="G38" i="18"/>
  <c r="G38" i="19" s="1"/>
  <c r="AE84" i="20"/>
  <c r="AM84" i="22" s="1"/>
  <c r="K84" i="28" s="1"/>
  <c r="M84" i="23" s="1"/>
  <c r="AE84" i="21"/>
  <c r="AM96" i="20"/>
  <c r="AM96" i="21"/>
  <c r="AM112" i="20"/>
  <c r="AM112" i="21"/>
  <c r="AC125" i="20"/>
  <c r="AK125" i="22" s="1"/>
  <c r="I125" i="28" s="1"/>
  <c r="K125" i="23" s="1"/>
  <c r="AC125" i="21"/>
  <c r="AD20" i="21"/>
  <c r="AD20" i="20"/>
  <c r="AF8" i="21"/>
  <c r="AF8" i="20"/>
  <c r="AF20" i="21"/>
  <c r="AF20" i="20"/>
  <c r="AN20" i="22" s="1"/>
  <c r="L20" i="28" s="1"/>
  <c r="N20" i="23" s="1"/>
  <c r="X32" i="18"/>
  <c r="X32" i="19" s="1"/>
  <c r="D32" i="18"/>
  <c r="D32" i="19" s="1"/>
  <c r="J57" i="21"/>
  <c r="J57" i="20"/>
  <c r="AH67" i="18"/>
  <c r="AH67" i="19" s="1"/>
  <c r="N67" i="18"/>
  <c r="N67" i="19" s="1"/>
  <c r="AF84" i="21"/>
  <c r="AF84" i="20"/>
  <c r="AN84" i="22" s="1"/>
  <c r="L84" i="28" s="1"/>
  <c r="N84" i="23" s="1"/>
  <c r="AJ94" i="20"/>
  <c r="AR94" i="22" s="1"/>
  <c r="P94" i="28" s="1"/>
  <c r="R94" i="23" s="1"/>
  <c r="AJ94" i="21"/>
  <c r="AJ114" i="21"/>
  <c r="AJ114" i="20"/>
  <c r="B125" i="18"/>
  <c r="B125" i="19" s="1"/>
  <c r="V125" i="18"/>
  <c r="V125" i="19" s="1"/>
  <c r="N131" i="18"/>
  <c r="N131" i="19" s="1"/>
  <c r="AH131" i="18"/>
  <c r="AH131" i="19" s="1"/>
  <c r="H65" i="18"/>
  <c r="H65" i="19" s="1"/>
  <c r="AB65" i="18"/>
  <c r="AB65" i="19" s="1"/>
  <c r="AM9" i="21"/>
  <c r="AM9" i="20"/>
  <c r="AG36" i="21"/>
  <c r="AG36" i="20"/>
  <c r="E56" i="18"/>
  <c r="E56" i="19" s="1"/>
  <c r="Y56" i="18"/>
  <c r="Y56" i="19" s="1"/>
  <c r="AC70" i="21"/>
  <c r="AC70" i="20"/>
  <c r="M84" i="20"/>
  <c r="M84" i="22" s="1"/>
  <c r="M84" i="21"/>
  <c r="K93" i="21"/>
  <c r="K93" i="20"/>
  <c r="AC102" i="20"/>
  <c r="AC102" i="21"/>
  <c r="AK114" i="20"/>
  <c r="AS114" i="22" s="1"/>
  <c r="Q114" i="28" s="1"/>
  <c r="S114" i="23" s="1"/>
  <c r="AK114" i="21"/>
  <c r="K125" i="21"/>
  <c r="K125" i="20"/>
  <c r="AL32" i="21"/>
  <c r="AL32" i="20"/>
  <c r="AT32" i="22" s="1"/>
  <c r="R32" i="28" s="1"/>
  <c r="T32" i="23" s="1"/>
  <c r="P117" i="20"/>
  <c r="P117" i="21"/>
  <c r="AF29" i="21"/>
  <c r="AF29" i="20"/>
  <c r="V38" i="18"/>
  <c r="V38" i="19" s="1"/>
  <c r="B38" i="18"/>
  <c r="B38" i="19" s="1"/>
  <c r="R74" i="21"/>
  <c r="R74" i="20"/>
  <c r="R74" i="22" s="1"/>
  <c r="H95" i="18"/>
  <c r="H95" i="19" s="1"/>
  <c r="AB95" i="18"/>
  <c r="AB95" i="19" s="1"/>
  <c r="L117" i="21"/>
  <c r="L117" i="20"/>
  <c r="L23" i="21"/>
  <c r="L23" i="20"/>
  <c r="B100" i="18"/>
  <c r="B100" i="19" s="1"/>
  <c r="V100" i="18"/>
  <c r="V100" i="19" s="1"/>
  <c r="AI24" i="21"/>
  <c r="AI24" i="20"/>
  <c r="AQ24" i="22" s="1"/>
  <c r="O24" i="28" s="1"/>
  <c r="Q24" i="23" s="1"/>
  <c r="I35" i="21"/>
  <c r="I35" i="20"/>
  <c r="K42" i="21"/>
  <c r="K42" i="20"/>
  <c r="AM54" i="21"/>
  <c r="AM54" i="20"/>
  <c r="AU54" i="22" s="1"/>
  <c r="S54" i="28" s="1"/>
  <c r="U54" i="23" s="1"/>
  <c r="M65" i="21"/>
  <c r="M65" i="20"/>
  <c r="M65" i="22" s="1"/>
  <c r="AK79" i="21"/>
  <c r="AK79" i="20"/>
  <c r="O104" i="20"/>
  <c r="O104" i="22" s="1"/>
  <c r="O104" i="21"/>
  <c r="C110" i="18"/>
  <c r="C110" i="19" s="1"/>
  <c r="W110" i="18"/>
  <c r="W110" i="19" s="1"/>
  <c r="I75" i="5"/>
  <c r="AF6" i="21"/>
  <c r="AF6" i="20"/>
  <c r="AF26" i="21"/>
  <c r="AF26" i="20"/>
  <c r="AN26" i="22" s="1"/>
  <c r="L26" i="28" s="1"/>
  <c r="N26" i="23" s="1"/>
  <c r="AD31" i="21"/>
  <c r="AD31" i="20"/>
  <c r="AL31" i="22" s="1"/>
  <c r="J31" i="28" s="1"/>
  <c r="L31" i="23" s="1"/>
  <c r="J55" i="21"/>
  <c r="J55" i="20"/>
  <c r="AJ80" i="21"/>
  <c r="AJ80" i="20"/>
  <c r="X86" i="18"/>
  <c r="X86" i="19" s="1"/>
  <c r="D86" i="18"/>
  <c r="D86" i="19" s="1"/>
  <c r="R95" i="21"/>
  <c r="R95" i="20"/>
  <c r="R95" i="22" s="1"/>
  <c r="D106" i="18"/>
  <c r="D106" i="19" s="1"/>
  <c r="X106" i="18"/>
  <c r="X106" i="19" s="1"/>
  <c r="AK16" i="20"/>
  <c r="AS16" i="22" s="1"/>
  <c r="Q16" i="28" s="1"/>
  <c r="S16" i="23" s="1"/>
  <c r="AK16" i="21"/>
  <c r="I52" i="21"/>
  <c r="I52" i="20"/>
  <c r="I52" i="22" s="1"/>
  <c r="M66" i="20"/>
  <c r="M66" i="21"/>
  <c r="K75" i="20"/>
  <c r="K75" i="22" s="1"/>
  <c r="K75" i="21"/>
  <c r="AE8" i="21"/>
  <c r="AE8" i="20"/>
  <c r="M15" i="21"/>
  <c r="M15" i="20"/>
  <c r="M15" i="22" s="1"/>
  <c r="E19" i="18"/>
  <c r="E19" i="19" s="1"/>
  <c r="Y19" i="18"/>
  <c r="Y19" i="19" s="1"/>
  <c r="K24" i="20"/>
  <c r="K24" i="22" s="1"/>
  <c r="K24" i="21"/>
  <c r="AG31" i="21"/>
  <c r="AG31" i="20"/>
  <c r="S36" i="21"/>
  <c r="S36" i="20"/>
  <c r="S36" i="22" s="1"/>
  <c r="AA42" i="18"/>
  <c r="AA42" i="19" s="1"/>
  <c r="G42" i="18"/>
  <c r="G42" i="19" s="1"/>
  <c r="M47" i="21"/>
  <c r="M47" i="20"/>
  <c r="M63" i="21"/>
  <c r="M63" i="20"/>
  <c r="AK77" i="21"/>
  <c r="AK77" i="20"/>
  <c r="AS77" i="22" s="1"/>
  <c r="Q77" i="28" s="1"/>
  <c r="S77" i="23" s="1"/>
  <c r="K8" i="20"/>
  <c r="K8" i="21"/>
  <c r="Q13" i="21"/>
  <c r="Q13" i="20"/>
  <c r="O22" i="20"/>
  <c r="O22" i="22" s="1"/>
  <c r="O22" i="21"/>
  <c r="AE24" i="21"/>
  <c r="AE24" i="20"/>
  <c r="AM24" i="22" s="1"/>
  <c r="K24" i="28" s="1"/>
  <c r="M24" i="23" s="1"/>
  <c r="C28" i="18"/>
  <c r="C28" i="19" s="1"/>
  <c r="W28" i="18"/>
  <c r="W28" i="19" s="1"/>
  <c r="M31" i="20"/>
  <c r="M31" i="22" s="1"/>
  <c r="M31" i="21"/>
  <c r="AM36" i="21"/>
  <c r="AM36" i="20"/>
  <c r="AG47" i="21"/>
  <c r="AG47" i="20"/>
  <c r="AO47" i="22" s="1"/>
  <c r="M47" i="28" s="1"/>
  <c r="O47" i="23" s="1"/>
  <c r="AM52" i="21"/>
  <c r="AM52" i="20"/>
  <c r="AU52" i="22" s="1"/>
  <c r="S52" i="28" s="1"/>
  <c r="U52" i="23" s="1"/>
  <c r="AI54" i="20"/>
  <c r="AQ54" i="22" s="1"/>
  <c r="O54" i="28" s="1"/>
  <c r="Q54" i="23" s="1"/>
  <c r="AI54" i="21"/>
  <c r="AE56" i="20"/>
  <c r="AM56" i="22" s="1"/>
  <c r="K56" i="28" s="1"/>
  <c r="M56" i="23" s="1"/>
  <c r="AE56" i="21"/>
  <c r="AA58" i="18"/>
  <c r="AA58" i="19" s="1"/>
  <c r="G58" i="18"/>
  <c r="G58" i="19" s="1"/>
  <c r="C60" i="18"/>
  <c r="C60" i="19" s="1"/>
  <c r="W60" i="18"/>
  <c r="W60" i="19" s="1"/>
  <c r="Q61" i="21"/>
  <c r="Q61" i="20"/>
  <c r="AG63" i="20"/>
  <c r="AO63" i="22" s="1"/>
  <c r="M63" i="28" s="1"/>
  <c r="O63" i="23" s="1"/>
  <c r="AG63" i="21"/>
  <c r="Y67" i="18"/>
  <c r="Y67" i="19" s="1"/>
  <c r="E67" i="18"/>
  <c r="E67" i="19" s="1"/>
  <c r="AM68" i="20"/>
  <c r="AM68" i="21"/>
  <c r="AI70" i="20"/>
  <c r="AQ70" i="22" s="1"/>
  <c r="O70" i="28" s="1"/>
  <c r="Q70" i="23" s="1"/>
  <c r="AI70" i="21"/>
  <c r="K72" i="20"/>
  <c r="K72" i="22" s="1"/>
  <c r="K72" i="21"/>
  <c r="C76" i="18"/>
  <c r="C76" i="19" s="1"/>
  <c r="W76" i="18"/>
  <c r="W76" i="19" s="1"/>
  <c r="Q77" i="20"/>
  <c r="Q77" i="21"/>
  <c r="AG79" i="21"/>
  <c r="AG79" i="20"/>
  <c r="AC81" i="20"/>
  <c r="AK81" i="22" s="1"/>
  <c r="I81" i="28" s="1"/>
  <c r="K81" i="23" s="1"/>
  <c r="AC81" i="21"/>
  <c r="E83" i="18"/>
  <c r="E83" i="19" s="1"/>
  <c r="Y83" i="18"/>
  <c r="Y83" i="19" s="1"/>
  <c r="AM84" i="21"/>
  <c r="AM84" i="20"/>
  <c r="AU84" i="22" s="1"/>
  <c r="S84" i="28" s="1"/>
  <c r="U84" i="23" s="1"/>
  <c r="AI86" i="21"/>
  <c r="AI86" i="20"/>
  <c r="K88" i="21"/>
  <c r="K88" i="20"/>
  <c r="Q93" i="21"/>
  <c r="Q93" i="20"/>
  <c r="Q93" i="22" s="1"/>
  <c r="AG95" i="20"/>
  <c r="AG95" i="21"/>
  <c r="I97" i="21"/>
  <c r="I97" i="20"/>
  <c r="AM100" i="21"/>
  <c r="AM100" i="20"/>
  <c r="AI102" i="20"/>
  <c r="AI102" i="21"/>
  <c r="AE104" i="21"/>
  <c r="AE104" i="20"/>
  <c r="AM104" i="22" s="1"/>
  <c r="K104" i="28" s="1"/>
  <c r="M104" i="23" s="1"/>
  <c r="AK109" i="21"/>
  <c r="AK109" i="20"/>
  <c r="AG111" i="20"/>
  <c r="AO111" i="22" s="1"/>
  <c r="M111" i="28" s="1"/>
  <c r="O111" i="23" s="1"/>
  <c r="AG111" i="21"/>
  <c r="I113" i="21"/>
  <c r="I113" i="20"/>
  <c r="I113" i="22" s="1"/>
  <c r="S116" i="20"/>
  <c r="S116" i="21"/>
  <c r="O118" i="20"/>
  <c r="O118" i="22" s="1"/>
  <c r="O118" i="21"/>
  <c r="K120" i="21"/>
  <c r="K120" i="20"/>
  <c r="AK125" i="20"/>
  <c r="AK125" i="21"/>
  <c r="M127" i="21"/>
  <c r="M127" i="20"/>
  <c r="M127" i="22" s="1"/>
  <c r="I129" i="21"/>
  <c r="I129" i="20"/>
  <c r="Y131" i="18"/>
  <c r="Y131" i="19" s="1"/>
  <c r="E131" i="18"/>
  <c r="E131" i="19" s="1"/>
  <c r="I3" i="5"/>
  <c r="AF11" i="21"/>
  <c r="AF11" i="20"/>
  <c r="I23" i="5"/>
  <c r="AF43" i="20"/>
  <c r="AN43" i="22" s="1"/>
  <c r="L43" i="28" s="1"/>
  <c r="N43" i="23" s="1"/>
  <c r="AF43" i="21"/>
  <c r="R56" i="21"/>
  <c r="R56" i="20"/>
  <c r="AJ69" i="20"/>
  <c r="AJ69" i="21"/>
  <c r="AD108" i="21"/>
  <c r="AD108" i="20"/>
  <c r="AL108" i="22" s="1"/>
  <c r="J108" i="28" s="1"/>
  <c r="L108" i="23" s="1"/>
  <c r="R128" i="21"/>
  <c r="R128" i="20"/>
  <c r="AL5" i="21"/>
  <c r="AL5" i="20"/>
  <c r="B9" i="18"/>
  <c r="B9" i="19" s="1"/>
  <c r="V9" i="18"/>
  <c r="V9" i="19" s="1"/>
  <c r="P10" i="20"/>
  <c r="P10" i="21"/>
  <c r="AF12" i="21"/>
  <c r="AF12" i="20"/>
  <c r="X16" i="18"/>
  <c r="X16" i="19" s="1"/>
  <c r="D16" i="18"/>
  <c r="D16" i="19" s="1"/>
  <c r="AD17" i="20"/>
  <c r="AD17" i="21"/>
  <c r="V21" i="18"/>
  <c r="V21" i="19" s="1"/>
  <c r="B21" i="18"/>
  <c r="B21" i="19" s="1"/>
  <c r="AJ22" i="21"/>
  <c r="AJ22" i="20"/>
  <c r="AF24" i="21"/>
  <c r="AF24" i="20"/>
  <c r="R25" i="20"/>
  <c r="R25" i="21"/>
  <c r="N27" i="18"/>
  <c r="N27" i="19" s="1"/>
  <c r="AH27" i="18"/>
  <c r="AH27" i="19" s="1"/>
  <c r="J29" i="20"/>
  <c r="J29" i="22" s="1"/>
  <c r="J29" i="21"/>
  <c r="F31" i="18"/>
  <c r="F31" i="19" s="1"/>
  <c r="Z31" i="18"/>
  <c r="Z31" i="19" s="1"/>
  <c r="H34" i="18"/>
  <c r="H34" i="19" s="1"/>
  <c r="AB34" i="18"/>
  <c r="AB34" i="19" s="1"/>
  <c r="D36" i="18"/>
  <c r="D36" i="19" s="1"/>
  <c r="X36" i="18"/>
  <c r="X36" i="19" s="1"/>
  <c r="AL37" i="20"/>
  <c r="AT37" i="22" s="1"/>
  <c r="R37" i="28" s="1"/>
  <c r="T37" i="23" s="1"/>
  <c r="AL37" i="21"/>
  <c r="J41" i="21"/>
  <c r="J41" i="20"/>
  <c r="H46" i="18"/>
  <c r="H46" i="19" s="1"/>
  <c r="AB46" i="18"/>
  <c r="AB46" i="19" s="1"/>
  <c r="X48" i="18"/>
  <c r="X48" i="19" s="1"/>
  <c r="D48" i="18"/>
  <c r="D48" i="19" s="1"/>
  <c r="AL49" i="21"/>
  <c r="AL49" i="20"/>
  <c r="B53" i="18"/>
  <c r="B53" i="19" s="1"/>
  <c r="V53" i="18"/>
  <c r="V53" i="19" s="1"/>
  <c r="AJ54" i="20"/>
  <c r="AJ54" i="21"/>
  <c r="AF56" i="20"/>
  <c r="AF56" i="21"/>
  <c r="X60" i="18"/>
  <c r="X60" i="19" s="1"/>
  <c r="D60" i="18"/>
  <c r="D60" i="19" s="1"/>
  <c r="AD61" i="20"/>
  <c r="AL61" i="22" s="1"/>
  <c r="J61" i="28" s="1"/>
  <c r="L61" i="23" s="1"/>
  <c r="AD61" i="21"/>
  <c r="F63" i="18"/>
  <c r="F63" i="19" s="1"/>
  <c r="Z63" i="18"/>
  <c r="Z63" i="19" s="1"/>
  <c r="I64" i="5"/>
  <c r="P66" i="20"/>
  <c r="P66" i="21"/>
  <c r="L68" i="20"/>
  <c r="L68" i="21"/>
  <c r="R69" i="21"/>
  <c r="R69" i="20"/>
  <c r="N71" i="18"/>
  <c r="N71" i="19" s="1"/>
  <c r="AH71" i="18"/>
  <c r="AH71" i="19" s="1"/>
  <c r="AD73" i="20"/>
  <c r="AD73" i="21"/>
  <c r="H78" i="18"/>
  <c r="H78" i="19" s="1"/>
  <c r="AB78" i="18"/>
  <c r="AB78" i="19" s="1"/>
  <c r="AL81" i="21"/>
  <c r="AL81" i="20"/>
  <c r="B85" i="18"/>
  <c r="B85" i="19" s="1"/>
  <c r="V85" i="18"/>
  <c r="V85" i="19" s="1"/>
  <c r="AJ86" i="20"/>
  <c r="AJ86" i="21"/>
  <c r="AF88" i="21"/>
  <c r="AF88" i="20"/>
  <c r="AN88" i="22" s="1"/>
  <c r="L88" i="28" s="1"/>
  <c r="N88" i="23" s="1"/>
  <c r="X92" i="18"/>
  <c r="X92" i="19" s="1"/>
  <c r="D92" i="18"/>
  <c r="D92" i="19" s="1"/>
  <c r="J93" i="21"/>
  <c r="J93" i="20"/>
  <c r="V97" i="18"/>
  <c r="V97" i="19" s="1"/>
  <c r="B97" i="18"/>
  <c r="B97" i="19" s="1"/>
  <c r="AJ98" i="21"/>
  <c r="AJ98" i="20"/>
  <c r="AR98" i="22" s="1"/>
  <c r="P98" i="28" s="1"/>
  <c r="R98" i="23" s="1"/>
  <c r="L100" i="21"/>
  <c r="L100" i="20"/>
  <c r="AL101" i="20"/>
  <c r="AT101" i="22" s="1"/>
  <c r="R101" i="28" s="1"/>
  <c r="T101" i="23" s="1"/>
  <c r="AL101" i="21"/>
  <c r="N103" i="18"/>
  <c r="N103" i="19" s="1"/>
  <c r="AH103" i="18"/>
  <c r="AH103" i="19" s="1"/>
  <c r="AD105" i="21"/>
  <c r="AD105" i="20"/>
  <c r="AL105" i="22" s="1"/>
  <c r="J105" i="28" s="1"/>
  <c r="L105" i="23" s="1"/>
  <c r="Z107" i="18"/>
  <c r="Z107" i="19" s="1"/>
  <c r="F107" i="18"/>
  <c r="F107" i="19" s="1"/>
  <c r="AB110" i="18"/>
  <c r="AB110" i="19" s="1"/>
  <c r="H110" i="18"/>
  <c r="H110" i="19" s="1"/>
  <c r="D112" i="18"/>
  <c r="D112" i="19" s="1"/>
  <c r="X112" i="18"/>
  <c r="X112" i="19" s="1"/>
  <c r="AL113" i="21"/>
  <c r="AL113" i="20"/>
  <c r="AT113" i="22" s="1"/>
  <c r="R113" i="28" s="1"/>
  <c r="T113" i="23" s="1"/>
  <c r="B117" i="18"/>
  <c r="B117" i="19" s="1"/>
  <c r="V117" i="18"/>
  <c r="V117" i="19" s="1"/>
  <c r="AJ118" i="21"/>
  <c r="AJ118" i="20"/>
  <c r="L120" i="21"/>
  <c r="L120" i="20"/>
  <c r="J125" i="21"/>
  <c r="J125" i="20"/>
  <c r="J125" i="22" s="1"/>
  <c r="F127" i="18"/>
  <c r="F127" i="19" s="1"/>
  <c r="Z127" i="18"/>
  <c r="Z127" i="19" s="1"/>
  <c r="V129" i="18"/>
  <c r="V129" i="19" s="1"/>
  <c r="B129" i="18"/>
  <c r="B129" i="19" s="1"/>
  <c r="AJ130" i="20"/>
  <c r="AJ130" i="21"/>
  <c r="AG4" i="20"/>
  <c r="AG4" i="21"/>
  <c r="X15" i="18"/>
  <c r="X15" i="19" s="1"/>
  <c r="D15" i="18"/>
  <c r="D15" i="19" s="1"/>
  <c r="AL24" i="21"/>
  <c r="AL24" i="20"/>
  <c r="AJ37" i="21"/>
  <c r="AJ37" i="20"/>
  <c r="AR37" i="22" s="1"/>
  <c r="P37" i="28" s="1"/>
  <c r="R37" i="23" s="1"/>
  <c r="V48" i="18"/>
  <c r="V48" i="19" s="1"/>
  <c r="B48" i="18"/>
  <c r="B48" i="19" s="1"/>
  <c r="D71" i="18"/>
  <c r="D71" i="19" s="1"/>
  <c r="X71" i="18"/>
  <c r="X71" i="19" s="1"/>
  <c r="D83" i="18"/>
  <c r="D83" i="19" s="1"/>
  <c r="X83" i="18"/>
  <c r="X83" i="19" s="1"/>
  <c r="J96" i="20"/>
  <c r="J96" i="21"/>
  <c r="D111" i="18"/>
  <c r="D111" i="19" s="1"/>
  <c r="X111" i="18"/>
  <c r="X111" i="19" s="1"/>
  <c r="Q6" i="21"/>
  <c r="Q6" i="20"/>
  <c r="AG8" i="21"/>
  <c r="AG8" i="20"/>
  <c r="AC10" i="21"/>
  <c r="AC10" i="20"/>
  <c r="E12" i="18"/>
  <c r="E12" i="19" s="1"/>
  <c r="Y12" i="18"/>
  <c r="Y12" i="19" s="1"/>
  <c r="S13" i="20"/>
  <c r="S13" i="22" s="1"/>
  <c r="S13" i="21"/>
  <c r="O15" i="20"/>
  <c r="O15" i="22" s="1"/>
  <c r="O15" i="21"/>
  <c r="K17" i="21"/>
  <c r="K17" i="20"/>
  <c r="Q22" i="21"/>
  <c r="Q22" i="20"/>
  <c r="Q22" i="22" s="1"/>
  <c r="M24" i="21"/>
  <c r="M24" i="20"/>
  <c r="I26" i="20"/>
  <c r="I26" i="22" s="1"/>
  <c r="I26" i="21"/>
  <c r="S29" i="20"/>
  <c r="S29" i="21"/>
  <c r="O31" i="20"/>
  <c r="O31" i="21"/>
  <c r="AE33" i="21"/>
  <c r="AE33" i="20"/>
  <c r="AA35" i="18"/>
  <c r="AA35" i="19" s="1"/>
  <c r="G35" i="18"/>
  <c r="G35" i="19" s="1"/>
  <c r="W37" i="18"/>
  <c r="W37" i="19" s="1"/>
  <c r="C37" i="18"/>
  <c r="C37" i="19" s="1"/>
  <c r="AK38" i="21"/>
  <c r="AK38" i="20"/>
  <c r="AS38" i="22" s="1"/>
  <c r="Q38" i="28" s="1"/>
  <c r="S38" i="23" s="1"/>
  <c r="AG40" i="21"/>
  <c r="AG40" i="20"/>
  <c r="AC42" i="21"/>
  <c r="AC42" i="20"/>
  <c r="E44" i="18"/>
  <c r="E44" i="19" s="1"/>
  <c r="Y44" i="18"/>
  <c r="Y44" i="19" s="1"/>
  <c r="AM45" i="20"/>
  <c r="AM45" i="21"/>
  <c r="O47" i="20"/>
  <c r="O47" i="22" s="1"/>
  <c r="O47" i="21"/>
  <c r="AE49" i="20"/>
  <c r="AM49" i="22" s="1"/>
  <c r="K49" i="28" s="1"/>
  <c r="M49" i="23" s="1"/>
  <c r="AE49" i="21"/>
  <c r="G51" i="18"/>
  <c r="G51" i="19" s="1"/>
  <c r="AA51" i="18"/>
  <c r="AA51" i="19" s="1"/>
  <c r="W53" i="18"/>
  <c r="W53" i="19" s="1"/>
  <c r="C53" i="18"/>
  <c r="C53" i="19" s="1"/>
  <c r="Q54" i="20"/>
  <c r="Q54" i="22" s="1"/>
  <c r="Q54" i="21"/>
  <c r="M56" i="21"/>
  <c r="M56" i="20"/>
  <c r="AC58" i="21"/>
  <c r="AC58" i="20"/>
  <c r="E60" i="18"/>
  <c r="E60" i="19" s="1"/>
  <c r="Y60" i="18"/>
  <c r="Y60" i="19" s="1"/>
  <c r="AM61" i="20"/>
  <c r="AU61" i="22" s="1"/>
  <c r="S61" i="28" s="1"/>
  <c r="U61" i="23" s="1"/>
  <c r="AM61" i="21"/>
  <c r="AI63" i="21"/>
  <c r="AI63" i="20"/>
  <c r="AE65" i="20"/>
  <c r="AE65" i="21"/>
  <c r="AA67" i="18"/>
  <c r="AA67" i="19" s="1"/>
  <c r="G67" i="18"/>
  <c r="G67" i="19" s="1"/>
  <c r="W69" i="18"/>
  <c r="W69" i="19" s="1"/>
  <c r="C69" i="18"/>
  <c r="C69" i="19" s="1"/>
  <c r="Q70" i="20"/>
  <c r="Q70" i="22" s="1"/>
  <c r="Q70" i="21"/>
  <c r="M72" i="21"/>
  <c r="M72" i="20"/>
  <c r="AC74" i="21"/>
  <c r="AC74" i="20"/>
  <c r="AK74" i="22" s="1"/>
  <c r="I74" i="28" s="1"/>
  <c r="K74" i="23" s="1"/>
  <c r="S77" i="20"/>
  <c r="S77" i="22" s="1"/>
  <c r="S77" i="21"/>
  <c r="O79" i="21"/>
  <c r="O79" i="20"/>
  <c r="K81" i="21"/>
  <c r="K81" i="20"/>
  <c r="Q86" i="21"/>
  <c r="Q86" i="20"/>
  <c r="Q86" i="22" s="1"/>
  <c r="M88" i="20"/>
  <c r="M88" i="22" s="1"/>
  <c r="M88" i="21"/>
  <c r="AC90" i="21"/>
  <c r="AC90" i="20"/>
  <c r="S93" i="20"/>
  <c r="S93" i="21"/>
  <c r="O95" i="20"/>
  <c r="O95" i="21"/>
  <c r="AE97" i="20"/>
  <c r="AM97" i="22" s="1"/>
  <c r="K97" i="28" s="1"/>
  <c r="M97" i="23" s="1"/>
  <c r="AE97" i="21"/>
  <c r="AK102" i="21"/>
  <c r="AK102" i="20"/>
  <c r="M104" i="20"/>
  <c r="M104" i="21"/>
  <c r="AC106" i="20"/>
  <c r="AC106" i="21"/>
  <c r="E108" i="18"/>
  <c r="E108" i="19" s="1"/>
  <c r="Y108" i="18"/>
  <c r="Y108" i="19" s="1"/>
  <c r="S109" i="20"/>
  <c r="S109" i="22" s="1"/>
  <c r="S109" i="21"/>
  <c r="AI111" i="21"/>
  <c r="AI111" i="20"/>
  <c r="AQ111" i="22" s="1"/>
  <c r="O111" i="28" s="1"/>
  <c r="Q111" i="23" s="1"/>
  <c r="K113" i="21"/>
  <c r="K113" i="20"/>
  <c r="K113" i="22" s="1"/>
  <c r="Q118" i="21"/>
  <c r="Q118" i="20"/>
  <c r="M120" i="21"/>
  <c r="M120" i="20"/>
  <c r="AC122" i="20"/>
  <c r="AC122" i="21"/>
  <c r="AM125" i="21"/>
  <c r="AM125" i="20"/>
  <c r="AU125" i="22" s="1"/>
  <c r="S125" i="28" s="1"/>
  <c r="U125" i="23" s="1"/>
  <c r="O127" i="21"/>
  <c r="O127" i="20"/>
  <c r="K129" i="21"/>
  <c r="K129" i="20"/>
  <c r="AD16" i="21"/>
  <c r="AD16" i="20"/>
  <c r="B28" i="18"/>
  <c r="B28" i="19" s="1"/>
  <c r="V28" i="18"/>
  <c r="V28" i="19" s="1"/>
  <c r="D39" i="18"/>
  <c r="D39" i="19" s="1"/>
  <c r="X39" i="18"/>
  <c r="X39" i="19" s="1"/>
  <c r="AJ49" i="21"/>
  <c r="AJ49" i="20"/>
  <c r="B60" i="18"/>
  <c r="B60" i="19" s="1"/>
  <c r="V60" i="18"/>
  <c r="V60" i="19" s="1"/>
  <c r="AD72" i="21"/>
  <c r="AD72" i="20"/>
  <c r="AL72" i="22" s="1"/>
  <c r="J72" i="28" s="1"/>
  <c r="L72" i="23" s="1"/>
  <c r="X87" i="18"/>
  <c r="X87" i="19" s="1"/>
  <c r="D87" i="18"/>
  <c r="D87" i="19" s="1"/>
  <c r="AJ109" i="21"/>
  <c r="AJ109" i="20"/>
  <c r="L123" i="20"/>
  <c r="L123" i="21"/>
  <c r="X5" i="18"/>
  <c r="X5" i="19" s="1"/>
  <c r="D5" i="18"/>
  <c r="D5" i="19" s="1"/>
  <c r="J6" i="21"/>
  <c r="J6" i="20"/>
  <c r="F8" i="18"/>
  <c r="F8" i="19" s="1"/>
  <c r="Z8" i="18"/>
  <c r="Z8" i="19" s="1"/>
  <c r="V10" i="18"/>
  <c r="V10" i="19" s="1"/>
  <c r="B10" i="18"/>
  <c r="B10" i="19" s="1"/>
  <c r="P11" i="21"/>
  <c r="P11" i="20"/>
  <c r="P11" i="22" s="1"/>
  <c r="AF13" i="21"/>
  <c r="AF13" i="20"/>
  <c r="AL14" i="21"/>
  <c r="AL14" i="20"/>
  <c r="AH16" i="18"/>
  <c r="AH16" i="19" s="1"/>
  <c r="N16" i="18"/>
  <c r="N16" i="19" s="1"/>
  <c r="AD18" i="21"/>
  <c r="AD18" i="20"/>
  <c r="AL18" i="22" s="1"/>
  <c r="J18" i="28" s="1"/>
  <c r="L18" i="23" s="1"/>
  <c r="Z20" i="18"/>
  <c r="Z20" i="19" s="1"/>
  <c r="F20" i="18"/>
  <c r="F20" i="19" s="1"/>
  <c r="H23" i="18"/>
  <c r="H23" i="19" s="1"/>
  <c r="AB23" i="18"/>
  <c r="AB23" i="19" s="1"/>
  <c r="AL26" i="20"/>
  <c r="AL26" i="21"/>
  <c r="I29" i="5"/>
  <c r="AJ31" i="21"/>
  <c r="AJ31" i="20"/>
  <c r="L33" i="20"/>
  <c r="L33" i="21"/>
  <c r="D37" i="18"/>
  <c r="D37" i="19" s="1"/>
  <c r="X37" i="18"/>
  <c r="X37" i="19" s="1"/>
  <c r="AD38" i="20"/>
  <c r="AL38" i="22" s="1"/>
  <c r="J38" i="28" s="1"/>
  <c r="L38" i="23" s="1"/>
  <c r="AD38" i="21"/>
  <c r="Z40" i="18"/>
  <c r="Z40" i="19" s="1"/>
  <c r="F40" i="18"/>
  <c r="F40" i="19" s="1"/>
  <c r="B42" i="18"/>
  <c r="B42" i="19" s="1"/>
  <c r="V42" i="18"/>
  <c r="V42" i="19" s="1"/>
  <c r="AJ43" i="21"/>
  <c r="AJ43" i="20"/>
  <c r="AF45" i="21"/>
  <c r="AF45" i="20"/>
  <c r="AL46" i="21"/>
  <c r="AL46" i="20"/>
  <c r="N48" i="18"/>
  <c r="N48" i="19" s="1"/>
  <c r="AH48" i="18"/>
  <c r="AH48" i="19" s="1"/>
  <c r="AD50" i="21"/>
  <c r="AD50" i="20"/>
  <c r="AL50" i="22" s="1"/>
  <c r="J50" i="28" s="1"/>
  <c r="L50" i="23" s="1"/>
  <c r="F52" i="18"/>
  <c r="F52" i="19" s="1"/>
  <c r="Z52" i="18"/>
  <c r="Z52" i="19" s="1"/>
  <c r="H55" i="18"/>
  <c r="H55" i="19" s="1"/>
  <c r="AB55" i="18"/>
  <c r="AB55" i="19" s="1"/>
  <c r="X57" i="18"/>
  <c r="X57" i="19" s="1"/>
  <c r="D57" i="18"/>
  <c r="D57" i="19" s="1"/>
  <c r="R58" i="20"/>
  <c r="R58" i="21"/>
  <c r="I61" i="5"/>
  <c r="P63" i="21"/>
  <c r="P63" i="20"/>
  <c r="P63" i="22" s="1"/>
  <c r="L65" i="21"/>
  <c r="L65" i="20"/>
  <c r="J70" i="21"/>
  <c r="J70" i="20"/>
  <c r="B74" i="18"/>
  <c r="B74" i="19" s="1"/>
  <c r="V74" i="18"/>
  <c r="V74" i="19" s="1"/>
  <c r="P75" i="20"/>
  <c r="P75" i="21"/>
  <c r="L77" i="21"/>
  <c r="L77" i="20"/>
  <c r="AL78" i="21"/>
  <c r="AL78" i="20"/>
  <c r="AH80" i="18"/>
  <c r="AH80" i="19" s="1"/>
  <c r="N80" i="18"/>
  <c r="N80" i="19" s="1"/>
  <c r="J82" i="21"/>
  <c r="J82" i="20"/>
  <c r="J82" i="22" s="1"/>
  <c r="Z84" i="18"/>
  <c r="Z84" i="19" s="1"/>
  <c r="F84" i="18"/>
  <c r="F84" i="19" s="1"/>
  <c r="AB87" i="18"/>
  <c r="AB87" i="19" s="1"/>
  <c r="H87" i="18"/>
  <c r="H87" i="19" s="1"/>
  <c r="X89" i="18"/>
  <c r="X89" i="19" s="1"/>
  <c r="D89" i="18"/>
  <c r="D89" i="19" s="1"/>
  <c r="R90" i="21"/>
  <c r="R90" i="20"/>
  <c r="R90" i="22" s="1"/>
  <c r="J94" i="20"/>
  <c r="J94" i="22" s="1"/>
  <c r="J94" i="21"/>
  <c r="H99" i="18"/>
  <c r="H99" i="19" s="1"/>
  <c r="AB99" i="18"/>
  <c r="AB99" i="19" s="1"/>
  <c r="R102" i="21"/>
  <c r="R102" i="20"/>
  <c r="R102" i="22" s="1"/>
  <c r="B106" i="18"/>
  <c r="B106" i="19" s="1"/>
  <c r="V106" i="18"/>
  <c r="V106" i="19" s="1"/>
  <c r="P107" i="21"/>
  <c r="P107" i="20"/>
  <c r="L109" i="21"/>
  <c r="L109" i="20"/>
  <c r="D113" i="18"/>
  <c r="D113" i="19" s="1"/>
  <c r="X113" i="18"/>
  <c r="X113" i="19" s="1"/>
  <c r="AD114" i="21"/>
  <c r="AD114" i="20"/>
  <c r="AL114" i="22" s="1"/>
  <c r="J114" i="28" s="1"/>
  <c r="L114" i="23" s="1"/>
  <c r="B118" i="18"/>
  <c r="B118" i="19" s="1"/>
  <c r="V118" i="18"/>
  <c r="V118" i="19" s="1"/>
  <c r="AJ119" i="21"/>
  <c r="AJ119" i="20"/>
  <c r="AF121" i="21"/>
  <c r="AF121" i="20"/>
  <c r="R122" i="21"/>
  <c r="R122" i="20"/>
  <c r="R122" i="22" s="1"/>
  <c r="AH124" i="18"/>
  <c r="AH124" i="19" s="1"/>
  <c r="N124" i="18"/>
  <c r="N124" i="19" s="1"/>
  <c r="AD126" i="21"/>
  <c r="AD126" i="20"/>
  <c r="F128" i="18"/>
  <c r="F128" i="19" s="1"/>
  <c r="Z128" i="18"/>
  <c r="Z128" i="19" s="1"/>
  <c r="H131" i="18"/>
  <c r="H131" i="19" s="1"/>
  <c r="AB131" i="18"/>
  <c r="AB131" i="19" s="1"/>
  <c r="AH6" i="18"/>
  <c r="AH6" i="19" s="1"/>
  <c r="N6" i="18"/>
  <c r="N6" i="19" s="1"/>
  <c r="AL28" i="21"/>
  <c r="AL28" i="20"/>
  <c r="R36" i="21"/>
  <c r="R36" i="20"/>
  <c r="R36" i="22" s="1"/>
  <c r="AL48" i="21"/>
  <c r="AL48" i="20"/>
  <c r="AT48" i="22" s="1"/>
  <c r="R48" i="28" s="1"/>
  <c r="T48" i="23" s="1"/>
  <c r="F62" i="18"/>
  <c r="F62" i="19" s="1"/>
  <c r="Z62" i="18"/>
  <c r="Z62" i="19" s="1"/>
  <c r="I83" i="5"/>
  <c r="P93" i="21"/>
  <c r="P93" i="20"/>
  <c r="N102" i="18"/>
  <c r="N102" i="19" s="1"/>
  <c r="AH102" i="18"/>
  <c r="AH102" i="19" s="1"/>
  <c r="AF115" i="20"/>
  <c r="AN115" i="22" s="1"/>
  <c r="L115" i="28" s="1"/>
  <c r="N115" i="23" s="1"/>
  <c r="AF115" i="21"/>
  <c r="B128" i="18"/>
  <c r="B128" i="19" s="1"/>
  <c r="V128" i="18"/>
  <c r="V128" i="19" s="1"/>
  <c r="C6" i="18"/>
  <c r="C6" i="19" s="1"/>
  <c r="W6" i="18"/>
  <c r="W6" i="19" s="1"/>
  <c r="AK7" i="21"/>
  <c r="AK7" i="20"/>
  <c r="AG9" i="21"/>
  <c r="AG9" i="20"/>
  <c r="AC11" i="21"/>
  <c r="AC11" i="20"/>
  <c r="AK11" i="22" s="1"/>
  <c r="I11" i="28" s="1"/>
  <c r="K11" i="23" s="1"/>
  <c r="E13" i="18"/>
  <c r="E13" i="19" s="1"/>
  <c r="Y13" i="18"/>
  <c r="Y13" i="19" s="1"/>
  <c r="S14" i="20"/>
  <c r="S14" i="22" s="1"/>
  <c r="S14" i="21"/>
  <c r="O16" i="21"/>
  <c r="O16" i="20"/>
  <c r="K18" i="20"/>
  <c r="K18" i="21"/>
  <c r="G20" i="18"/>
  <c r="G20" i="19" s="1"/>
  <c r="AA20" i="18"/>
  <c r="AA20" i="19" s="1"/>
  <c r="C22" i="18"/>
  <c r="C22" i="19" s="1"/>
  <c r="W22" i="18"/>
  <c r="W22" i="19" s="1"/>
  <c r="AK23" i="21"/>
  <c r="AK23" i="20"/>
  <c r="M25" i="20"/>
  <c r="M25" i="21"/>
  <c r="AC27" i="20"/>
  <c r="AC27" i="21"/>
  <c r="E29" i="18"/>
  <c r="E29" i="19" s="1"/>
  <c r="Y29" i="18"/>
  <c r="Y29" i="19" s="1"/>
  <c r="S30" i="21"/>
  <c r="S30" i="20"/>
  <c r="AI32" i="21"/>
  <c r="AI32" i="20"/>
  <c r="AQ32" i="22" s="1"/>
  <c r="O32" i="28" s="1"/>
  <c r="Q32" i="23" s="1"/>
  <c r="AE34" i="21"/>
  <c r="AE34" i="20"/>
  <c r="AM34" i="22" s="1"/>
  <c r="K34" i="28" s="1"/>
  <c r="M34" i="23" s="1"/>
  <c r="AA36" i="18"/>
  <c r="AA36" i="19" s="1"/>
  <c r="G36" i="18"/>
  <c r="G36" i="19" s="1"/>
  <c r="W38" i="18"/>
  <c r="W38" i="19" s="1"/>
  <c r="C38" i="18"/>
  <c r="C38" i="19" s="1"/>
  <c r="AK39" i="20"/>
  <c r="AK39" i="21"/>
  <c r="M41" i="20"/>
  <c r="M41" i="21"/>
  <c r="AC43" i="21"/>
  <c r="AC43" i="20"/>
  <c r="E45" i="18"/>
  <c r="E45" i="19" s="1"/>
  <c r="Y45" i="18"/>
  <c r="Y45" i="19" s="1"/>
  <c r="S46" i="20"/>
  <c r="S46" i="21"/>
  <c r="AI48" i="21"/>
  <c r="AI48" i="20"/>
  <c r="AE50" i="21"/>
  <c r="AE50" i="20"/>
  <c r="G52" i="18"/>
  <c r="G52" i="19" s="1"/>
  <c r="AA52" i="18"/>
  <c r="AA52" i="19" s="1"/>
  <c r="W54" i="18"/>
  <c r="W54" i="19" s="1"/>
  <c r="C54" i="18"/>
  <c r="C54" i="19" s="1"/>
  <c r="Q55" i="21"/>
  <c r="Q55" i="20"/>
  <c r="Q55" i="22" s="1"/>
  <c r="AG57" i="21"/>
  <c r="AG57" i="20"/>
  <c r="AC59" i="21"/>
  <c r="AC59" i="20"/>
  <c r="Y61" i="18"/>
  <c r="Y61" i="19" s="1"/>
  <c r="E61" i="18"/>
  <c r="E61" i="19" s="1"/>
  <c r="AM62" i="20"/>
  <c r="AM62" i="21"/>
  <c r="AI64" i="21"/>
  <c r="AI64" i="20"/>
  <c r="K66" i="20"/>
  <c r="K66" i="22" s="1"/>
  <c r="K66" i="21"/>
  <c r="AA68" i="18"/>
  <c r="AA68" i="19" s="1"/>
  <c r="G68" i="18"/>
  <c r="G68" i="19" s="1"/>
  <c r="C70" i="18"/>
  <c r="C70" i="19" s="1"/>
  <c r="W70" i="18"/>
  <c r="W70" i="19" s="1"/>
  <c r="Q71" i="20"/>
  <c r="Q71" i="22" s="1"/>
  <c r="Q71" i="21"/>
  <c r="M73" i="20"/>
  <c r="M73" i="22" s="1"/>
  <c r="M73" i="21"/>
  <c r="AC75" i="21"/>
  <c r="AC75" i="20"/>
  <c r="AK75" i="22" s="1"/>
  <c r="I75" i="28" s="1"/>
  <c r="K75" i="23" s="1"/>
  <c r="AM78" i="21"/>
  <c r="AM78" i="20"/>
  <c r="AU78" i="22" s="1"/>
  <c r="S78" i="28" s="1"/>
  <c r="U78" i="23" s="1"/>
  <c r="AI80" i="21"/>
  <c r="AI80" i="20"/>
  <c r="AE82" i="21"/>
  <c r="AE82" i="20"/>
  <c r="C86" i="18"/>
  <c r="C86" i="19" s="1"/>
  <c r="W86" i="18"/>
  <c r="W86" i="19" s="1"/>
  <c r="AK87" i="21"/>
  <c r="AK87" i="20"/>
  <c r="AS87" i="22" s="1"/>
  <c r="Q87" i="28" s="1"/>
  <c r="S87" i="23" s="1"/>
  <c r="AG89" i="21"/>
  <c r="AG89" i="20"/>
  <c r="AC91" i="21"/>
  <c r="AC91" i="20"/>
  <c r="Y93" i="18"/>
  <c r="Y93" i="19" s="1"/>
  <c r="E93" i="18"/>
  <c r="E93" i="19" s="1"/>
  <c r="S94" i="20"/>
  <c r="S94" i="21"/>
  <c r="AI96" i="21"/>
  <c r="AI96" i="20"/>
  <c r="K98" i="21"/>
  <c r="K98" i="20"/>
  <c r="C102" i="18"/>
  <c r="C102" i="19" s="1"/>
  <c r="W102" i="18"/>
  <c r="W102" i="19" s="1"/>
  <c r="AK103" i="21"/>
  <c r="AK103" i="20"/>
  <c r="AS103" i="22" s="1"/>
  <c r="Q103" i="28" s="1"/>
  <c r="S103" i="23" s="1"/>
  <c r="M105" i="21"/>
  <c r="M105" i="20"/>
  <c r="AC107" i="21"/>
  <c r="AC107" i="20"/>
  <c r="E109" i="18"/>
  <c r="E109" i="19" s="1"/>
  <c r="Y109" i="18"/>
  <c r="Y109" i="19" s="1"/>
  <c r="AM110" i="20"/>
  <c r="AM110" i="21"/>
  <c r="AI112" i="21"/>
  <c r="AI112" i="20"/>
  <c r="K114" i="21"/>
  <c r="K114" i="20"/>
  <c r="AA116" i="18"/>
  <c r="AA116" i="19" s="1"/>
  <c r="G116" i="18"/>
  <c r="G116" i="19" s="1"/>
  <c r="AK119" i="21"/>
  <c r="AK119" i="20"/>
  <c r="AS119" i="22" s="1"/>
  <c r="Q119" i="28" s="1"/>
  <c r="S119" i="23" s="1"/>
  <c r="AG121" i="21"/>
  <c r="AG121" i="20"/>
  <c r="AC123" i="21"/>
  <c r="AC123" i="20"/>
  <c r="Y125" i="18"/>
  <c r="Y125" i="19" s="1"/>
  <c r="E125" i="18"/>
  <c r="E125" i="19" s="1"/>
  <c r="S126" i="21"/>
  <c r="S126" i="20"/>
  <c r="S126" i="22" s="1"/>
  <c r="AI128" i="21"/>
  <c r="AI128" i="20"/>
  <c r="AE130" i="21"/>
  <c r="AE130" i="20"/>
  <c r="R12" i="21"/>
  <c r="R12" i="20"/>
  <c r="R12" i="22" s="1"/>
  <c r="D35" i="18"/>
  <c r="D35" i="19" s="1"/>
  <c r="X35" i="18"/>
  <c r="X35" i="19" s="1"/>
  <c r="J48" i="21"/>
  <c r="J48" i="20"/>
  <c r="AJ57" i="21"/>
  <c r="AJ57" i="20"/>
  <c r="AH78" i="18"/>
  <c r="AH78" i="19" s="1"/>
  <c r="N78" i="18"/>
  <c r="N78" i="19" s="1"/>
  <c r="B92" i="18"/>
  <c r="B92" i="19" s="1"/>
  <c r="V92" i="18"/>
  <c r="V92" i="19" s="1"/>
  <c r="I111" i="5"/>
  <c r="I6" i="5"/>
  <c r="AJ8" i="21"/>
  <c r="AJ8" i="20"/>
  <c r="L10" i="20"/>
  <c r="L10" i="21"/>
  <c r="R11" i="21"/>
  <c r="R11" i="20"/>
  <c r="R11" i="22" s="1"/>
  <c r="N13" i="18"/>
  <c r="N13" i="19" s="1"/>
  <c r="AH13" i="18"/>
  <c r="AH13" i="19" s="1"/>
  <c r="AD15" i="21"/>
  <c r="AD15" i="20"/>
  <c r="AB20" i="18"/>
  <c r="AB20" i="19" s="1"/>
  <c r="H20" i="18"/>
  <c r="H20" i="19" s="1"/>
  <c r="X22" i="18"/>
  <c r="X22" i="19" s="1"/>
  <c r="D22" i="18"/>
  <c r="D22" i="19" s="1"/>
  <c r="R23" i="20"/>
  <c r="R23" i="22" s="1"/>
  <c r="R23" i="21"/>
  <c r="I26" i="5"/>
  <c r="P28" i="21"/>
  <c r="P28" i="20"/>
  <c r="AF30" i="21"/>
  <c r="AF30" i="20"/>
  <c r="X34" i="18"/>
  <c r="X34" i="19" s="1"/>
  <c r="D34" i="18"/>
  <c r="D34" i="19" s="1"/>
  <c r="AL35" i="20"/>
  <c r="AL35" i="21"/>
  <c r="I38" i="5"/>
  <c r="AJ40" i="21"/>
  <c r="AJ40" i="20"/>
  <c r="AR40" i="22" s="1"/>
  <c r="P40" i="28" s="1"/>
  <c r="R40" i="23" s="1"/>
  <c r="L42" i="21"/>
  <c r="L42" i="20"/>
  <c r="L42" i="22" s="1"/>
  <c r="D46" i="18"/>
  <c r="D46" i="19" s="1"/>
  <c r="X46" i="18"/>
  <c r="X46" i="19" s="1"/>
  <c r="AL47" i="21"/>
  <c r="AL47" i="20"/>
  <c r="I50" i="5"/>
  <c r="P52" i="21"/>
  <c r="P52" i="20"/>
  <c r="L54" i="20"/>
  <c r="L54" i="21"/>
  <c r="J59" i="21"/>
  <c r="J59" i="20"/>
  <c r="J59" i="22" s="1"/>
  <c r="Z61" i="18"/>
  <c r="Z61" i="19" s="1"/>
  <c r="F61" i="18"/>
  <c r="F61" i="19" s="1"/>
  <c r="V63" i="18"/>
  <c r="V63" i="19" s="1"/>
  <c r="B63" i="18"/>
  <c r="B63" i="19" s="1"/>
  <c r="P64" i="21"/>
  <c r="P64" i="20"/>
  <c r="P64" i="22" s="1"/>
  <c r="L66" i="21"/>
  <c r="L66" i="20"/>
  <c r="L66" i="22" s="1"/>
  <c r="R67" i="20"/>
  <c r="R67" i="22" s="1"/>
  <c r="R67" i="21"/>
  <c r="N69" i="18"/>
  <c r="N69" i="19" s="1"/>
  <c r="AH69" i="18"/>
  <c r="AH69" i="19" s="1"/>
  <c r="AD71" i="20"/>
  <c r="AD71" i="21"/>
  <c r="Z73" i="18"/>
  <c r="Z73" i="19" s="1"/>
  <c r="F73" i="18"/>
  <c r="F73" i="19" s="1"/>
  <c r="AB76" i="18"/>
  <c r="AB76" i="19" s="1"/>
  <c r="H76" i="18"/>
  <c r="H76" i="19" s="1"/>
  <c r="X78" i="18"/>
  <c r="X78" i="19" s="1"/>
  <c r="D78" i="18"/>
  <c r="D78" i="19" s="1"/>
  <c r="AL79" i="21"/>
  <c r="AL79" i="20"/>
  <c r="AT79" i="22" s="1"/>
  <c r="R79" i="28" s="1"/>
  <c r="T79" i="23" s="1"/>
  <c r="I82" i="5"/>
  <c r="P84" i="21"/>
  <c r="P84" i="20"/>
  <c r="L86" i="20"/>
  <c r="L86" i="21"/>
  <c r="X90" i="18"/>
  <c r="X90" i="19" s="1"/>
  <c r="D90" i="18"/>
  <c r="D90" i="19" s="1"/>
  <c r="J91" i="20"/>
  <c r="J91" i="22" s="1"/>
  <c r="J91" i="21"/>
  <c r="F93" i="18"/>
  <c r="F93" i="19" s="1"/>
  <c r="Z93" i="18"/>
  <c r="Z93" i="19" s="1"/>
  <c r="B95" i="18"/>
  <c r="B95" i="19" s="1"/>
  <c r="V95" i="18"/>
  <c r="V95" i="19" s="1"/>
  <c r="P96" i="21"/>
  <c r="P96" i="20"/>
  <c r="P96" i="22" s="1"/>
  <c r="AF98" i="21"/>
  <c r="AF98" i="20"/>
  <c r="R99" i="20"/>
  <c r="R99" i="22" s="1"/>
  <c r="R99" i="21"/>
  <c r="AH101" i="18"/>
  <c r="AH101" i="19" s="1"/>
  <c r="N101" i="18"/>
  <c r="N101" i="19" s="1"/>
  <c r="AD103" i="21"/>
  <c r="AD103" i="20"/>
  <c r="AL103" i="22" s="1"/>
  <c r="J103" i="28" s="1"/>
  <c r="L103" i="23" s="1"/>
  <c r="Z105" i="18"/>
  <c r="Z105" i="19" s="1"/>
  <c r="F105" i="18"/>
  <c r="F105" i="19" s="1"/>
  <c r="H108" i="18"/>
  <c r="H108" i="19" s="1"/>
  <c r="AB108" i="18"/>
  <c r="AB108" i="19" s="1"/>
  <c r="AL111" i="20"/>
  <c r="AL111" i="21"/>
  <c r="AH113" i="21"/>
  <c r="AH113" i="20"/>
  <c r="AP113" i="22" s="1"/>
  <c r="B115" i="18"/>
  <c r="B115" i="19" s="1"/>
  <c r="V115" i="18"/>
  <c r="V115" i="19" s="1"/>
  <c r="AJ116" i="21"/>
  <c r="AJ116" i="20"/>
  <c r="L118" i="20"/>
  <c r="L118" i="21"/>
  <c r="J123" i="21"/>
  <c r="J123" i="20"/>
  <c r="J123" i="22" s="1"/>
  <c r="F125" i="18"/>
  <c r="F125" i="19" s="1"/>
  <c r="Z125" i="18"/>
  <c r="Z125" i="19" s="1"/>
  <c r="V127" i="18"/>
  <c r="V127" i="19" s="1"/>
  <c r="B127" i="18"/>
  <c r="B127" i="19" s="1"/>
  <c r="AJ128" i="21"/>
  <c r="AJ128" i="20"/>
  <c r="AR128" i="22" s="1"/>
  <c r="P128" i="28" s="1"/>
  <c r="R128" i="23" s="1"/>
  <c r="AF130" i="21"/>
  <c r="AF130" i="20"/>
  <c r="AN130" i="22" s="1"/>
  <c r="L130" i="28" s="1"/>
  <c r="N130" i="23" s="1"/>
  <c r="R131" i="20"/>
  <c r="R131" i="22" s="1"/>
  <c r="R131" i="21"/>
  <c r="F26" i="18"/>
  <c r="F26" i="19" s="1"/>
  <c r="Z26" i="18"/>
  <c r="Z26" i="19" s="1"/>
  <c r="I43" i="5"/>
  <c r="N66" i="18"/>
  <c r="N66" i="19" s="1"/>
  <c r="AH66" i="18"/>
  <c r="AH66" i="19" s="1"/>
  <c r="AH94" i="18"/>
  <c r="AH94" i="19" s="1"/>
  <c r="N94" i="18"/>
  <c r="N94" i="19" s="1"/>
  <c r="AL120" i="21"/>
  <c r="AL120" i="20"/>
  <c r="AT120" i="22" s="1"/>
  <c r="R120" i="28" s="1"/>
  <c r="T120" i="23" s="1"/>
  <c r="W7" i="18"/>
  <c r="W7" i="19" s="1"/>
  <c r="C7" i="18"/>
  <c r="C7" i="19" s="1"/>
  <c r="Q8" i="21"/>
  <c r="Q8" i="20"/>
  <c r="AG10" i="20"/>
  <c r="AG10" i="21"/>
  <c r="I12" i="21"/>
  <c r="I12" i="20"/>
  <c r="I12" i="22" s="1"/>
  <c r="S15" i="21"/>
  <c r="S15" i="20"/>
  <c r="AI17" i="20"/>
  <c r="AQ17" i="22" s="1"/>
  <c r="O17" i="28" s="1"/>
  <c r="Q17" i="23" s="1"/>
  <c r="AI17" i="21"/>
  <c r="K19" i="20"/>
  <c r="K19" i="21"/>
  <c r="W23" i="18"/>
  <c r="W23" i="19" s="1"/>
  <c r="C23" i="18"/>
  <c r="C23" i="19" s="1"/>
  <c r="AK24" i="20"/>
  <c r="AS24" i="22" s="1"/>
  <c r="Q24" i="28" s="1"/>
  <c r="S24" i="23" s="1"/>
  <c r="AK24" i="21"/>
  <c r="AG26" i="20"/>
  <c r="AO26" i="22" s="1"/>
  <c r="M26" i="28" s="1"/>
  <c r="O26" i="23" s="1"/>
  <c r="AG26" i="21"/>
  <c r="I28" i="20"/>
  <c r="I28" i="21"/>
  <c r="AM31" i="20"/>
  <c r="AM31" i="21"/>
  <c r="AI33" i="21"/>
  <c r="AI33" i="20"/>
  <c r="AE35" i="20"/>
  <c r="AM35" i="22" s="1"/>
  <c r="K35" i="28" s="1"/>
  <c r="M35" i="23" s="1"/>
  <c r="AE35" i="21"/>
  <c r="G37" i="18"/>
  <c r="G37" i="19" s="1"/>
  <c r="AA37" i="18"/>
  <c r="AA37" i="19" s="1"/>
  <c r="AK40" i="21"/>
  <c r="AK40" i="20"/>
  <c r="AS40" i="22" s="1"/>
  <c r="Q40" i="28" s="1"/>
  <c r="S40" i="23" s="1"/>
  <c r="M42" i="20"/>
  <c r="M42" i="22" s="1"/>
  <c r="M42" i="21"/>
  <c r="AC44" i="21"/>
  <c r="AC44" i="20"/>
  <c r="S47" i="21"/>
  <c r="S47" i="20"/>
  <c r="S47" i="22" s="1"/>
  <c r="AI49" i="21"/>
  <c r="AI49" i="20"/>
  <c r="AQ49" i="22" s="1"/>
  <c r="O49" i="28" s="1"/>
  <c r="Q49" i="23" s="1"/>
  <c r="K51" i="21"/>
  <c r="K51" i="20"/>
  <c r="AK56" i="21"/>
  <c r="AK56" i="20"/>
  <c r="AG58" i="20"/>
  <c r="AG58" i="21"/>
  <c r="AC60" i="21"/>
  <c r="AC60" i="20"/>
  <c r="AK60" i="22" s="1"/>
  <c r="I60" i="28" s="1"/>
  <c r="K60" i="23" s="1"/>
  <c r="AM63" i="21"/>
  <c r="AM63" i="20"/>
  <c r="O65" i="20"/>
  <c r="O65" i="22" s="1"/>
  <c r="O65" i="21"/>
  <c r="AE67" i="20"/>
  <c r="AE67" i="21"/>
  <c r="AA69" i="18"/>
  <c r="AA69" i="19" s="1"/>
  <c r="G69" i="18"/>
  <c r="G69" i="19" s="1"/>
  <c r="C71" i="18"/>
  <c r="C71" i="19" s="1"/>
  <c r="W71" i="18"/>
  <c r="W71" i="19" s="1"/>
  <c r="AK72" i="21"/>
  <c r="AK72" i="20"/>
  <c r="AG74" i="21"/>
  <c r="AG74" i="20"/>
  <c r="AC76" i="21"/>
  <c r="AC76" i="20"/>
  <c r="AK76" i="22" s="1"/>
  <c r="I76" i="28" s="1"/>
  <c r="K76" i="23" s="1"/>
  <c r="E78" i="18"/>
  <c r="E78" i="19" s="1"/>
  <c r="Y78" i="18"/>
  <c r="Y78" i="19" s="1"/>
  <c r="AM79" i="21"/>
  <c r="AM79" i="20"/>
  <c r="AI81" i="21"/>
  <c r="AI81" i="20"/>
  <c r="AQ81" i="22" s="1"/>
  <c r="O81" i="28" s="1"/>
  <c r="Q81" i="23" s="1"/>
  <c r="AE83" i="21"/>
  <c r="AE83" i="20"/>
  <c r="AM83" i="22" s="1"/>
  <c r="K83" i="28" s="1"/>
  <c r="M83" i="23" s="1"/>
  <c r="C87" i="18"/>
  <c r="C87" i="19" s="1"/>
  <c r="W87" i="18"/>
  <c r="W87" i="19" s="1"/>
  <c r="AK88" i="20"/>
  <c r="AS88" i="22" s="1"/>
  <c r="Q88" i="28" s="1"/>
  <c r="S88" i="23" s="1"/>
  <c r="AK88" i="21"/>
  <c r="M90" i="21"/>
  <c r="M90" i="20"/>
  <c r="AC92" i="21"/>
  <c r="AC92" i="20"/>
  <c r="AK92" i="22" s="1"/>
  <c r="I92" i="28" s="1"/>
  <c r="K92" i="23" s="1"/>
  <c r="Y94" i="18"/>
  <c r="Y94" i="19" s="1"/>
  <c r="E94" i="18"/>
  <c r="E94" i="19" s="1"/>
  <c r="AM95" i="21"/>
  <c r="AM95" i="20"/>
  <c r="O97" i="20"/>
  <c r="O97" i="21"/>
  <c r="K99" i="20"/>
  <c r="K99" i="21"/>
  <c r="AA101" i="18"/>
  <c r="AA101" i="19" s="1"/>
  <c r="G101" i="18"/>
  <c r="G101" i="19" s="1"/>
  <c r="AK104" i="20"/>
  <c r="AS104" i="22" s="1"/>
  <c r="Q104" i="28" s="1"/>
  <c r="S104" i="23" s="1"/>
  <c r="AK104" i="21"/>
  <c r="AG106" i="20"/>
  <c r="AG106" i="21"/>
  <c r="AC108" i="21"/>
  <c r="AC108" i="20"/>
  <c r="AK108" i="22" s="1"/>
  <c r="I108" i="28" s="1"/>
  <c r="K108" i="23" s="1"/>
  <c r="Y110" i="18"/>
  <c r="Y110" i="19" s="1"/>
  <c r="E110" i="18"/>
  <c r="E110" i="19" s="1"/>
  <c r="S111" i="21"/>
  <c r="S111" i="20"/>
  <c r="O113" i="20"/>
  <c r="O113" i="21"/>
  <c r="AE115" i="21"/>
  <c r="AE115" i="20"/>
  <c r="AM115" i="22" s="1"/>
  <c r="K115" i="28" s="1"/>
  <c r="M115" i="23" s="1"/>
  <c r="G117" i="18"/>
  <c r="G117" i="19" s="1"/>
  <c r="AA117" i="18"/>
  <c r="AA117" i="19" s="1"/>
  <c r="AK120" i="21"/>
  <c r="AK120" i="20"/>
  <c r="AG122" i="21"/>
  <c r="AG122" i="20"/>
  <c r="AC124" i="21"/>
  <c r="AC124" i="20"/>
  <c r="AK124" i="22" s="1"/>
  <c r="I124" i="28" s="1"/>
  <c r="K124" i="23" s="1"/>
  <c r="AM127" i="21"/>
  <c r="AM127" i="20"/>
  <c r="O129" i="21"/>
  <c r="O129" i="20"/>
  <c r="AE131" i="20"/>
  <c r="AE131" i="21"/>
  <c r="AD24" i="20"/>
  <c r="AD24" i="21"/>
  <c r="J60" i="21"/>
  <c r="J60" i="20"/>
  <c r="H81" i="18"/>
  <c r="H81" i="19" s="1"/>
  <c r="AB81" i="18"/>
  <c r="AB81" i="19" s="1"/>
  <c r="AB93" i="18"/>
  <c r="AB93" i="19" s="1"/>
  <c r="H93" i="18"/>
  <c r="H93" i="19" s="1"/>
  <c r="AL104" i="20"/>
  <c r="AL104" i="21"/>
  <c r="J124" i="20"/>
  <c r="J124" i="22" s="1"/>
  <c r="J124" i="21"/>
  <c r="Q41" i="21"/>
  <c r="Q41" i="20"/>
  <c r="K52" i="21"/>
  <c r="K52" i="20"/>
  <c r="AI82" i="20"/>
  <c r="AI82" i="21"/>
  <c r="AK89" i="21"/>
  <c r="AK89" i="20"/>
  <c r="AI98" i="21"/>
  <c r="AI98" i="20"/>
  <c r="W104" i="18"/>
  <c r="W104" i="19" s="1"/>
  <c r="C104" i="18"/>
  <c r="C104" i="19" s="1"/>
  <c r="Y111" i="18"/>
  <c r="Y111" i="19" s="1"/>
  <c r="E111" i="18"/>
  <c r="E111" i="19" s="1"/>
  <c r="AK121" i="21"/>
  <c r="AK121" i="20"/>
  <c r="Y127" i="18"/>
  <c r="Y127" i="19" s="1"/>
  <c r="E127" i="18"/>
  <c r="E127" i="19" s="1"/>
  <c r="AJ29" i="20"/>
  <c r="AJ29" i="21"/>
  <c r="X67" i="18"/>
  <c r="X67" i="19" s="1"/>
  <c r="D67" i="18"/>
  <c r="D67" i="19" s="1"/>
  <c r="Z126" i="18"/>
  <c r="Z126" i="19" s="1"/>
  <c r="F126" i="18"/>
  <c r="F126" i="19" s="1"/>
  <c r="D12" i="18"/>
  <c r="D12" i="19" s="1"/>
  <c r="X12" i="18"/>
  <c r="X12" i="19" s="1"/>
  <c r="AL21" i="21"/>
  <c r="AL21" i="20"/>
  <c r="AT21" i="22" s="1"/>
  <c r="R21" i="28" s="1"/>
  <c r="T21" i="23" s="1"/>
  <c r="AB30" i="18"/>
  <c r="AB30" i="19" s="1"/>
  <c r="H30" i="18"/>
  <c r="H30" i="19" s="1"/>
  <c r="B37" i="18"/>
  <c r="B37" i="19" s="1"/>
  <c r="V37" i="18"/>
  <c r="V37" i="19" s="1"/>
  <c r="P50" i="21"/>
  <c r="P50" i="20"/>
  <c r="AJ62" i="20"/>
  <c r="AJ62" i="21"/>
  <c r="J89" i="20"/>
  <c r="J89" i="21"/>
  <c r="AD101" i="21"/>
  <c r="AD101" i="20"/>
  <c r="X108" i="18"/>
  <c r="X108" i="19" s="1"/>
  <c r="D108" i="18"/>
  <c r="D108" i="19" s="1"/>
  <c r="P126" i="21"/>
  <c r="P126" i="20"/>
  <c r="P126" i="22" s="1"/>
  <c r="J44" i="21"/>
  <c r="J44" i="20"/>
  <c r="J44" i="22" s="1"/>
  <c r="AF103" i="21"/>
  <c r="AF103" i="20"/>
  <c r="AI11" i="21"/>
  <c r="AI11" i="20"/>
  <c r="M20" i="21"/>
  <c r="M20" i="20"/>
  <c r="AK34" i="21"/>
  <c r="AK34" i="20"/>
  <c r="AS34" i="22" s="1"/>
  <c r="Q34" i="28" s="1"/>
  <c r="S34" i="23" s="1"/>
  <c r="K45" i="21"/>
  <c r="K45" i="20"/>
  <c r="AM57" i="21"/>
  <c r="AM57" i="20"/>
  <c r="M68" i="20"/>
  <c r="M68" i="21"/>
  <c r="K77" i="20"/>
  <c r="K77" i="21"/>
  <c r="AM89" i="21"/>
  <c r="AM89" i="20"/>
  <c r="Q130" i="21"/>
  <c r="Q130" i="20"/>
  <c r="J56" i="21"/>
  <c r="J56" i="20"/>
  <c r="F130" i="18"/>
  <c r="F130" i="19" s="1"/>
  <c r="Z130" i="18"/>
  <c r="Z130" i="19" s="1"/>
  <c r="AD14" i="20"/>
  <c r="AD14" i="21"/>
  <c r="AJ27" i="20"/>
  <c r="AR27" i="22" s="1"/>
  <c r="P27" i="28" s="1"/>
  <c r="R27" i="23" s="1"/>
  <c r="AJ27" i="21"/>
  <c r="AL42" i="20"/>
  <c r="AL42" i="21"/>
  <c r="H51" i="18"/>
  <c r="H51" i="19" s="1"/>
  <c r="AB51" i="18"/>
  <c r="AB51" i="19" s="1"/>
  <c r="L61" i="21"/>
  <c r="L61" i="20"/>
  <c r="L73" i="20"/>
  <c r="L73" i="22" s="1"/>
  <c r="L73" i="21"/>
  <c r="AL98" i="21"/>
  <c r="AL98" i="20"/>
  <c r="AT98" i="22" s="1"/>
  <c r="R98" i="28" s="1"/>
  <c r="T98" i="23" s="1"/>
  <c r="B114" i="18"/>
  <c r="B114" i="19" s="1"/>
  <c r="V114" i="18"/>
  <c r="V114" i="19" s="1"/>
  <c r="AD112" i="21"/>
  <c r="AD112" i="20"/>
  <c r="K10" i="21"/>
  <c r="K10" i="20"/>
  <c r="I19" i="20"/>
  <c r="I19" i="21"/>
  <c r="S38" i="20"/>
  <c r="S38" i="21"/>
  <c r="M49" i="20"/>
  <c r="M49" i="22" s="1"/>
  <c r="M49" i="21"/>
  <c r="K58" i="20"/>
  <c r="K58" i="22" s="1"/>
  <c r="K58" i="21"/>
  <c r="I67" i="18"/>
  <c r="I67" i="19" s="1"/>
  <c r="AC67" i="18"/>
  <c r="AC67" i="19" s="1"/>
  <c r="AA76" i="18"/>
  <c r="AA76" i="19" s="1"/>
  <c r="G76" i="18"/>
  <c r="G76" i="19" s="1"/>
  <c r="AI88" i="20"/>
  <c r="AQ88" i="22" s="1"/>
  <c r="O88" i="28" s="1"/>
  <c r="Q88" i="23" s="1"/>
  <c r="AI88" i="21"/>
  <c r="Q111" i="21"/>
  <c r="Q111" i="20"/>
  <c r="S118" i="21"/>
  <c r="S118" i="20"/>
  <c r="S118" i="22" s="1"/>
  <c r="M129" i="20"/>
  <c r="M129" i="21"/>
  <c r="AB29" i="18"/>
  <c r="AB29" i="19" s="1"/>
  <c r="H29" i="18"/>
  <c r="H29" i="19" s="1"/>
  <c r="R7" i="21"/>
  <c r="R7" i="20"/>
  <c r="P24" i="21"/>
  <c r="P24" i="20"/>
  <c r="P24" i="22" s="1"/>
  <c r="P36" i="20"/>
  <c r="P36" i="21"/>
  <c r="AD43" i="21"/>
  <c r="AD43" i="20"/>
  <c r="L50" i="21"/>
  <c r="L50" i="20"/>
  <c r="F57" i="18"/>
  <c r="F57" i="19" s="1"/>
  <c r="Z57" i="18"/>
  <c r="Z57" i="19" s="1"/>
  <c r="AD67" i="21"/>
  <c r="AD67" i="20"/>
  <c r="AL67" i="22" s="1"/>
  <c r="J67" i="28" s="1"/>
  <c r="L67" i="23" s="1"/>
  <c r="AB72" i="18"/>
  <c r="AB72" i="19" s="1"/>
  <c r="H72" i="18"/>
  <c r="H72" i="19" s="1"/>
  <c r="V79" i="18"/>
  <c r="V79" i="19" s="1"/>
  <c r="B79" i="18"/>
  <c r="B79" i="19" s="1"/>
  <c r="AD87" i="21"/>
  <c r="AD87" i="20"/>
  <c r="AF94" i="21"/>
  <c r="AF94" i="20"/>
  <c r="AN94" i="22" s="1"/>
  <c r="L94" i="28" s="1"/>
  <c r="N94" i="23" s="1"/>
  <c r="AD119" i="21"/>
  <c r="AD119" i="20"/>
  <c r="L126" i="21"/>
  <c r="L126" i="20"/>
  <c r="AH129" i="18"/>
  <c r="AH129" i="19" s="1"/>
  <c r="N129" i="18"/>
  <c r="N129" i="19" s="1"/>
  <c r="S7" i="21"/>
  <c r="S7" i="20"/>
  <c r="S7" i="22" s="1"/>
  <c r="C15" i="18"/>
  <c r="C15" i="19" s="1"/>
  <c r="W15" i="18"/>
  <c r="W15" i="19" s="1"/>
  <c r="I20" i="20"/>
  <c r="I20" i="22" s="1"/>
  <c r="I20" i="21"/>
  <c r="K27" i="21"/>
  <c r="K27" i="20"/>
  <c r="I36" i="21"/>
  <c r="I36" i="20"/>
  <c r="I36" i="22" s="1"/>
  <c r="O57" i="21"/>
  <c r="O57" i="20"/>
  <c r="AJ77" i="20"/>
  <c r="AR77" i="22" s="1"/>
  <c r="P77" i="28" s="1"/>
  <c r="R77" i="23" s="1"/>
  <c r="AJ77" i="21"/>
  <c r="AI6" i="21"/>
  <c r="AI6" i="20"/>
  <c r="AQ6" i="22" s="1"/>
  <c r="O6" i="28" s="1"/>
  <c r="Q6" i="23" s="1"/>
  <c r="W12" i="18"/>
  <c r="W12" i="19" s="1"/>
  <c r="C12" i="18"/>
  <c r="C12" i="19" s="1"/>
  <c r="AI22" i="21"/>
  <c r="AI22" i="20"/>
  <c r="Y51" i="18"/>
  <c r="Y51" i="19" s="1"/>
  <c r="E51" i="18"/>
  <c r="E51" i="19" s="1"/>
  <c r="O54" i="21"/>
  <c r="O54" i="20"/>
  <c r="O54" i="22" s="1"/>
  <c r="I65" i="20"/>
  <c r="I65" i="21"/>
  <c r="I81" i="20"/>
  <c r="I81" i="21"/>
  <c r="O6" i="21"/>
  <c r="O6" i="20"/>
  <c r="AG15" i="21"/>
  <c r="AG15" i="20"/>
  <c r="I17" i="21"/>
  <c r="I17" i="20"/>
  <c r="I17" i="22" s="1"/>
  <c r="S20" i="21"/>
  <c r="S20" i="20"/>
  <c r="AK29" i="20"/>
  <c r="AS29" i="22" s="1"/>
  <c r="Q29" i="28" s="1"/>
  <c r="S29" i="23" s="1"/>
  <c r="AK29" i="21"/>
  <c r="I33" i="20"/>
  <c r="I33" i="21"/>
  <c r="E35" i="18"/>
  <c r="E35" i="19" s="1"/>
  <c r="Y35" i="18"/>
  <c r="Y35" i="19" s="1"/>
  <c r="O38" i="20"/>
  <c r="O38" i="22" s="1"/>
  <c r="O38" i="21"/>
  <c r="AE40" i="21"/>
  <c r="AE40" i="20"/>
  <c r="W44" i="18"/>
  <c r="W44" i="19" s="1"/>
  <c r="C44" i="18"/>
  <c r="C44" i="19" s="1"/>
  <c r="Q45" i="21"/>
  <c r="Q45" i="20"/>
  <c r="Q45" i="22" s="1"/>
  <c r="AC49" i="21"/>
  <c r="AC49" i="20"/>
  <c r="AC65" i="20"/>
  <c r="AK65" i="22" s="1"/>
  <c r="I65" i="28" s="1"/>
  <c r="K65" i="23" s="1"/>
  <c r="AC65" i="21"/>
  <c r="AC5" i="21"/>
  <c r="AC5" i="20"/>
  <c r="E7" i="18"/>
  <c r="E7" i="19" s="1"/>
  <c r="Y7" i="18"/>
  <c r="Y7" i="19" s="1"/>
  <c r="AM8" i="21"/>
  <c r="AM8" i="20"/>
  <c r="AI10" i="20"/>
  <c r="AQ10" i="22" s="1"/>
  <c r="O10" i="28" s="1"/>
  <c r="Q10" i="23" s="1"/>
  <c r="AI10" i="21"/>
  <c r="K12" i="21"/>
  <c r="K12" i="20"/>
  <c r="AA14" i="18"/>
  <c r="AA14" i="19" s="1"/>
  <c r="G14" i="18"/>
  <c r="G14" i="19" s="1"/>
  <c r="AK17" i="21"/>
  <c r="AK17" i="20"/>
  <c r="M19" i="21"/>
  <c r="M19" i="20"/>
  <c r="AC21" i="21"/>
  <c r="AC21" i="20"/>
  <c r="E23" i="18"/>
  <c r="E23" i="19" s="1"/>
  <c r="Y23" i="18"/>
  <c r="Y23" i="19" s="1"/>
  <c r="AM24" i="21"/>
  <c r="AM24" i="20"/>
  <c r="O26" i="20"/>
  <c r="O26" i="22" s="1"/>
  <c r="O26" i="21"/>
  <c r="AE28" i="21"/>
  <c r="AE28" i="20"/>
  <c r="G30" i="18"/>
  <c r="G30" i="19" s="1"/>
  <c r="AA30" i="18"/>
  <c r="AA30" i="19" s="1"/>
  <c r="AK33" i="20"/>
  <c r="AS33" i="22" s="1"/>
  <c r="Q33" i="28" s="1"/>
  <c r="S33" i="23" s="1"/>
  <c r="AK33" i="21"/>
  <c r="M35" i="21"/>
  <c r="M35" i="20"/>
  <c r="I37" i="21"/>
  <c r="I37" i="20"/>
  <c r="S40" i="20"/>
  <c r="S40" i="21"/>
  <c r="AI42" i="21"/>
  <c r="AI42" i="20"/>
  <c r="K44" i="20"/>
  <c r="K44" i="22" s="1"/>
  <c r="K44" i="21"/>
  <c r="AA46" i="18"/>
  <c r="AA46" i="19" s="1"/>
  <c r="G46" i="18"/>
  <c r="G46" i="19" s="1"/>
  <c r="W48" i="18"/>
  <c r="W48" i="19" s="1"/>
  <c r="C48" i="18"/>
  <c r="C48" i="19" s="1"/>
  <c r="AK49" i="20"/>
  <c r="AS49" i="22" s="1"/>
  <c r="Q49" i="28" s="1"/>
  <c r="S49" i="23" s="1"/>
  <c r="AK49" i="21"/>
  <c r="AG51" i="20"/>
  <c r="AO51" i="22" s="1"/>
  <c r="M51" i="28" s="1"/>
  <c r="O51" i="23" s="1"/>
  <c r="AG51" i="21"/>
  <c r="I53" i="21"/>
  <c r="I53" i="20"/>
  <c r="E55" i="18"/>
  <c r="E55" i="19" s="1"/>
  <c r="Y55" i="18"/>
  <c r="Y55" i="19" s="1"/>
  <c r="AM56" i="20"/>
  <c r="AU56" i="22" s="1"/>
  <c r="S56" i="28" s="1"/>
  <c r="U56" i="23" s="1"/>
  <c r="AM56" i="21"/>
  <c r="AI58" i="20"/>
  <c r="AQ58" i="22" s="1"/>
  <c r="O58" i="28" s="1"/>
  <c r="Q58" i="23" s="1"/>
  <c r="AI58" i="21"/>
  <c r="AE60" i="21"/>
  <c r="AE60" i="20"/>
  <c r="G62" i="18"/>
  <c r="G62" i="19" s="1"/>
  <c r="AA62" i="18"/>
  <c r="AA62" i="19" s="1"/>
  <c r="AK65" i="21"/>
  <c r="AK65" i="20"/>
  <c r="AG67" i="20"/>
  <c r="AO67" i="22" s="1"/>
  <c r="M67" i="28" s="1"/>
  <c r="O67" i="23" s="1"/>
  <c r="AG67" i="21"/>
  <c r="I69" i="21"/>
  <c r="I69" i="20"/>
  <c r="AM72" i="21"/>
  <c r="AM72" i="20"/>
  <c r="AU72" i="22" s="1"/>
  <c r="S72" i="28" s="1"/>
  <c r="U72" i="23" s="1"/>
  <c r="O74" i="20"/>
  <c r="O74" i="22" s="1"/>
  <c r="O74" i="21"/>
  <c r="K76" i="21"/>
  <c r="K76" i="20"/>
  <c r="G78" i="18"/>
  <c r="G78" i="19" s="1"/>
  <c r="AA78" i="18"/>
  <c r="AA78" i="19" s="1"/>
  <c r="Q81" i="21"/>
  <c r="Q81" i="20"/>
  <c r="Q81" i="22" s="1"/>
  <c r="AG83" i="21"/>
  <c r="AG83" i="20"/>
  <c r="I85" i="20"/>
  <c r="I85" i="22" s="1"/>
  <c r="I85" i="21"/>
  <c r="Y87" i="18"/>
  <c r="Y87" i="19" s="1"/>
  <c r="E87" i="18"/>
  <c r="E87" i="19" s="1"/>
  <c r="AM88" i="21"/>
  <c r="AM88" i="20"/>
  <c r="AU88" i="22" s="1"/>
  <c r="S88" i="28" s="1"/>
  <c r="U88" i="23" s="1"/>
  <c r="AI90" i="21"/>
  <c r="AI90" i="20"/>
  <c r="AE92" i="20"/>
  <c r="AM92" i="22" s="1"/>
  <c r="K92" i="28" s="1"/>
  <c r="M92" i="23" s="1"/>
  <c r="AE92" i="21"/>
  <c r="W96" i="18"/>
  <c r="W96" i="19" s="1"/>
  <c r="C96" i="18"/>
  <c r="C96" i="19" s="1"/>
  <c r="Q97" i="21"/>
  <c r="Q97" i="20"/>
  <c r="Q97" i="22" s="1"/>
  <c r="M99" i="21"/>
  <c r="M99" i="20"/>
  <c r="I101" i="21"/>
  <c r="I101" i="20"/>
  <c r="AM104" i="21"/>
  <c r="AM104" i="20"/>
  <c r="AU104" i="22" s="1"/>
  <c r="S104" i="28" s="1"/>
  <c r="U104" i="23" s="1"/>
  <c r="O106" i="21"/>
  <c r="O106" i="20"/>
  <c r="O106" i="22" s="1"/>
  <c r="AE108" i="21"/>
  <c r="AE108" i="20"/>
  <c r="AA110" i="18"/>
  <c r="AA110" i="19" s="1"/>
  <c r="G110" i="18"/>
  <c r="G110" i="19" s="1"/>
  <c r="AK113" i="20"/>
  <c r="AK113" i="21"/>
  <c r="AG115" i="20"/>
  <c r="AG115" i="21"/>
  <c r="AC117" i="21"/>
  <c r="AC117" i="20"/>
  <c r="AM120" i="20"/>
  <c r="AU120" i="22" s="1"/>
  <c r="S120" i="28" s="1"/>
  <c r="U120" i="23" s="1"/>
  <c r="AM120" i="21"/>
  <c r="AI122" i="21"/>
  <c r="AI122" i="20"/>
  <c r="AQ122" i="22" s="1"/>
  <c r="O122" i="28" s="1"/>
  <c r="Q122" i="23" s="1"/>
  <c r="AE124" i="20"/>
  <c r="AE124" i="21"/>
  <c r="W128" i="18"/>
  <c r="W128" i="19" s="1"/>
  <c r="C128" i="18"/>
  <c r="C128" i="19" s="1"/>
  <c r="AK129" i="21"/>
  <c r="AK129" i="20"/>
  <c r="AG131" i="21"/>
  <c r="AG131" i="20"/>
  <c r="AO131" i="22" s="1"/>
  <c r="M131" i="28" s="1"/>
  <c r="O131" i="23" s="1"/>
  <c r="B4" i="18"/>
  <c r="B4" i="19" s="1"/>
  <c r="V4" i="18"/>
  <c r="V4" i="19" s="1"/>
  <c r="B24" i="18"/>
  <c r="B24" i="19" s="1"/>
  <c r="V24" i="18"/>
  <c r="V24" i="19" s="1"/>
  <c r="I35" i="5"/>
  <c r="AF47" i="21"/>
  <c r="AF47" i="20"/>
  <c r="AN47" i="22" s="1"/>
  <c r="L47" i="28" s="1"/>
  <c r="N47" i="23" s="1"/>
  <c r="AF59" i="21"/>
  <c r="AF59" i="20"/>
  <c r="AJ73" i="21"/>
  <c r="AJ73" i="20"/>
  <c r="N82" i="18"/>
  <c r="N82" i="19" s="1"/>
  <c r="AH82" i="18"/>
  <c r="AH82" i="19" s="1"/>
  <c r="X95" i="18"/>
  <c r="X95" i="19" s="1"/>
  <c r="D95" i="18"/>
  <c r="D95" i="19" s="1"/>
  <c r="J108" i="21"/>
  <c r="J108" i="20"/>
  <c r="B120" i="18"/>
  <c r="B120" i="19" s="1"/>
  <c r="V120" i="18"/>
  <c r="V120" i="19" s="1"/>
  <c r="L131" i="20"/>
  <c r="L131" i="21"/>
  <c r="R5" i="20"/>
  <c r="R5" i="21"/>
  <c r="N7" i="18"/>
  <c r="N7" i="19" s="1"/>
  <c r="AH7" i="18"/>
  <c r="AH7" i="19" s="1"/>
  <c r="AD9" i="20"/>
  <c r="AL9" i="22" s="1"/>
  <c r="J9" i="28" s="1"/>
  <c r="L9" i="23" s="1"/>
  <c r="AD9" i="21"/>
  <c r="F11" i="18"/>
  <c r="F11" i="19" s="1"/>
  <c r="Z11" i="18"/>
  <c r="Z11" i="19" s="1"/>
  <c r="AB14" i="18"/>
  <c r="AB14" i="19" s="1"/>
  <c r="H14" i="18"/>
  <c r="H14" i="19" s="1"/>
  <c r="AL17" i="20"/>
  <c r="AT17" i="22" s="1"/>
  <c r="R17" i="28" s="1"/>
  <c r="T17" i="23" s="1"/>
  <c r="AL17" i="21"/>
  <c r="I20" i="5"/>
  <c r="P22" i="21"/>
  <c r="P22" i="20"/>
  <c r="L24" i="20"/>
  <c r="L24" i="22" s="1"/>
  <c r="L24" i="21"/>
  <c r="X28" i="18"/>
  <c r="X28" i="19" s="1"/>
  <c r="D28" i="18"/>
  <c r="D28" i="19" s="1"/>
  <c r="AD29" i="21"/>
  <c r="AD29" i="20"/>
  <c r="AL29" i="22" s="1"/>
  <c r="J29" i="28" s="1"/>
  <c r="L29" i="23" s="1"/>
  <c r="V33" i="18"/>
  <c r="V33" i="19" s="1"/>
  <c r="B33" i="18"/>
  <c r="B33" i="19" s="1"/>
  <c r="AJ34" i="21"/>
  <c r="AJ34" i="20"/>
  <c r="AF36" i="21"/>
  <c r="AF36" i="20"/>
  <c r="AN36" i="22" s="1"/>
  <c r="L36" i="28" s="1"/>
  <c r="N36" i="23" s="1"/>
  <c r="R37" i="20"/>
  <c r="R37" i="21"/>
  <c r="AH39" i="18"/>
  <c r="AH39" i="19" s="1"/>
  <c r="N39" i="18"/>
  <c r="N39" i="19" s="1"/>
  <c r="AD41" i="21"/>
  <c r="AD41" i="20"/>
  <c r="Z43" i="18"/>
  <c r="Z43" i="19" s="1"/>
  <c r="F43" i="18"/>
  <c r="F43" i="19" s="1"/>
  <c r="B45" i="18"/>
  <c r="B45" i="19" s="1"/>
  <c r="V45" i="18"/>
  <c r="V45" i="19" s="1"/>
  <c r="P46" i="20"/>
  <c r="P46" i="22" s="1"/>
  <c r="P46" i="21"/>
  <c r="AF48" i="21"/>
  <c r="AF48" i="20"/>
  <c r="R49" i="20"/>
  <c r="R49" i="21"/>
  <c r="N51" i="18"/>
  <c r="N51" i="19" s="1"/>
  <c r="AH51" i="18"/>
  <c r="AH51" i="19" s="1"/>
  <c r="AD53" i="21"/>
  <c r="AD53" i="20"/>
  <c r="F55" i="18"/>
  <c r="F55" i="19" s="1"/>
  <c r="Z55" i="18"/>
  <c r="Z55" i="19" s="1"/>
  <c r="H58" i="18"/>
  <c r="H58" i="19" s="1"/>
  <c r="AB58" i="18"/>
  <c r="AB58" i="19" s="1"/>
  <c r="AL61" i="21"/>
  <c r="AL61" i="20"/>
  <c r="AT61" i="22" s="1"/>
  <c r="R61" i="28" s="1"/>
  <c r="T61" i="23" s="1"/>
  <c r="B65" i="18"/>
  <c r="B65" i="19" s="1"/>
  <c r="V65" i="18"/>
  <c r="V65" i="19" s="1"/>
  <c r="AJ66" i="21"/>
  <c r="AJ66" i="20"/>
  <c r="AF68" i="21"/>
  <c r="AF68" i="20"/>
  <c r="AN68" i="22" s="1"/>
  <c r="L68" i="28" s="1"/>
  <c r="N68" i="23" s="1"/>
  <c r="AB70" i="20"/>
  <c r="AB70" i="21"/>
  <c r="J73" i="20"/>
  <c r="J73" i="22" s="1"/>
  <c r="J73" i="21"/>
  <c r="F75" i="18"/>
  <c r="F75" i="19" s="1"/>
  <c r="Z75" i="18"/>
  <c r="Z75" i="19" s="1"/>
  <c r="I76" i="5"/>
  <c r="P78" i="21"/>
  <c r="P78" i="20"/>
  <c r="L80" i="21"/>
  <c r="L80" i="20"/>
  <c r="R81" i="20"/>
  <c r="R81" i="21"/>
  <c r="N83" i="18"/>
  <c r="N83" i="19" s="1"/>
  <c r="AH83" i="18"/>
  <c r="AH83" i="19" s="1"/>
  <c r="AD85" i="21"/>
  <c r="AD85" i="20"/>
  <c r="F87" i="18"/>
  <c r="F87" i="19" s="1"/>
  <c r="Z87" i="18"/>
  <c r="Z87" i="19" s="1"/>
  <c r="AB90" i="18"/>
  <c r="AB90" i="19" s="1"/>
  <c r="H90" i="18"/>
  <c r="H90" i="19" s="1"/>
  <c r="AL93" i="20"/>
  <c r="AL93" i="21"/>
  <c r="I96" i="5"/>
  <c r="P98" i="20"/>
  <c r="P98" i="21"/>
  <c r="AF100" i="20"/>
  <c r="AN100" i="22" s="1"/>
  <c r="L100" i="28" s="1"/>
  <c r="N100" i="23" s="1"/>
  <c r="AF100" i="21"/>
  <c r="J105" i="21"/>
  <c r="J105" i="20"/>
  <c r="I108" i="5"/>
  <c r="AJ110" i="20"/>
  <c r="AR110" i="22" s="1"/>
  <c r="P110" i="28" s="1"/>
  <c r="R110" i="23" s="1"/>
  <c r="AJ110" i="21"/>
  <c r="L112" i="20"/>
  <c r="L112" i="22" s="1"/>
  <c r="L112" i="21"/>
  <c r="R113" i="21"/>
  <c r="R113" i="20"/>
  <c r="R113" i="22" s="1"/>
  <c r="N115" i="18"/>
  <c r="N115" i="19" s="1"/>
  <c r="AH115" i="18"/>
  <c r="AH115" i="19" s="1"/>
  <c r="AD117" i="21"/>
  <c r="AD117" i="20"/>
  <c r="F119" i="18"/>
  <c r="F119" i="19" s="1"/>
  <c r="Z119" i="18"/>
  <c r="Z119" i="19" s="1"/>
  <c r="AB122" i="18"/>
  <c r="AB122" i="19" s="1"/>
  <c r="H122" i="18"/>
  <c r="H122" i="19" s="1"/>
  <c r="D124" i="18"/>
  <c r="D124" i="19" s="1"/>
  <c r="X124" i="18"/>
  <c r="X124" i="19" s="1"/>
  <c r="R125" i="20"/>
  <c r="R125" i="22" s="1"/>
  <c r="R125" i="21"/>
  <c r="I128" i="5"/>
  <c r="P130" i="21"/>
  <c r="P130" i="20"/>
  <c r="M4" i="20"/>
  <c r="M4" i="22" s="1"/>
  <c r="M4" i="21"/>
  <c r="R24" i="20"/>
  <c r="R24" i="21"/>
  <c r="P37" i="21"/>
  <c r="P37" i="20"/>
  <c r="P37" i="22" s="1"/>
  <c r="N58" i="18"/>
  <c r="N58" i="19" s="1"/>
  <c r="AH58" i="18"/>
  <c r="AH58" i="19" s="1"/>
  <c r="AD96" i="21"/>
  <c r="AD96" i="20"/>
  <c r="I123" i="5"/>
  <c r="K5" i="20"/>
  <c r="K5" i="22" s="1"/>
  <c r="K5" i="21"/>
  <c r="AK10" i="21"/>
  <c r="AK10" i="20"/>
  <c r="M12" i="21"/>
  <c r="M12" i="20"/>
  <c r="M12" i="22" s="1"/>
  <c r="I14" i="20"/>
  <c r="I14" i="21"/>
  <c r="S17" i="21"/>
  <c r="S17" i="20"/>
  <c r="O19" i="20"/>
  <c r="O19" i="22" s="1"/>
  <c r="O19" i="21"/>
  <c r="AE21" i="20"/>
  <c r="AE21" i="21"/>
  <c r="G23" i="18"/>
  <c r="G23" i="19" s="1"/>
  <c r="AA23" i="18"/>
  <c r="AA23" i="19" s="1"/>
  <c r="C25" i="18"/>
  <c r="C25" i="19" s="1"/>
  <c r="W25" i="18"/>
  <c r="W25" i="19" s="1"/>
  <c r="AK26" i="21"/>
  <c r="AK26" i="20"/>
  <c r="M28" i="20"/>
  <c r="M28" i="21"/>
  <c r="I30" i="21"/>
  <c r="I30" i="20"/>
  <c r="I30" i="22" s="1"/>
  <c r="S33" i="20"/>
  <c r="S33" i="22" s="1"/>
  <c r="S33" i="21"/>
  <c r="AI35" i="21"/>
  <c r="AI35" i="20"/>
  <c r="K37" i="21"/>
  <c r="K37" i="20"/>
  <c r="K37" i="22" s="1"/>
  <c r="W41" i="18"/>
  <c r="W41" i="19" s="1"/>
  <c r="C41" i="18"/>
  <c r="C41" i="19" s="1"/>
  <c r="Q42" i="20"/>
  <c r="Q42" i="22" s="1"/>
  <c r="Q42" i="21"/>
  <c r="M44" i="21"/>
  <c r="M44" i="20"/>
  <c r="I46" i="21"/>
  <c r="I46" i="20"/>
  <c r="I46" i="22" s="1"/>
  <c r="AM49" i="21"/>
  <c r="AM49" i="20"/>
  <c r="AU49" i="22" s="1"/>
  <c r="S49" i="28" s="1"/>
  <c r="U49" i="23" s="1"/>
  <c r="O51" i="21"/>
  <c r="O51" i="20"/>
  <c r="K53" i="20"/>
  <c r="K53" i="22" s="1"/>
  <c r="K53" i="21"/>
  <c r="G55" i="18"/>
  <c r="G55" i="19" s="1"/>
  <c r="AA55" i="18"/>
  <c r="AA55" i="19" s="1"/>
  <c r="C57" i="18"/>
  <c r="C57" i="19" s="1"/>
  <c r="W57" i="18"/>
  <c r="W57" i="19" s="1"/>
  <c r="AK58" i="21"/>
  <c r="AK58" i="20"/>
  <c r="M60" i="21"/>
  <c r="M60" i="20"/>
  <c r="AC62" i="20"/>
  <c r="AC62" i="21"/>
  <c r="Y64" i="18"/>
  <c r="Y64" i="19" s="1"/>
  <c r="E64" i="18"/>
  <c r="E64" i="19" s="1"/>
  <c r="AM65" i="20"/>
  <c r="AU65" i="22" s="1"/>
  <c r="S65" i="28" s="1"/>
  <c r="U65" i="23" s="1"/>
  <c r="AM65" i="21"/>
  <c r="AI67" i="21"/>
  <c r="AI67" i="20"/>
  <c r="AE69" i="21"/>
  <c r="AE69" i="20"/>
  <c r="AM69" i="22" s="1"/>
  <c r="K69" i="28" s="1"/>
  <c r="M69" i="23" s="1"/>
  <c r="AA71" i="18"/>
  <c r="AA71" i="19" s="1"/>
  <c r="G71" i="18"/>
  <c r="G71" i="19" s="1"/>
  <c r="W73" i="18"/>
  <c r="W73" i="19" s="1"/>
  <c r="C73" i="18"/>
  <c r="C73" i="19" s="1"/>
  <c r="AK74" i="21"/>
  <c r="AK74" i="20"/>
  <c r="AG76" i="21"/>
  <c r="AG76" i="20"/>
  <c r="AO76" i="22" s="1"/>
  <c r="M76" i="28" s="1"/>
  <c r="O76" i="23" s="1"/>
  <c r="I78" i="21"/>
  <c r="I78" i="20"/>
  <c r="I78" i="22" s="1"/>
  <c r="Y80" i="18"/>
  <c r="Y80" i="19" s="1"/>
  <c r="E80" i="18"/>
  <c r="E80" i="19" s="1"/>
  <c r="S81" i="21"/>
  <c r="S81" i="20"/>
  <c r="AI83" i="21"/>
  <c r="AI83" i="20"/>
  <c r="AQ83" i="22" s="1"/>
  <c r="O83" i="28" s="1"/>
  <c r="Q83" i="23" s="1"/>
  <c r="AE85" i="21"/>
  <c r="AE85" i="20"/>
  <c r="AM85" i="22" s="1"/>
  <c r="K85" i="28" s="1"/>
  <c r="M85" i="23" s="1"/>
  <c r="G87" i="18"/>
  <c r="G87" i="19" s="1"/>
  <c r="AA87" i="18"/>
  <c r="AA87" i="19" s="1"/>
  <c r="AK90" i="20"/>
  <c r="AS90" i="22" s="1"/>
  <c r="Q90" i="28" s="1"/>
  <c r="S90" i="23" s="1"/>
  <c r="AK90" i="21"/>
  <c r="M92" i="21"/>
  <c r="M92" i="20"/>
  <c r="M92" i="22" s="1"/>
  <c r="I94" i="21"/>
  <c r="I94" i="20"/>
  <c r="I94" i="22" s="1"/>
  <c r="E96" i="18"/>
  <c r="E96" i="19" s="1"/>
  <c r="Y96" i="18"/>
  <c r="Y96" i="19" s="1"/>
  <c r="AM97" i="21"/>
  <c r="AM97" i="20"/>
  <c r="O99" i="21"/>
  <c r="O99" i="20"/>
  <c r="O99" i="22" s="1"/>
  <c r="K101" i="20"/>
  <c r="K101" i="21"/>
  <c r="Q106" i="20"/>
  <c r="Q106" i="22" s="1"/>
  <c r="Q106" i="21"/>
  <c r="AG108" i="20"/>
  <c r="AO108" i="22" s="1"/>
  <c r="M108" i="28" s="1"/>
  <c r="O108" i="23" s="1"/>
  <c r="AG108" i="21"/>
  <c r="AC110" i="21"/>
  <c r="AC110" i="20"/>
  <c r="AK110" i="22" s="1"/>
  <c r="I110" i="28" s="1"/>
  <c r="K110" i="23" s="1"/>
  <c r="E112" i="18"/>
  <c r="E112" i="19" s="1"/>
  <c r="Y112" i="18"/>
  <c r="Y112" i="19" s="1"/>
  <c r="AM113" i="20"/>
  <c r="AU113" i="22" s="1"/>
  <c r="S113" i="28" s="1"/>
  <c r="U113" i="23" s="1"/>
  <c r="AM113" i="21"/>
  <c r="AI115" i="20"/>
  <c r="AQ115" i="22" s="1"/>
  <c r="O115" i="28" s="1"/>
  <c r="Q115" i="23" s="1"/>
  <c r="AI115" i="21"/>
  <c r="AE117" i="21"/>
  <c r="AE117" i="20"/>
  <c r="AM117" i="22" s="1"/>
  <c r="K117" i="28" s="1"/>
  <c r="M117" i="23" s="1"/>
  <c r="G119" i="18"/>
  <c r="G119" i="19" s="1"/>
  <c r="AA119" i="18"/>
  <c r="AA119" i="19" s="1"/>
  <c r="W121" i="18"/>
  <c r="W121" i="19" s="1"/>
  <c r="C121" i="18"/>
  <c r="C121" i="19" s="1"/>
  <c r="AK122" i="21"/>
  <c r="AK122" i="20"/>
  <c r="AG124" i="20"/>
  <c r="AG124" i="21"/>
  <c r="I126" i="21"/>
  <c r="I126" i="20"/>
  <c r="I126" i="22" s="1"/>
  <c r="S129" i="20"/>
  <c r="S129" i="22" s="1"/>
  <c r="S129" i="21"/>
  <c r="O131" i="21"/>
  <c r="O131" i="20"/>
  <c r="X19" i="18"/>
  <c r="X19" i="19" s="1"/>
  <c r="D19" i="18"/>
  <c r="D19" i="19" s="1"/>
  <c r="I27" i="5"/>
  <c r="P49" i="20"/>
  <c r="P49" i="21"/>
  <c r="AD76" i="21"/>
  <c r="AD76" i="20"/>
  <c r="AL76" i="22" s="1"/>
  <c r="J76" i="28" s="1"/>
  <c r="L76" i="23" s="1"/>
  <c r="F90" i="18"/>
  <c r="F90" i="19" s="1"/>
  <c r="Z90" i="18"/>
  <c r="Z90" i="19" s="1"/>
  <c r="X99" i="18"/>
  <c r="X99" i="19" s="1"/>
  <c r="D99" i="18"/>
  <c r="D99" i="19" s="1"/>
  <c r="P109" i="21"/>
  <c r="P109" i="20"/>
  <c r="P109" i="22" s="1"/>
  <c r="AF123" i="21"/>
  <c r="AF123" i="20"/>
  <c r="AN123" i="22" s="1"/>
  <c r="L123" i="28" s="1"/>
  <c r="N123" i="23" s="1"/>
  <c r="AL6" i="21"/>
  <c r="AL6" i="20"/>
  <c r="I9" i="5"/>
  <c r="AJ11" i="21"/>
  <c r="AJ11" i="20"/>
  <c r="AR11" i="22" s="1"/>
  <c r="P11" i="28" s="1"/>
  <c r="R11" i="23" s="1"/>
  <c r="L13" i="20"/>
  <c r="L13" i="22" s="1"/>
  <c r="L13" i="21"/>
  <c r="J18" i="20"/>
  <c r="J18" i="22" s="1"/>
  <c r="J18" i="21"/>
  <c r="B22" i="18"/>
  <c r="B22" i="19" s="1"/>
  <c r="V22" i="18"/>
  <c r="V22" i="19" s="1"/>
  <c r="AJ23" i="21"/>
  <c r="AJ23" i="20"/>
  <c r="AR23" i="22" s="1"/>
  <c r="P23" i="28" s="1"/>
  <c r="R23" i="23" s="1"/>
  <c r="AF25" i="21"/>
  <c r="AF25" i="20"/>
  <c r="R26" i="20"/>
  <c r="R26" i="22" s="1"/>
  <c r="R26" i="21"/>
  <c r="N28" i="18"/>
  <c r="N28" i="19" s="1"/>
  <c r="AH28" i="18"/>
  <c r="AH28" i="19" s="1"/>
  <c r="AD30" i="21"/>
  <c r="AD30" i="20"/>
  <c r="AL30" i="22" s="1"/>
  <c r="J30" i="28" s="1"/>
  <c r="L30" i="23" s="1"/>
  <c r="AB35" i="18"/>
  <c r="AB35" i="19" s="1"/>
  <c r="H35" i="18"/>
  <c r="H35" i="19" s="1"/>
  <c r="AL38" i="21"/>
  <c r="AL38" i="20"/>
  <c r="I41" i="5"/>
  <c r="P43" i="21"/>
  <c r="P43" i="20"/>
  <c r="L45" i="21"/>
  <c r="L45" i="20"/>
  <c r="J50" i="20"/>
  <c r="J50" i="21"/>
  <c r="V54" i="18"/>
  <c r="V54" i="19" s="1"/>
  <c r="B54" i="18"/>
  <c r="B54" i="19" s="1"/>
  <c r="AJ55" i="21"/>
  <c r="AJ55" i="20"/>
  <c r="AL58" i="21"/>
  <c r="AL58" i="20"/>
  <c r="AT58" i="22" s="1"/>
  <c r="R58" i="28" s="1"/>
  <c r="T58" i="23" s="1"/>
  <c r="N60" i="18"/>
  <c r="N60" i="19" s="1"/>
  <c r="AH60" i="18"/>
  <c r="AH60" i="19" s="1"/>
  <c r="J62" i="21"/>
  <c r="J62" i="20"/>
  <c r="AB67" i="18"/>
  <c r="AB67" i="19" s="1"/>
  <c r="H67" i="18"/>
  <c r="H67" i="19" s="1"/>
  <c r="D69" i="18"/>
  <c r="D69" i="19" s="1"/>
  <c r="X69" i="18"/>
  <c r="X69" i="19" s="1"/>
  <c r="AL70" i="21"/>
  <c r="AL70" i="20"/>
  <c r="AT70" i="22" s="1"/>
  <c r="R70" i="28" s="1"/>
  <c r="T70" i="23" s="1"/>
  <c r="I73" i="5"/>
  <c r="AJ75" i="21"/>
  <c r="AJ75" i="20"/>
  <c r="AR75" i="22" s="1"/>
  <c r="P75" i="28" s="1"/>
  <c r="R75" i="23" s="1"/>
  <c r="AF77" i="21"/>
  <c r="AF77" i="20"/>
  <c r="AN77" i="22" s="1"/>
  <c r="L77" i="28" s="1"/>
  <c r="N77" i="23" s="1"/>
  <c r="X81" i="18"/>
  <c r="X81" i="19" s="1"/>
  <c r="D81" i="18"/>
  <c r="D81" i="19" s="1"/>
  <c r="AD82" i="21"/>
  <c r="AD82" i="20"/>
  <c r="B86" i="18"/>
  <c r="B86" i="19" s="1"/>
  <c r="V86" i="18"/>
  <c r="V86" i="19" s="1"/>
  <c r="P87" i="21"/>
  <c r="P87" i="20"/>
  <c r="P87" i="22" s="1"/>
  <c r="L89" i="20"/>
  <c r="L89" i="22" s="1"/>
  <c r="L89" i="21"/>
  <c r="AL90" i="21"/>
  <c r="AL90" i="20"/>
  <c r="N92" i="18"/>
  <c r="N92" i="19" s="1"/>
  <c r="AH92" i="18"/>
  <c r="AH92" i="19" s="1"/>
  <c r="AD94" i="21"/>
  <c r="AD94" i="20"/>
  <c r="AL94" i="22" s="1"/>
  <c r="J94" i="28" s="1"/>
  <c r="L94" i="23" s="1"/>
  <c r="F96" i="18"/>
  <c r="F96" i="19" s="1"/>
  <c r="Z96" i="18"/>
  <c r="Z96" i="19" s="1"/>
  <c r="V98" i="18"/>
  <c r="V98" i="19" s="1"/>
  <c r="B98" i="18"/>
  <c r="B98" i="19" s="1"/>
  <c r="P99" i="21"/>
  <c r="P99" i="20"/>
  <c r="P99" i="22" s="1"/>
  <c r="L101" i="21"/>
  <c r="L101" i="20"/>
  <c r="L101" i="22" s="1"/>
  <c r="AL102" i="20"/>
  <c r="AT102" i="22" s="1"/>
  <c r="R102" i="28" s="1"/>
  <c r="T102" i="23" s="1"/>
  <c r="AL102" i="21"/>
  <c r="N104" i="18"/>
  <c r="N104" i="19" s="1"/>
  <c r="AH104" i="18"/>
  <c r="AH104" i="19" s="1"/>
  <c r="AD106" i="21"/>
  <c r="AD106" i="20"/>
  <c r="AL106" i="22" s="1"/>
  <c r="J106" i="28" s="1"/>
  <c r="L106" i="23" s="1"/>
  <c r="AB111" i="18"/>
  <c r="AB111" i="19" s="1"/>
  <c r="H111" i="18"/>
  <c r="H111" i="19" s="1"/>
  <c r="AL114" i="20"/>
  <c r="AT114" i="22" s="1"/>
  <c r="R114" i="28" s="1"/>
  <c r="T114" i="23" s="1"/>
  <c r="AL114" i="21"/>
  <c r="I117" i="5"/>
  <c r="P119" i="21"/>
  <c r="P119" i="20"/>
  <c r="L121" i="20"/>
  <c r="L121" i="22" s="1"/>
  <c r="L121" i="21"/>
  <c r="AB123" i="20"/>
  <c r="AB123" i="21"/>
  <c r="J126" i="21"/>
  <c r="J126" i="20"/>
  <c r="J126" i="22" s="1"/>
  <c r="B130" i="18"/>
  <c r="B130" i="19" s="1"/>
  <c r="V130" i="18"/>
  <c r="V130" i="19" s="1"/>
  <c r="AJ131" i="21"/>
  <c r="AJ131" i="20"/>
  <c r="R8" i="21"/>
  <c r="R8" i="20"/>
  <c r="R8" i="22" s="1"/>
  <c r="N18" i="18"/>
  <c r="N18" i="19" s="1"/>
  <c r="AH18" i="18"/>
  <c r="AH18" i="19" s="1"/>
  <c r="R28" i="21"/>
  <c r="R28" i="20"/>
  <c r="R48" i="21"/>
  <c r="R48" i="20"/>
  <c r="D75" i="18"/>
  <c r="D75" i="19" s="1"/>
  <c r="X75" i="18"/>
  <c r="X75" i="19" s="1"/>
  <c r="AJ93" i="21"/>
  <c r="AJ93" i="20"/>
  <c r="AR93" i="22" s="1"/>
  <c r="P93" i="28" s="1"/>
  <c r="R93" i="23" s="1"/>
  <c r="AJ105" i="21"/>
  <c r="AJ105" i="20"/>
  <c r="I127" i="5"/>
  <c r="Q7" i="20"/>
  <c r="Q7" i="21"/>
  <c r="M9" i="20"/>
  <c r="M9" i="22" s="1"/>
  <c r="M9" i="21"/>
  <c r="I11" i="21"/>
  <c r="I11" i="20"/>
  <c r="AM14" i="21"/>
  <c r="AM14" i="20"/>
  <c r="AU14" i="22" s="1"/>
  <c r="S14" i="28" s="1"/>
  <c r="U14" i="23" s="1"/>
  <c r="AI16" i="21"/>
  <c r="AI16" i="20"/>
  <c r="AQ16" i="22" s="1"/>
  <c r="O16" i="28" s="1"/>
  <c r="Q16" i="23" s="1"/>
  <c r="AE18" i="21"/>
  <c r="AE18" i="20"/>
  <c r="Q23" i="20"/>
  <c r="Q23" i="22" s="1"/>
  <c r="Q23" i="21"/>
  <c r="AG25" i="20"/>
  <c r="AG25" i="21"/>
  <c r="I27" i="21"/>
  <c r="I27" i="20"/>
  <c r="I27" i="22" s="1"/>
  <c r="AM30" i="20"/>
  <c r="AU30" i="22" s="1"/>
  <c r="S30" i="28" s="1"/>
  <c r="U30" i="23" s="1"/>
  <c r="AM30" i="21"/>
  <c r="O32" i="20"/>
  <c r="O32" i="22" s="1"/>
  <c r="O32" i="21"/>
  <c r="K34" i="21"/>
  <c r="K34" i="20"/>
  <c r="K34" i="22" s="1"/>
  <c r="Q39" i="21"/>
  <c r="Q39" i="20"/>
  <c r="Q39" i="22" s="1"/>
  <c r="AG41" i="21"/>
  <c r="AG41" i="20"/>
  <c r="I43" i="21"/>
  <c r="I43" i="20"/>
  <c r="AM46" i="21"/>
  <c r="AM46" i="20"/>
  <c r="AU46" i="22" s="1"/>
  <c r="S46" i="28" s="1"/>
  <c r="U46" i="23" s="1"/>
  <c r="O48" i="21"/>
  <c r="O48" i="20"/>
  <c r="O48" i="22" s="1"/>
  <c r="K50" i="20"/>
  <c r="K50" i="22" s="1"/>
  <c r="K50" i="21"/>
  <c r="AK55" i="21"/>
  <c r="AK55" i="20"/>
  <c r="M57" i="20"/>
  <c r="M57" i="21"/>
  <c r="I59" i="21"/>
  <c r="I59" i="20"/>
  <c r="I59" i="22" s="1"/>
  <c r="S62" i="20"/>
  <c r="S62" i="22" s="1"/>
  <c r="S62" i="21"/>
  <c r="O64" i="21"/>
  <c r="O64" i="20"/>
  <c r="AE66" i="21"/>
  <c r="AE66" i="20"/>
  <c r="AM66" i="22" s="1"/>
  <c r="K66" i="28" s="1"/>
  <c r="M66" i="23" s="1"/>
  <c r="AK71" i="21"/>
  <c r="AK71" i="20"/>
  <c r="AS71" i="22" s="1"/>
  <c r="Q71" i="28" s="1"/>
  <c r="S71" i="23" s="1"/>
  <c r="AG73" i="20"/>
  <c r="AO73" i="22" s="1"/>
  <c r="M73" i="28" s="1"/>
  <c r="O73" i="23" s="1"/>
  <c r="AG73" i="21"/>
  <c r="I75" i="20"/>
  <c r="I75" i="22" s="1"/>
  <c r="I75" i="21"/>
  <c r="Y77" i="18"/>
  <c r="Y77" i="19" s="1"/>
  <c r="E77" i="18"/>
  <c r="E77" i="19" s="1"/>
  <c r="S78" i="21"/>
  <c r="S78" i="20"/>
  <c r="S78" i="22" s="1"/>
  <c r="O80" i="20"/>
  <c r="O80" i="22" s="1"/>
  <c r="O80" i="21"/>
  <c r="K82" i="21"/>
  <c r="K82" i="20"/>
  <c r="G84" i="18"/>
  <c r="G84" i="19" s="1"/>
  <c r="AA84" i="18"/>
  <c r="AA84" i="19" s="1"/>
  <c r="Q87" i="21"/>
  <c r="Q87" i="20"/>
  <c r="Q87" i="22" s="1"/>
  <c r="M89" i="20"/>
  <c r="M89" i="22" s="1"/>
  <c r="M89" i="21"/>
  <c r="I91" i="21"/>
  <c r="I91" i="20"/>
  <c r="AM94" i="21"/>
  <c r="AM94" i="20"/>
  <c r="AU94" i="22" s="1"/>
  <c r="S94" i="28" s="1"/>
  <c r="U94" i="23" s="1"/>
  <c r="O96" i="21"/>
  <c r="O96" i="20"/>
  <c r="O96" i="22" s="1"/>
  <c r="AE98" i="20"/>
  <c r="AM98" i="22" s="1"/>
  <c r="K98" i="28" s="1"/>
  <c r="M98" i="23" s="1"/>
  <c r="AE98" i="21"/>
  <c r="G100" i="18"/>
  <c r="G100" i="19" s="1"/>
  <c r="AA100" i="18"/>
  <c r="AA100" i="19" s="1"/>
  <c r="Q103" i="21"/>
  <c r="Q103" i="20"/>
  <c r="Q103" i="22" s="1"/>
  <c r="AG105" i="21"/>
  <c r="AG105" i="20"/>
  <c r="AO105" i="22" s="1"/>
  <c r="M105" i="28" s="1"/>
  <c r="O105" i="23" s="1"/>
  <c r="I107" i="21"/>
  <c r="I107" i="20"/>
  <c r="S110" i="21"/>
  <c r="S110" i="20"/>
  <c r="O112" i="21"/>
  <c r="O112" i="20"/>
  <c r="O112" i="22" s="1"/>
  <c r="AE114" i="21"/>
  <c r="AE114" i="20"/>
  <c r="AM114" i="22" s="1"/>
  <c r="K114" i="28" s="1"/>
  <c r="M114" i="23" s="1"/>
  <c r="W118" i="18"/>
  <c r="W118" i="19" s="1"/>
  <c r="C118" i="18"/>
  <c r="C118" i="19" s="1"/>
  <c r="Q119" i="21"/>
  <c r="Q119" i="20"/>
  <c r="M121" i="21"/>
  <c r="M121" i="20"/>
  <c r="M121" i="22" s="1"/>
  <c r="I123" i="21"/>
  <c r="I123" i="20"/>
  <c r="I123" i="22" s="1"/>
  <c r="AM126" i="20"/>
  <c r="AU126" i="22" s="1"/>
  <c r="S126" i="28" s="1"/>
  <c r="U126" i="23" s="1"/>
  <c r="AM126" i="21"/>
  <c r="O128" i="20"/>
  <c r="O128" i="22" s="1"/>
  <c r="O128" i="21"/>
  <c r="K130" i="21"/>
  <c r="K130" i="20"/>
  <c r="K130" i="22" s="1"/>
  <c r="N4" i="18"/>
  <c r="N4" i="19" s="1"/>
  <c r="AH4" i="18"/>
  <c r="AH4" i="19" s="1"/>
  <c r="AL12" i="21"/>
  <c r="AL12" i="20"/>
  <c r="X23" i="18"/>
  <c r="X23" i="19" s="1"/>
  <c r="D23" i="18"/>
  <c r="D23" i="19" s="1"/>
  <c r="AD48" i="21"/>
  <c r="AD48" i="20"/>
  <c r="AL48" i="22" s="1"/>
  <c r="J48" i="28" s="1"/>
  <c r="L48" i="23" s="1"/>
  <c r="AL60" i="21"/>
  <c r="AL60" i="20"/>
  <c r="AT60" i="22" s="1"/>
  <c r="R60" i="28" s="1"/>
  <c r="T60" i="23" s="1"/>
  <c r="AH70" i="18"/>
  <c r="AH70" i="19" s="1"/>
  <c r="N70" i="18"/>
  <c r="N70" i="19" s="1"/>
  <c r="AJ81" i="20"/>
  <c r="AR81" i="22" s="1"/>
  <c r="P81" i="28" s="1"/>
  <c r="R81" i="23" s="1"/>
  <c r="AJ81" i="21"/>
  <c r="I91" i="5"/>
  <c r="X103" i="18"/>
  <c r="X103" i="19" s="1"/>
  <c r="D103" i="18"/>
  <c r="D103" i="19" s="1"/>
  <c r="P125" i="20"/>
  <c r="P125" i="21"/>
  <c r="B7" i="18"/>
  <c r="B7" i="19" s="1"/>
  <c r="V7" i="18"/>
  <c r="V7" i="19" s="1"/>
  <c r="P8" i="20"/>
  <c r="P8" i="22" s="1"/>
  <c r="P8" i="21"/>
  <c r="AF10" i="21"/>
  <c r="AF10" i="20"/>
  <c r="J15" i="20"/>
  <c r="J15" i="21"/>
  <c r="F17" i="18"/>
  <c r="F17" i="19" s="1"/>
  <c r="Z17" i="18"/>
  <c r="Z17" i="19" s="1"/>
  <c r="B19" i="18"/>
  <c r="B19" i="19" s="1"/>
  <c r="V19" i="18"/>
  <c r="V19" i="19" s="1"/>
  <c r="AJ20" i="20"/>
  <c r="AR20" i="22" s="1"/>
  <c r="P20" i="28" s="1"/>
  <c r="R20" i="23" s="1"/>
  <c r="AJ20" i="21"/>
  <c r="L22" i="20"/>
  <c r="L22" i="21"/>
  <c r="AL23" i="21"/>
  <c r="AL23" i="20"/>
  <c r="AT23" i="22" s="1"/>
  <c r="R23" i="28" s="1"/>
  <c r="T23" i="23" s="1"/>
  <c r="AH25" i="18"/>
  <c r="AH25" i="19" s="1"/>
  <c r="N25" i="18"/>
  <c r="N25" i="19" s="1"/>
  <c r="J27" i="21"/>
  <c r="J27" i="20"/>
  <c r="F29" i="18"/>
  <c r="F29" i="19" s="1"/>
  <c r="Z29" i="18"/>
  <c r="Z29" i="19" s="1"/>
  <c r="AB32" i="18"/>
  <c r="AB32" i="19" s="1"/>
  <c r="H32" i="18"/>
  <c r="H32" i="19" s="1"/>
  <c r="R35" i="21"/>
  <c r="R35" i="20"/>
  <c r="N37" i="18"/>
  <c r="N37" i="19" s="1"/>
  <c r="AH37" i="18"/>
  <c r="AH37" i="19" s="1"/>
  <c r="J39" i="20"/>
  <c r="J39" i="21"/>
  <c r="F41" i="18"/>
  <c r="F41" i="19" s="1"/>
  <c r="Z41" i="18"/>
  <c r="Z41" i="19" s="1"/>
  <c r="H44" i="18"/>
  <c r="H44" i="19" s="1"/>
  <c r="AB44" i="18"/>
  <c r="AB44" i="19" s="1"/>
  <c r="R47" i="21"/>
  <c r="R47" i="20"/>
  <c r="N49" i="18"/>
  <c r="N49" i="19" s="1"/>
  <c r="AH49" i="18"/>
  <c r="AH49" i="19" s="1"/>
  <c r="AD51" i="21"/>
  <c r="AD51" i="20"/>
  <c r="AL51" i="22" s="1"/>
  <c r="J51" i="28" s="1"/>
  <c r="L51" i="23" s="1"/>
  <c r="H56" i="18"/>
  <c r="H56" i="19" s="1"/>
  <c r="AB56" i="18"/>
  <c r="AB56" i="19" s="1"/>
  <c r="D58" i="18"/>
  <c r="D58" i="19" s="1"/>
  <c r="X58" i="18"/>
  <c r="X58" i="19" s="1"/>
  <c r="AL59" i="21"/>
  <c r="AL59" i="20"/>
  <c r="AT59" i="22" s="1"/>
  <c r="R59" i="28" s="1"/>
  <c r="T59" i="23" s="1"/>
  <c r="I62" i="5"/>
  <c r="AJ64" i="21"/>
  <c r="AJ64" i="20"/>
  <c r="AF66" i="21"/>
  <c r="AF66" i="20"/>
  <c r="AN66" i="22" s="1"/>
  <c r="L66" i="28" s="1"/>
  <c r="N66" i="23" s="1"/>
  <c r="D70" i="18"/>
  <c r="D70" i="19" s="1"/>
  <c r="X70" i="18"/>
  <c r="X70" i="19" s="1"/>
  <c r="J71" i="21"/>
  <c r="J71" i="20"/>
  <c r="B75" i="18"/>
  <c r="B75" i="19" s="1"/>
  <c r="V75" i="18"/>
  <c r="V75" i="19" s="1"/>
  <c r="AJ76" i="21"/>
  <c r="AJ76" i="20"/>
  <c r="AR76" i="22" s="1"/>
  <c r="P76" i="28" s="1"/>
  <c r="R76" i="23" s="1"/>
  <c r="AF78" i="21"/>
  <c r="AF78" i="20"/>
  <c r="AN78" i="22" s="1"/>
  <c r="L78" i="28" s="1"/>
  <c r="N78" i="23" s="1"/>
  <c r="R79" i="20"/>
  <c r="R79" i="22" s="1"/>
  <c r="R79" i="21"/>
  <c r="AH81" i="18"/>
  <c r="AH81" i="19" s="1"/>
  <c r="N81" i="18"/>
  <c r="N81" i="19" s="1"/>
  <c r="J83" i="20"/>
  <c r="J83" i="21"/>
  <c r="Z85" i="18"/>
  <c r="Z85" i="19" s="1"/>
  <c r="F85" i="18"/>
  <c r="F85" i="19" s="1"/>
  <c r="AB88" i="18"/>
  <c r="AB88" i="19" s="1"/>
  <c r="H88" i="18"/>
  <c r="H88" i="19" s="1"/>
  <c r="AL91" i="21"/>
  <c r="AL91" i="20"/>
  <c r="I94" i="5"/>
  <c r="AJ96" i="21"/>
  <c r="AJ96" i="20"/>
  <c r="L98" i="20"/>
  <c r="L98" i="21"/>
  <c r="D102" i="18"/>
  <c r="D102" i="19" s="1"/>
  <c r="X102" i="18"/>
  <c r="X102" i="19" s="1"/>
  <c r="J103" i="20"/>
  <c r="J103" i="21"/>
  <c r="I106" i="5"/>
  <c r="P108" i="20"/>
  <c r="P108" i="21"/>
  <c r="L110" i="21"/>
  <c r="L110" i="20"/>
  <c r="R111" i="20"/>
  <c r="R111" i="22" s="1"/>
  <c r="R111" i="21"/>
  <c r="N113" i="21"/>
  <c r="N113" i="20"/>
  <c r="N113" i="22" s="1"/>
  <c r="AD115" i="21"/>
  <c r="AD115" i="20"/>
  <c r="AL115" i="22" s="1"/>
  <c r="J115" i="28" s="1"/>
  <c r="L115" i="23" s="1"/>
  <c r="AB120" i="18"/>
  <c r="AB120" i="19" s="1"/>
  <c r="H120" i="18"/>
  <c r="H120" i="19" s="1"/>
  <c r="D122" i="18"/>
  <c r="D122" i="19" s="1"/>
  <c r="X122" i="18"/>
  <c r="X122" i="19" s="1"/>
  <c r="R123" i="20"/>
  <c r="R123" i="21"/>
  <c r="I126" i="5"/>
  <c r="P128" i="20"/>
  <c r="P128" i="21"/>
  <c r="L130" i="21"/>
  <c r="L130" i="20"/>
  <c r="L130" i="22" s="1"/>
  <c r="AC4" i="21"/>
  <c r="AC4" i="20"/>
  <c r="J32" i="21"/>
  <c r="J32" i="20"/>
  <c r="V44" i="18"/>
  <c r="V44" i="19" s="1"/>
  <c r="B44" i="18"/>
  <c r="B44" i="19" s="1"/>
  <c r="Z58" i="18"/>
  <c r="Z58" i="19" s="1"/>
  <c r="F58" i="18"/>
  <c r="F58" i="19" s="1"/>
  <c r="F70" i="18"/>
  <c r="F70" i="19" s="1"/>
  <c r="Z70" i="18"/>
  <c r="Z70" i="19" s="1"/>
  <c r="F82" i="18"/>
  <c r="F82" i="19" s="1"/>
  <c r="Z82" i="18"/>
  <c r="Z82" i="19" s="1"/>
  <c r="F98" i="18"/>
  <c r="F98" i="19" s="1"/>
  <c r="Z98" i="18"/>
  <c r="Z98" i="19" s="1"/>
  <c r="N106" i="18"/>
  <c r="N106" i="19" s="1"/>
  <c r="AH106" i="18"/>
  <c r="AH106" i="19" s="1"/>
  <c r="R120" i="21"/>
  <c r="R120" i="20"/>
  <c r="G5" i="18"/>
  <c r="G5" i="19" s="1"/>
  <c r="AA5" i="18"/>
  <c r="AA5" i="19" s="1"/>
  <c r="AK8" i="21"/>
  <c r="AK8" i="20"/>
  <c r="AS8" i="22" s="1"/>
  <c r="Q8" i="28" s="1"/>
  <c r="S8" i="23" s="1"/>
  <c r="M10" i="21"/>
  <c r="M10" i="20"/>
  <c r="M10" i="22" s="1"/>
  <c r="AC12" i="20"/>
  <c r="AC12" i="21"/>
  <c r="E14" i="18"/>
  <c r="E14" i="19" s="1"/>
  <c r="Y14" i="18"/>
  <c r="Y14" i="19" s="1"/>
  <c r="AM15" i="21"/>
  <c r="AM15" i="20"/>
  <c r="AU15" i="22" s="1"/>
  <c r="S15" i="28" s="1"/>
  <c r="U15" i="23" s="1"/>
  <c r="O17" i="21"/>
  <c r="O17" i="20"/>
  <c r="O17" i="22" s="1"/>
  <c r="AE19" i="21"/>
  <c r="AE19" i="20"/>
  <c r="G21" i="18"/>
  <c r="G21" i="19" s="1"/>
  <c r="AA21" i="18"/>
  <c r="AA21" i="19" s="1"/>
  <c r="Q24" i="20"/>
  <c r="Q24" i="21"/>
  <c r="M26" i="21"/>
  <c r="M26" i="20"/>
  <c r="M26" i="22" s="1"/>
  <c r="AC28" i="20"/>
  <c r="AC28" i="21"/>
  <c r="E30" i="18"/>
  <c r="E30" i="19" s="1"/>
  <c r="Y30" i="18"/>
  <c r="Y30" i="19" s="1"/>
  <c r="S31" i="20"/>
  <c r="S31" i="21"/>
  <c r="O33" i="21"/>
  <c r="O33" i="20"/>
  <c r="O33" i="22" s="1"/>
  <c r="K35" i="21"/>
  <c r="K35" i="20"/>
  <c r="W39" i="18"/>
  <c r="W39" i="19" s="1"/>
  <c r="C39" i="18"/>
  <c r="C39" i="19" s="1"/>
  <c r="Q40" i="21"/>
  <c r="Q40" i="20"/>
  <c r="Q40" i="22" s="1"/>
  <c r="AG42" i="20"/>
  <c r="AG42" i="21"/>
  <c r="I44" i="20"/>
  <c r="I44" i="21"/>
  <c r="E46" i="18"/>
  <c r="E46" i="19" s="1"/>
  <c r="Y46" i="18"/>
  <c r="Y46" i="19" s="1"/>
  <c r="AM47" i="20"/>
  <c r="AM47" i="21"/>
  <c r="O49" i="20"/>
  <c r="O49" i="21"/>
  <c r="AE51" i="21"/>
  <c r="AE51" i="20"/>
  <c r="AA53" i="18"/>
  <c r="AA53" i="19" s="1"/>
  <c r="G53" i="18"/>
  <c r="G53" i="19" s="1"/>
  <c r="W55" i="18"/>
  <c r="W55" i="19" s="1"/>
  <c r="C55" i="18"/>
  <c r="C55" i="19" s="1"/>
  <c r="Q56" i="20"/>
  <c r="Q56" i="21"/>
  <c r="M58" i="20"/>
  <c r="M58" i="21"/>
  <c r="I60" i="21"/>
  <c r="I60" i="20"/>
  <c r="E62" i="18"/>
  <c r="E62" i="19" s="1"/>
  <c r="Y62" i="18"/>
  <c r="Y62" i="19" s="1"/>
  <c r="S63" i="21"/>
  <c r="S63" i="20"/>
  <c r="S63" i="22" s="1"/>
  <c r="AI65" i="20"/>
  <c r="AQ65" i="22" s="1"/>
  <c r="O65" i="28" s="1"/>
  <c r="Q65" i="23" s="1"/>
  <c r="AI65" i="21"/>
  <c r="K67" i="21"/>
  <c r="K67" i="20"/>
  <c r="Q72" i="21"/>
  <c r="Q72" i="20"/>
  <c r="Q72" i="22" s="1"/>
  <c r="M74" i="20"/>
  <c r="M74" i="21"/>
  <c r="I76" i="20"/>
  <c r="I76" i="21"/>
  <c r="S79" i="20"/>
  <c r="S79" i="22" s="1"/>
  <c r="S79" i="21"/>
  <c r="O81" i="20"/>
  <c r="O81" i="21"/>
  <c r="K83" i="21"/>
  <c r="K83" i="20"/>
  <c r="K83" i="22" s="1"/>
  <c r="G85" i="18"/>
  <c r="G85" i="19" s="1"/>
  <c r="AA85" i="18"/>
  <c r="AA85" i="19" s="1"/>
  <c r="Q88" i="20"/>
  <c r="Q88" i="22" s="1"/>
  <c r="Q88" i="21"/>
  <c r="AG90" i="21"/>
  <c r="AG90" i="20"/>
  <c r="I92" i="21"/>
  <c r="I92" i="20"/>
  <c r="I92" i="22" s="1"/>
  <c r="S95" i="20"/>
  <c r="S95" i="22" s="1"/>
  <c r="S95" i="21"/>
  <c r="AI97" i="21"/>
  <c r="AI97" i="20"/>
  <c r="AE99" i="20"/>
  <c r="AE99" i="21"/>
  <c r="C103" i="18"/>
  <c r="C103" i="19" s="1"/>
  <c r="W103" i="18"/>
  <c r="W103" i="19" s="1"/>
  <c r="Q104" i="21"/>
  <c r="Q104" i="20"/>
  <c r="M106" i="21"/>
  <c r="M106" i="20"/>
  <c r="I108" i="20"/>
  <c r="I108" i="21"/>
  <c r="AM111" i="21"/>
  <c r="AM111" i="20"/>
  <c r="AU111" i="22" s="1"/>
  <c r="S111" i="28" s="1"/>
  <c r="U111" i="23" s="1"/>
  <c r="AI113" i="21"/>
  <c r="AI113" i="20"/>
  <c r="K115" i="21"/>
  <c r="K115" i="20"/>
  <c r="C119" i="18"/>
  <c r="C119" i="19" s="1"/>
  <c r="W119" i="18"/>
  <c r="W119" i="19" s="1"/>
  <c r="Q120" i="20"/>
  <c r="Q120" i="21"/>
  <c r="M122" i="20"/>
  <c r="M122" i="21"/>
  <c r="I124" i="21"/>
  <c r="I124" i="20"/>
  <c r="E126" i="18"/>
  <c r="E126" i="19" s="1"/>
  <c r="Y126" i="18"/>
  <c r="Y126" i="19" s="1"/>
  <c r="S127" i="21"/>
  <c r="S127" i="20"/>
  <c r="S127" i="22" s="1"/>
  <c r="AI129" i="21"/>
  <c r="AI129" i="20"/>
  <c r="K131" i="21"/>
  <c r="K131" i="20"/>
  <c r="H5" i="18"/>
  <c r="H5" i="19" s="1"/>
  <c r="AB5" i="18"/>
  <c r="AB5" i="19" s="1"/>
  <c r="R16" i="21"/>
  <c r="R16" i="20"/>
  <c r="R16" i="22" s="1"/>
  <c r="J24" i="20"/>
  <c r="J24" i="21"/>
  <c r="H37" i="18"/>
  <c r="H37" i="19" s="1"/>
  <c r="AB37" i="18"/>
  <c r="AB37" i="19" s="1"/>
  <c r="H49" i="18"/>
  <c r="H49" i="19" s="1"/>
  <c r="AB49" i="18"/>
  <c r="AB49" i="19" s="1"/>
  <c r="AD60" i="21"/>
  <c r="AD60" i="20"/>
  <c r="AL60" i="22" s="1"/>
  <c r="J60" i="28" s="1"/>
  <c r="L60" i="23" s="1"/>
  <c r="I71" i="5"/>
  <c r="J84" i="21"/>
  <c r="J84" i="20"/>
  <c r="J84" i="22" s="1"/>
  <c r="L95" i="21"/>
  <c r="L95" i="20"/>
  <c r="L95" i="22" s="1"/>
  <c r="V116" i="18"/>
  <c r="V116" i="19" s="1"/>
  <c r="B116" i="18"/>
  <c r="B116" i="19" s="1"/>
  <c r="AF127" i="20"/>
  <c r="AN127" i="22" s="1"/>
  <c r="L127" i="28" s="1"/>
  <c r="N127" i="23" s="1"/>
  <c r="AF127" i="21"/>
  <c r="AC13" i="20"/>
  <c r="AC13" i="21"/>
  <c r="G22" i="18"/>
  <c r="G22" i="19" s="1"/>
  <c r="AA22" i="18"/>
  <c r="AA22" i="19" s="1"/>
  <c r="S32" i="21"/>
  <c r="S32" i="20"/>
  <c r="I45" i="21"/>
  <c r="I45" i="20"/>
  <c r="S64" i="20"/>
  <c r="S64" i="21"/>
  <c r="M75" i="21"/>
  <c r="M75" i="20"/>
  <c r="M75" i="22" s="1"/>
  <c r="AE100" i="21"/>
  <c r="AE100" i="20"/>
  <c r="O114" i="21"/>
  <c r="O114" i="20"/>
  <c r="AI130" i="21"/>
  <c r="AI130" i="20"/>
  <c r="AQ130" i="22" s="1"/>
  <c r="O130" i="28" s="1"/>
  <c r="Q130" i="23" s="1"/>
  <c r="J25" i="21"/>
  <c r="J25" i="20"/>
  <c r="J25" i="22" s="1"/>
  <c r="AL45" i="21"/>
  <c r="AL45" i="20"/>
  <c r="J69" i="21"/>
  <c r="J69" i="20"/>
  <c r="H74" i="18"/>
  <c r="H74" i="19" s="1"/>
  <c r="AB74" i="18"/>
  <c r="AB74" i="19" s="1"/>
  <c r="AL97" i="20"/>
  <c r="AL97" i="21"/>
  <c r="J121" i="20"/>
  <c r="J121" i="22" s="1"/>
  <c r="J121" i="21"/>
  <c r="L19" i="21"/>
  <c r="L19" i="20"/>
  <c r="AJ129" i="21"/>
  <c r="AJ129" i="20"/>
  <c r="AR129" i="22" s="1"/>
  <c r="P129" i="28" s="1"/>
  <c r="R129" i="23" s="1"/>
  <c r="AK18" i="21"/>
  <c r="AK18" i="20"/>
  <c r="AS18" i="22" s="1"/>
  <c r="Q18" i="28" s="1"/>
  <c r="S18" i="23" s="1"/>
  <c r="K29" i="21"/>
  <c r="K29" i="20"/>
  <c r="M52" i="20"/>
  <c r="M52" i="22" s="1"/>
  <c r="M52" i="21"/>
  <c r="G63" i="18"/>
  <c r="G63" i="19" s="1"/>
  <c r="AA63" i="18"/>
  <c r="AA63" i="19" s="1"/>
  <c r="S73" i="20"/>
  <c r="S73" i="21"/>
  <c r="I86" i="21"/>
  <c r="I86" i="20"/>
  <c r="AI123" i="21"/>
  <c r="AI123" i="20"/>
  <c r="P13" i="21"/>
  <c r="P13" i="20"/>
  <c r="P13" i="22" s="1"/>
  <c r="L9" i="21"/>
  <c r="L9" i="20"/>
  <c r="L9" i="22" s="1"/>
  <c r="R22" i="21"/>
  <c r="R22" i="20"/>
  <c r="AD46" i="20"/>
  <c r="AL46" i="22" s="1"/>
  <c r="J46" i="28" s="1"/>
  <c r="L46" i="23" s="1"/>
  <c r="AD46" i="21"/>
  <c r="X53" i="18"/>
  <c r="X53" i="19" s="1"/>
  <c r="D53" i="18"/>
  <c r="D53" i="19" s="1"/>
  <c r="B58" i="18"/>
  <c r="B58" i="19" s="1"/>
  <c r="V58" i="18"/>
  <c r="V58" i="19" s="1"/>
  <c r="P71" i="21"/>
  <c r="P71" i="20"/>
  <c r="I101" i="5"/>
  <c r="J110" i="21"/>
  <c r="J110" i="20"/>
  <c r="AD122" i="21"/>
  <c r="AD122" i="20"/>
  <c r="R80" i="20"/>
  <c r="R80" i="21"/>
  <c r="S6" i="21"/>
  <c r="S6" i="20"/>
  <c r="S6" i="22" s="1"/>
  <c r="Q15" i="20"/>
  <c r="Q15" i="22" s="1"/>
  <c r="Q15" i="21"/>
  <c r="AI40" i="21"/>
  <c r="AI40" i="20"/>
  <c r="AC51" i="21"/>
  <c r="AC51" i="20"/>
  <c r="O56" i="21"/>
  <c r="O56" i="20"/>
  <c r="O56" i="22" s="1"/>
  <c r="AM70" i="21"/>
  <c r="AM70" i="20"/>
  <c r="C78" i="18"/>
  <c r="C78" i="19" s="1"/>
  <c r="W78" i="18"/>
  <c r="W78" i="19" s="1"/>
  <c r="AM86" i="21"/>
  <c r="AM86" i="20"/>
  <c r="AU86" i="22" s="1"/>
  <c r="S86" i="28" s="1"/>
  <c r="U86" i="23" s="1"/>
  <c r="Q95" i="20"/>
  <c r="Q95" i="21"/>
  <c r="P41" i="20"/>
  <c r="P41" i="22" s="1"/>
  <c r="P41" i="21"/>
  <c r="R108" i="20"/>
  <c r="R108" i="22" s="1"/>
  <c r="R108" i="21"/>
  <c r="AD11" i="21"/>
  <c r="AD11" i="20"/>
  <c r="AL19" i="21"/>
  <c r="AL19" i="20"/>
  <c r="AT19" i="22" s="1"/>
  <c r="R19" i="28" s="1"/>
  <c r="T19" i="23" s="1"/>
  <c r="X30" i="18"/>
  <c r="X30" i="19" s="1"/>
  <c r="D30" i="18"/>
  <c r="D30" i="19" s="1"/>
  <c r="I46" i="5"/>
  <c r="X54" i="18"/>
  <c r="X54" i="19" s="1"/>
  <c r="D54" i="18"/>
  <c r="D54" i="19" s="1"/>
  <c r="L62" i="20"/>
  <c r="L62" i="22" s="1"/>
  <c r="L62" i="21"/>
  <c r="P92" i="21"/>
  <c r="P92" i="20"/>
  <c r="F101" i="18"/>
  <c r="F101" i="19" s="1"/>
  <c r="Z101" i="18"/>
  <c r="Z101" i="19" s="1"/>
  <c r="AF114" i="21"/>
  <c r="AF114" i="20"/>
  <c r="AN114" i="22" s="1"/>
  <c r="L114" i="28" s="1"/>
  <c r="N114" i="23" s="1"/>
  <c r="R127" i="20"/>
  <c r="R127" i="22" s="1"/>
  <c r="R127" i="21"/>
  <c r="AJ89" i="20"/>
  <c r="AR89" i="22" s="1"/>
  <c r="P89" i="28" s="1"/>
  <c r="R89" i="23" s="1"/>
  <c r="AJ89" i="21"/>
  <c r="O9" i="21"/>
  <c r="O9" i="20"/>
  <c r="O9" i="22" s="1"/>
  <c r="S23" i="21"/>
  <c r="S23" i="20"/>
  <c r="S23" i="22" s="1"/>
  <c r="Q48" i="21"/>
  <c r="Q48" i="20"/>
  <c r="AK13" i="20"/>
  <c r="AS13" i="22" s="1"/>
  <c r="Q13" i="28" s="1"/>
  <c r="S13" i="23" s="1"/>
  <c r="AK13" i="21"/>
  <c r="AM20" i="20"/>
  <c r="AM20" i="21"/>
  <c r="G26" i="18"/>
  <c r="G26" i="19" s="1"/>
  <c r="AA26" i="18"/>
  <c r="AA26" i="19" s="1"/>
  <c r="AC33" i="21"/>
  <c r="AC33" i="20"/>
  <c r="K40" i="20"/>
  <c r="K40" i="22" s="1"/>
  <c r="K40" i="21"/>
  <c r="I49" i="21"/>
  <c r="I49" i="20"/>
  <c r="I49" i="22" s="1"/>
  <c r="AA10" i="18"/>
  <c r="AA10" i="19" s="1"/>
  <c r="G10" i="18"/>
  <c r="G10" i="19" s="1"/>
  <c r="I5" i="20"/>
  <c r="I5" i="22" s="1"/>
  <c r="I5" i="21"/>
  <c r="S8" i="21"/>
  <c r="S8" i="20"/>
  <c r="O10" i="20"/>
  <c r="O10" i="21"/>
  <c r="AE12" i="20"/>
  <c r="AE12" i="21"/>
  <c r="C16" i="18"/>
  <c r="C16" i="19" s="1"/>
  <c r="W16" i="18"/>
  <c r="W16" i="19" s="1"/>
  <c r="Q17" i="21"/>
  <c r="Q17" i="20"/>
  <c r="AG19" i="21"/>
  <c r="AG19" i="20"/>
  <c r="AO19" i="22" s="1"/>
  <c r="M19" i="28" s="1"/>
  <c r="O19" i="23" s="1"/>
  <c r="I21" i="21"/>
  <c r="I21" i="20"/>
  <c r="I21" i="22" s="1"/>
  <c r="S24" i="21"/>
  <c r="S24" i="20"/>
  <c r="AI26" i="20"/>
  <c r="AQ26" i="22" s="1"/>
  <c r="O26" i="28" s="1"/>
  <c r="Q26" i="23" s="1"/>
  <c r="AI26" i="21"/>
  <c r="K28" i="21"/>
  <c r="K28" i="20"/>
  <c r="K28" i="22" s="1"/>
  <c r="W32" i="18"/>
  <c r="W32" i="19" s="1"/>
  <c r="C32" i="18"/>
  <c r="C32" i="19" s="1"/>
  <c r="Q33" i="21"/>
  <c r="Q33" i="20"/>
  <c r="AG35" i="21"/>
  <c r="AG35" i="20"/>
  <c r="AC37" i="20"/>
  <c r="AC37" i="21"/>
  <c r="Y39" i="18"/>
  <c r="Y39" i="19" s="1"/>
  <c r="E39" i="18"/>
  <c r="E39" i="19" s="1"/>
  <c r="AM40" i="21"/>
  <c r="AM40" i="20"/>
  <c r="O42" i="20"/>
  <c r="O42" i="22" s="1"/>
  <c r="O42" i="21"/>
  <c r="AE44" i="21"/>
  <c r="AE44" i="20"/>
  <c r="AM44" i="22" s="1"/>
  <c r="K44" i="28" s="1"/>
  <c r="M44" i="23" s="1"/>
  <c r="Q49" i="20"/>
  <c r="Q49" i="21"/>
  <c r="M51" i="21"/>
  <c r="M51" i="20"/>
  <c r="AC53" i="20"/>
  <c r="AK53" i="22" s="1"/>
  <c r="I53" i="28" s="1"/>
  <c r="K53" i="23" s="1"/>
  <c r="AC53" i="21"/>
  <c r="S56" i="21"/>
  <c r="S56" i="20"/>
  <c r="S56" i="22" s="1"/>
  <c r="O58" i="21"/>
  <c r="O58" i="20"/>
  <c r="O58" i="22" s="1"/>
  <c r="K60" i="21"/>
  <c r="K60" i="20"/>
  <c r="C64" i="18"/>
  <c r="C64" i="19" s="1"/>
  <c r="W64" i="18"/>
  <c r="W64" i="19" s="1"/>
  <c r="Q65" i="21"/>
  <c r="Q65" i="20"/>
  <c r="Q65" i="22" s="1"/>
  <c r="M67" i="21"/>
  <c r="M67" i="20"/>
  <c r="M67" i="22" s="1"/>
  <c r="AC69" i="21"/>
  <c r="AC69" i="20"/>
  <c r="E71" i="18"/>
  <c r="E71" i="19" s="1"/>
  <c r="Y71" i="18"/>
  <c r="Y71" i="19" s="1"/>
  <c r="S72" i="20"/>
  <c r="S72" i="21"/>
  <c r="AI74" i="21"/>
  <c r="AI74" i="20"/>
  <c r="AQ74" i="22" s="1"/>
  <c r="O74" i="28" s="1"/>
  <c r="Q74" i="23" s="1"/>
  <c r="AE76" i="21"/>
  <c r="AE76" i="20"/>
  <c r="C80" i="18"/>
  <c r="C80" i="19" s="1"/>
  <c r="W80" i="18"/>
  <c r="W80" i="19" s="1"/>
  <c r="AK81" i="20"/>
  <c r="AK81" i="21"/>
  <c r="M83" i="20"/>
  <c r="M83" i="21"/>
  <c r="AC85" i="21"/>
  <c r="AC85" i="20"/>
  <c r="S88" i="21"/>
  <c r="S88" i="20"/>
  <c r="O90" i="20"/>
  <c r="O90" i="21"/>
  <c r="K92" i="20"/>
  <c r="K92" i="21"/>
  <c r="G94" i="18"/>
  <c r="G94" i="19" s="1"/>
  <c r="AA94" i="18"/>
  <c r="AA94" i="19" s="1"/>
  <c r="AK97" i="20"/>
  <c r="AS97" i="22" s="1"/>
  <c r="Q97" i="28" s="1"/>
  <c r="S97" i="23" s="1"/>
  <c r="AK97" i="21"/>
  <c r="AG99" i="20"/>
  <c r="AG99" i="21"/>
  <c r="AC101" i="21"/>
  <c r="AC101" i="20"/>
  <c r="AK101" i="22" s="1"/>
  <c r="I101" i="28" s="1"/>
  <c r="K101" i="23" s="1"/>
  <c r="Y103" i="18"/>
  <c r="Y103" i="19" s="1"/>
  <c r="E103" i="18"/>
  <c r="E103" i="19" s="1"/>
  <c r="S104" i="21"/>
  <c r="S104" i="20"/>
  <c r="AI106" i="20"/>
  <c r="AI106" i="21"/>
  <c r="K108" i="20"/>
  <c r="K108" i="21"/>
  <c r="W112" i="18"/>
  <c r="W112" i="19" s="1"/>
  <c r="C112" i="18"/>
  <c r="C112" i="19" s="1"/>
  <c r="Q113" i="21"/>
  <c r="Q113" i="20"/>
  <c r="M115" i="20"/>
  <c r="M115" i="21"/>
  <c r="I117" i="21"/>
  <c r="I117" i="20"/>
  <c r="I117" i="22" s="1"/>
  <c r="E119" i="18"/>
  <c r="E119" i="19" s="1"/>
  <c r="Y119" i="18"/>
  <c r="Y119" i="19" s="1"/>
  <c r="S120" i="21"/>
  <c r="S120" i="20"/>
  <c r="O122" i="20"/>
  <c r="O122" i="21"/>
  <c r="K124" i="21"/>
  <c r="K124" i="20"/>
  <c r="K124" i="22" s="1"/>
  <c r="G126" i="18"/>
  <c r="G126" i="19" s="1"/>
  <c r="AA126" i="18"/>
  <c r="AA126" i="19" s="1"/>
  <c r="Q129" i="21"/>
  <c r="Q129" i="20"/>
  <c r="M131" i="20"/>
  <c r="M131" i="21"/>
  <c r="N14" i="18"/>
  <c r="N14" i="19" s="1"/>
  <c r="AH14" i="18"/>
  <c r="AH14" i="19" s="1"/>
  <c r="D27" i="18"/>
  <c r="D27" i="19" s="1"/>
  <c r="X27" i="18"/>
  <c r="X27" i="19" s="1"/>
  <c r="V36" i="18"/>
  <c r="V36" i="19" s="1"/>
  <c r="B36" i="18"/>
  <c r="B36" i="19" s="1"/>
  <c r="L47" i="20"/>
  <c r="L47" i="21"/>
  <c r="L59" i="20"/>
  <c r="L59" i="21"/>
  <c r="P73" i="20"/>
  <c r="P73" i="22" s="1"/>
  <c r="P73" i="21"/>
  <c r="P97" i="20"/>
  <c r="P97" i="22" s="1"/>
  <c r="P97" i="21"/>
  <c r="AF111" i="21"/>
  <c r="AF111" i="20"/>
  <c r="AN111" i="22" s="1"/>
  <c r="L111" i="28" s="1"/>
  <c r="N111" i="23" s="1"/>
  <c r="I119" i="5"/>
  <c r="AF131" i="21"/>
  <c r="AF131" i="20"/>
  <c r="D8" i="18"/>
  <c r="D8" i="19" s="1"/>
  <c r="X8" i="18"/>
  <c r="X8" i="19" s="1"/>
  <c r="J9" i="21"/>
  <c r="J9" i="20"/>
  <c r="B13" i="18"/>
  <c r="B13" i="19" s="1"/>
  <c r="V13" i="18"/>
  <c r="V13" i="19" s="1"/>
  <c r="P14" i="21"/>
  <c r="P14" i="20"/>
  <c r="AF16" i="20"/>
  <c r="AF16" i="21"/>
  <c r="R17" i="20"/>
  <c r="R17" i="22" s="1"/>
  <c r="R17" i="21"/>
  <c r="N19" i="18"/>
  <c r="N19" i="19" s="1"/>
  <c r="AH19" i="18"/>
  <c r="AH19" i="19" s="1"/>
  <c r="AD21" i="21"/>
  <c r="AD21" i="20"/>
  <c r="Z23" i="18"/>
  <c r="Z23" i="19" s="1"/>
  <c r="F23" i="18"/>
  <c r="F23" i="19" s="1"/>
  <c r="AB26" i="18"/>
  <c r="AB26" i="19" s="1"/>
  <c r="H26" i="18"/>
  <c r="H26" i="19" s="1"/>
  <c r="R29" i="21"/>
  <c r="R29" i="20"/>
  <c r="I32" i="5"/>
  <c r="P34" i="21"/>
  <c r="P34" i="20"/>
  <c r="L36" i="21"/>
  <c r="L36" i="20"/>
  <c r="X40" i="18"/>
  <c r="X40" i="19" s="1"/>
  <c r="D40" i="18"/>
  <c r="D40" i="19" s="1"/>
  <c r="AL41" i="20"/>
  <c r="AL41" i="21"/>
  <c r="I44" i="5"/>
  <c r="AJ46" i="21"/>
  <c r="AJ46" i="20"/>
  <c r="AR46" i="22" s="1"/>
  <c r="P46" i="28" s="1"/>
  <c r="R46" i="23" s="1"/>
  <c r="L48" i="21"/>
  <c r="L48" i="20"/>
  <c r="D52" i="18"/>
  <c r="D52" i="19" s="1"/>
  <c r="X52" i="18"/>
  <c r="X52" i="19" s="1"/>
  <c r="J53" i="20"/>
  <c r="J53" i="22" s="1"/>
  <c r="J53" i="21"/>
  <c r="V57" i="18"/>
  <c r="V57" i="19" s="1"/>
  <c r="B57" i="18"/>
  <c r="B57" i="19" s="1"/>
  <c r="AJ58" i="21"/>
  <c r="AJ58" i="20"/>
  <c r="L60" i="20"/>
  <c r="L60" i="22" s="1"/>
  <c r="L60" i="21"/>
  <c r="R61" i="21"/>
  <c r="R61" i="20"/>
  <c r="R61" i="22" s="1"/>
  <c r="N63" i="18"/>
  <c r="N63" i="19" s="1"/>
  <c r="AH63" i="18"/>
  <c r="AH63" i="19" s="1"/>
  <c r="J65" i="21"/>
  <c r="J65" i="20"/>
  <c r="F67" i="18"/>
  <c r="F67" i="19" s="1"/>
  <c r="Z67" i="18"/>
  <c r="Z67" i="19" s="1"/>
  <c r="H70" i="21"/>
  <c r="H70" i="20"/>
  <c r="D72" i="18"/>
  <c r="D72" i="19" s="1"/>
  <c r="X72" i="18"/>
  <c r="X72" i="19" s="1"/>
  <c r="R73" i="20"/>
  <c r="R73" i="22" s="1"/>
  <c r="R73" i="21"/>
  <c r="B77" i="18"/>
  <c r="B77" i="19" s="1"/>
  <c r="V77" i="18"/>
  <c r="V77" i="19" s="1"/>
  <c r="AJ78" i="21"/>
  <c r="AJ78" i="20"/>
  <c r="AR78" i="22" s="1"/>
  <c r="P78" i="28" s="1"/>
  <c r="R78" i="23" s="1"/>
  <c r="AF80" i="21"/>
  <c r="AF80" i="20"/>
  <c r="AN80" i="22" s="1"/>
  <c r="L80" i="28" s="1"/>
  <c r="N80" i="23" s="1"/>
  <c r="X84" i="18"/>
  <c r="X84" i="19" s="1"/>
  <c r="D84" i="18"/>
  <c r="D84" i="19" s="1"/>
  <c r="J85" i="21"/>
  <c r="J85" i="20"/>
  <c r="V89" i="18"/>
  <c r="V89" i="19" s="1"/>
  <c r="B89" i="18"/>
  <c r="B89" i="19" s="1"/>
  <c r="AJ90" i="21"/>
  <c r="AJ90" i="20"/>
  <c r="AR90" i="22" s="1"/>
  <c r="P90" i="28" s="1"/>
  <c r="R90" i="23" s="1"/>
  <c r="AF92" i="20"/>
  <c r="AF92" i="21"/>
  <c r="R93" i="20"/>
  <c r="R93" i="22" s="1"/>
  <c r="R93" i="21"/>
  <c r="N95" i="18"/>
  <c r="N95" i="19" s="1"/>
  <c r="AH95" i="18"/>
  <c r="AH95" i="19" s="1"/>
  <c r="AD97" i="21"/>
  <c r="AD97" i="20"/>
  <c r="AL97" i="22" s="1"/>
  <c r="J97" i="28" s="1"/>
  <c r="L97" i="23" s="1"/>
  <c r="F99" i="18"/>
  <c r="F99" i="19" s="1"/>
  <c r="Z99" i="18"/>
  <c r="Z99" i="19" s="1"/>
  <c r="H102" i="18"/>
  <c r="H102" i="19" s="1"/>
  <c r="AB102" i="18"/>
  <c r="AB102" i="19" s="1"/>
  <c r="X104" i="18"/>
  <c r="X104" i="19" s="1"/>
  <c r="D104" i="18"/>
  <c r="D104" i="19" s="1"/>
  <c r="R105" i="20"/>
  <c r="R105" i="21"/>
  <c r="V109" i="18"/>
  <c r="V109" i="19" s="1"/>
  <c r="B109" i="18"/>
  <c r="B109" i="19" s="1"/>
  <c r="P110" i="21"/>
  <c r="P110" i="20"/>
  <c r="AF112" i="20"/>
  <c r="AF112" i="21"/>
  <c r="J117" i="21"/>
  <c r="J117" i="20"/>
  <c r="J117" i="22" s="1"/>
  <c r="I120" i="5"/>
  <c r="AJ122" i="21"/>
  <c r="AJ122" i="20"/>
  <c r="AR122" i="22" s="1"/>
  <c r="P122" i="28" s="1"/>
  <c r="R122" i="23" s="1"/>
  <c r="AF124" i="21"/>
  <c r="AF124" i="20"/>
  <c r="AN124" i="22" s="1"/>
  <c r="L124" i="28" s="1"/>
  <c r="N124" i="23" s="1"/>
  <c r="AL125" i="20"/>
  <c r="AT125" i="22" s="1"/>
  <c r="R125" i="28" s="1"/>
  <c r="T125" i="23" s="1"/>
  <c r="AL125" i="21"/>
  <c r="AH127" i="18"/>
  <c r="AH127" i="19" s="1"/>
  <c r="N127" i="18"/>
  <c r="N127" i="19" s="1"/>
  <c r="AD129" i="21"/>
  <c r="AD129" i="20"/>
  <c r="AL129" i="22" s="1"/>
  <c r="J129" i="28" s="1"/>
  <c r="L129" i="23" s="1"/>
  <c r="Z131" i="18"/>
  <c r="Z131" i="19" s="1"/>
  <c r="F131" i="18"/>
  <c r="F131" i="19" s="1"/>
  <c r="J28" i="21"/>
  <c r="J28" i="20"/>
  <c r="AL40" i="21"/>
  <c r="AL40" i="20"/>
  <c r="AH50" i="18"/>
  <c r="AH50" i="19" s="1"/>
  <c r="N50" i="18"/>
  <c r="N50" i="19" s="1"/>
  <c r="AJ61" i="20"/>
  <c r="AJ61" i="21"/>
  <c r="Z74" i="18"/>
  <c r="Z74" i="19" s="1"/>
  <c r="F74" i="18"/>
  <c r="F74" i="19" s="1"/>
  <c r="Z86" i="18"/>
  <c r="Z86" i="19" s="1"/>
  <c r="F86" i="18"/>
  <c r="F86" i="19" s="1"/>
  <c r="AD100" i="20"/>
  <c r="AD100" i="21"/>
  <c r="F114" i="18"/>
  <c r="F114" i="19" s="1"/>
  <c r="Z114" i="18"/>
  <c r="Z114" i="19" s="1"/>
  <c r="B124" i="18"/>
  <c r="B124" i="19" s="1"/>
  <c r="V124" i="18"/>
  <c r="V124" i="19" s="1"/>
  <c r="AE5" i="21"/>
  <c r="AE5" i="20"/>
  <c r="AA7" i="18"/>
  <c r="AA7" i="19" s="1"/>
  <c r="G7" i="18"/>
  <c r="G7" i="19" s="1"/>
  <c r="C9" i="18"/>
  <c r="C9" i="19" s="1"/>
  <c r="W9" i="18"/>
  <c r="W9" i="19" s="1"/>
  <c r="Q10" i="20"/>
  <c r="Q10" i="22" s="1"/>
  <c r="Q10" i="21"/>
  <c r="AG12" i="21"/>
  <c r="AG12" i="20"/>
  <c r="AC14" i="20"/>
  <c r="AC14" i="21"/>
  <c r="E16" i="18"/>
  <c r="E16" i="19" s="1"/>
  <c r="Y16" i="18"/>
  <c r="Y16" i="19" s="1"/>
  <c r="AM17" i="20"/>
  <c r="AU17" i="22" s="1"/>
  <c r="S17" i="28" s="1"/>
  <c r="U17" i="23" s="1"/>
  <c r="AM17" i="21"/>
  <c r="AI19" i="21"/>
  <c r="AI19" i="20"/>
  <c r="K21" i="21"/>
  <c r="K21" i="20"/>
  <c r="K21" i="22" s="1"/>
  <c r="Q26" i="21"/>
  <c r="Q26" i="20"/>
  <c r="Q26" i="22" s="1"/>
  <c r="AG28" i="21"/>
  <c r="AG28" i="20"/>
  <c r="AC30" i="21"/>
  <c r="AC30" i="20"/>
  <c r="Y32" i="18"/>
  <c r="Y32" i="19" s="1"/>
  <c r="E32" i="18"/>
  <c r="E32" i="19" s="1"/>
  <c r="AM33" i="21"/>
  <c r="AM33" i="20"/>
  <c r="AU33" i="22" s="1"/>
  <c r="S33" i="28" s="1"/>
  <c r="U33" i="23" s="1"/>
  <c r="O35" i="20"/>
  <c r="O35" i="22" s="1"/>
  <c r="O35" i="21"/>
  <c r="AE37" i="21"/>
  <c r="AE37" i="20"/>
  <c r="AA39" i="18"/>
  <c r="AA39" i="19" s="1"/>
  <c r="G39" i="18"/>
  <c r="G39" i="19" s="1"/>
  <c r="AK42" i="21"/>
  <c r="AK42" i="20"/>
  <c r="AS42" i="22" s="1"/>
  <c r="Q42" i="28" s="1"/>
  <c r="S42" i="23" s="1"/>
  <c r="AG44" i="21"/>
  <c r="AG44" i="20"/>
  <c r="AC46" i="21"/>
  <c r="AC46" i="20"/>
  <c r="Y48" i="18"/>
  <c r="Y48" i="19" s="1"/>
  <c r="E48" i="18"/>
  <c r="E48" i="19" s="1"/>
  <c r="S49" i="20"/>
  <c r="S49" i="21"/>
  <c r="AI51" i="21"/>
  <c r="AI51" i="20"/>
  <c r="AE53" i="21"/>
  <c r="AE53" i="20"/>
  <c r="Q58" i="20"/>
  <c r="Q58" i="21"/>
  <c r="AG60" i="21"/>
  <c r="AG60" i="20"/>
  <c r="AO60" i="22" s="1"/>
  <c r="M60" i="28" s="1"/>
  <c r="O60" i="23" s="1"/>
  <c r="I62" i="21"/>
  <c r="I62" i="20"/>
  <c r="S65" i="21"/>
  <c r="S65" i="20"/>
  <c r="O67" i="21"/>
  <c r="O67" i="20"/>
  <c r="O67" i="22" s="1"/>
  <c r="K69" i="21"/>
  <c r="K69" i="20"/>
  <c r="K69" i="22" s="1"/>
  <c r="Q74" i="21"/>
  <c r="Q74" i="20"/>
  <c r="M76" i="21"/>
  <c r="M76" i="20"/>
  <c r="AC78" i="20"/>
  <c r="AC78" i="21"/>
  <c r="AM81" i="20"/>
  <c r="AM81" i="21"/>
  <c r="O83" i="21"/>
  <c r="O83" i="20"/>
  <c r="K85" i="21"/>
  <c r="K85" i="20"/>
  <c r="W89" i="18"/>
  <c r="W89" i="19" s="1"/>
  <c r="C89" i="18"/>
  <c r="C89" i="19" s="1"/>
  <c r="Q90" i="21"/>
  <c r="Q90" i="20"/>
  <c r="Q90" i="22" s="1"/>
  <c r="AG92" i="21"/>
  <c r="AG92" i="20"/>
  <c r="AC94" i="21"/>
  <c r="AC94" i="20"/>
  <c r="S97" i="21"/>
  <c r="S97" i="20"/>
  <c r="S97" i="22" s="1"/>
  <c r="AI99" i="20"/>
  <c r="AI99" i="21"/>
  <c r="AE101" i="21"/>
  <c r="AE101" i="20"/>
  <c r="AA103" i="18"/>
  <c r="AA103" i="19" s="1"/>
  <c r="G103" i="18"/>
  <c r="G103" i="19" s="1"/>
  <c r="C105" i="18"/>
  <c r="C105" i="19" s="1"/>
  <c r="W105" i="18"/>
  <c r="W105" i="19" s="1"/>
  <c r="AK106" i="21"/>
  <c r="AK106" i="20"/>
  <c r="AS106" i="22" s="1"/>
  <c r="Q106" i="28" s="1"/>
  <c r="S106" i="23" s="1"/>
  <c r="M108" i="21"/>
  <c r="M108" i="20"/>
  <c r="I110" i="20"/>
  <c r="I110" i="22" s="1"/>
  <c r="I110" i="21"/>
  <c r="S113" i="20"/>
  <c r="S113" i="21"/>
  <c r="O115" i="21"/>
  <c r="O115" i="20"/>
  <c r="O115" i="22" s="1"/>
  <c r="K117" i="21"/>
  <c r="K117" i="20"/>
  <c r="Q122" i="20"/>
  <c r="Q122" i="22" s="1"/>
  <c r="Q122" i="21"/>
  <c r="M124" i="21"/>
  <c r="M124" i="20"/>
  <c r="M124" i="22" s="1"/>
  <c r="AC126" i="20"/>
  <c r="AC126" i="21"/>
  <c r="Y128" i="18"/>
  <c r="Y128" i="19" s="1"/>
  <c r="E128" i="18"/>
  <c r="E128" i="19" s="1"/>
  <c r="AM129" i="21"/>
  <c r="AM129" i="20"/>
  <c r="AI131" i="20"/>
  <c r="AI131" i="21"/>
  <c r="AB9" i="18"/>
  <c r="AB9" i="19" s="1"/>
  <c r="H9" i="18"/>
  <c r="H9" i="19" s="1"/>
  <c r="F30" i="18"/>
  <c r="F30" i="19" s="1"/>
  <c r="Z30" i="18"/>
  <c r="Z30" i="19" s="1"/>
  <c r="F42" i="18"/>
  <c r="F42" i="19" s="1"/>
  <c r="Z42" i="18"/>
  <c r="Z42" i="19" s="1"/>
  <c r="AL52" i="21"/>
  <c r="AL52" i="20"/>
  <c r="AT52" i="22" s="1"/>
  <c r="R52" i="28" s="1"/>
  <c r="T52" i="23" s="1"/>
  <c r="N62" i="18"/>
  <c r="N62" i="19" s="1"/>
  <c r="AH62" i="18"/>
  <c r="AH62" i="19" s="1"/>
  <c r="J76" i="21"/>
  <c r="J76" i="20"/>
  <c r="AJ101" i="21"/>
  <c r="AJ101" i="20"/>
  <c r="AJ113" i="21"/>
  <c r="AJ113" i="20"/>
  <c r="AR113" i="22" s="1"/>
  <c r="P113" i="28" s="1"/>
  <c r="R113" i="23" s="1"/>
  <c r="L5" i="20"/>
  <c r="L5" i="21"/>
  <c r="R6" i="20"/>
  <c r="R6" i="22" s="1"/>
  <c r="R6" i="21"/>
  <c r="AH8" i="18"/>
  <c r="AH8" i="19" s="1"/>
  <c r="N8" i="18"/>
  <c r="N8" i="19" s="1"/>
  <c r="J10" i="20"/>
  <c r="J10" i="21"/>
  <c r="F12" i="18"/>
  <c r="F12" i="19" s="1"/>
  <c r="Z12" i="18"/>
  <c r="Z12" i="19" s="1"/>
  <c r="H15" i="18"/>
  <c r="H15" i="19" s="1"/>
  <c r="AB15" i="18"/>
  <c r="AB15" i="19" s="1"/>
  <c r="D17" i="18"/>
  <c r="D17" i="19" s="1"/>
  <c r="X17" i="18"/>
  <c r="X17" i="19" s="1"/>
  <c r="AL18" i="20"/>
  <c r="AL18" i="21"/>
  <c r="I21" i="5"/>
  <c r="P23" i="20"/>
  <c r="P23" i="21"/>
  <c r="L25" i="20"/>
  <c r="L25" i="21"/>
  <c r="D29" i="18"/>
  <c r="D29" i="19" s="1"/>
  <c r="X29" i="18"/>
  <c r="X29" i="19" s="1"/>
  <c r="J30" i="21"/>
  <c r="J30" i="20"/>
  <c r="F32" i="18"/>
  <c r="F32" i="19" s="1"/>
  <c r="Z32" i="18"/>
  <c r="Z32" i="19" s="1"/>
  <c r="V34" i="18"/>
  <c r="V34" i="19" s="1"/>
  <c r="B34" i="18"/>
  <c r="B34" i="19" s="1"/>
  <c r="AJ35" i="20"/>
  <c r="AR35" i="22" s="1"/>
  <c r="P35" i="28" s="1"/>
  <c r="R35" i="23" s="1"/>
  <c r="AJ35" i="21"/>
  <c r="L37" i="20"/>
  <c r="L37" i="22" s="1"/>
  <c r="L37" i="21"/>
  <c r="R38" i="20"/>
  <c r="R38" i="21"/>
  <c r="AH40" i="18"/>
  <c r="AH40" i="19" s="1"/>
  <c r="N40" i="18"/>
  <c r="N40" i="19" s="1"/>
  <c r="AD42" i="20"/>
  <c r="AD42" i="21"/>
  <c r="F44" i="18"/>
  <c r="F44" i="19" s="1"/>
  <c r="Z44" i="18"/>
  <c r="Z44" i="19" s="1"/>
  <c r="H47" i="18"/>
  <c r="H47" i="19" s="1"/>
  <c r="AB47" i="18"/>
  <c r="AB47" i="19" s="1"/>
  <c r="X49" i="18"/>
  <c r="X49" i="19" s="1"/>
  <c r="D49" i="18"/>
  <c r="D49" i="19" s="1"/>
  <c r="AL50" i="21"/>
  <c r="AL50" i="20"/>
  <c r="I53" i="5"/>
  <c r="P55" i="21"/>
  <c r="P55" i="20"/>
  <c r="P55" i="22" s="1"/>
  <c r="AF57" i="18"/>
  <c r="AF57" i="19" s="1"/>
  <c r="L57" i="18"/>
  <c r="L57" i="19" s="1"/>
  <c r="D61" i="18"/>
  <c r="D61" i="19" s="1"/>
  <c r="X61" i="18"/>
  <c r="X61" i="19" s="1"/>
  <c r="AD62" i="20"/>
  <c r="AD62" i="21"/>
  <c r="F64" i="18"/>
  <c r="F64" i="19" s="1"/>
  <c r="Z64" i="18"/>
  <c r="Z64" i="19" s="1"/>
  <c r="I65" i="5"/>
  <c r="P67" i="21"/>
  <c r="P67" i="20"/>
  <c r="P67" i="22" s="1"/>
  <c r="L69" i="20"/>
  <c r="L69" i="21"/>
  <c r="R70" i="21"/>
  <c r="R70" i="20"/>
  <c r="AH72" i="18"/>
  <c r="AH72" i="19" s="1"/>
  <c r="N72" i="18"/>
  <c r="N72" i="19" s="1"/>
  <c r="J74" i="21"/>
  <c r="J74" i="20"/>
  <c r="J74" i="22" s="1"/>
  <c r="Z76" i="18"/>
  <c r="Z76" i="19" s="1"/>
  <c r="F76" i="18"/>
  <c r="F76" i="19" s="1"/>
  <c r="H79" i="18"/>
  <c r="H79" i="19" s="1"/>
  <c r="AB79" i="18"/>
  <c r="AB79" i="19" s="1"/>
  <c r="R82" i="21"/>
  <c r="R82" i="20"/>
  <c r="I85" i="5"/>
  <c r="AJ87" i="21"/>
  <c r="AJ87" i="20"/>
  <c r="AF89" i="20"/>
  <c r="AF89" i="21"/>
  <c r="AL94" i="21"/>
  <c r="AL94" i="20"/>
  <c r="AT94" i="22" s="1"/>
  <c r="R94" i="28" s="1"/>
  <c r="T94" i="23" s="1"/>
  <c r="I97" i="5"/>
  <c r="AJ99" i="21"/>
  <c r="AJ99" i="20"/>
  <c r="AR99" i="22" s="1"/>
  <c r="P99" i="28" s="1"/>
  <c r="R99" i="23" s="1"/>
  <c r="AF101" i="21"/>
  <c r="AF101" i="20"/>
  <c r="D105" i="18"/>
  <c r="D105" i="19" s="1"/>
  <c r="X105" i="18"/>
  <c r="X105" i="19" s="1"/>
  <c r="J106" i="21"/>
  <c r="J106" i="20"/>
  <c r="F108" i="18"/>
  <c r="F108" i="19" s="1"/>
  <c r="Z108" i="18"/>
  <c r="Z108" i="19" s="1"/>
  <c r="B110" i="18"/>
  <c r="B110" i="19" s="1"/>
  <c r="V110" i="18"/>
  <c r="V110" i="19" s="1"/>
  <c r="AJ111" i="21"/>
  <c r="AJ111" i="20"/>
  <c r="L113" i="20"/>
  <c r="L113" i="22" s="1"/>
  <c r="L113" i="21"/>
  <c r="R114" i="21"/>
  <c r="R114" i="20"/>
  <c r="R114" i="22" s="1"/>
  <c r="N116" i="18"/>
  <c r="N116" i="19" s="1"/>
  <c r="AH116" i="18"/>
  <c r="AH116" i="19" s="1"/>
  <c r="AD118" i="21"/>
  <c r="AD118" i="20"/>
  <c r="Z120" i="18"/>
  <c r="Z120" i="19" s="1"/>
  <c r="F120" i="18"/>
  <c r="F120" i="19" s="1"/>
  <c r="H123" i="20"/>
  <c r="H123" i="21"/>
  <c r="D125" i="18"/>
  <c r="D125" i="19" s="1"/>
  <c r="X125" i="18"/>
  <c r="X125" i="19" s="1"/>
  <c r="R126" i="21"/>
  <c r="R126" i="20"/>
  <c r="I129" i="5"/>
  <c r="P131" i="21"/>
  <c r="P131" i="20"/>
  <c r="AL8" i="20"/>
  <c r="AT8" i="22" s="1"/>
  <c r="R8" i="28" s="1"/>
  <c r="T8" i="23" s="1"/>
  <c r="AL8" i="21"/>
  <c r="R20" i="21"/>
  <c r="R20" i="20"/>
  <c r="R20" i="22" s="1"/>
  <c r="B40" i="18"/>
  <c r="B40" i="19" s="1"/>
  <c r="V40" i="18"/>
  <c r="V40" i="19" s="1"/>
  <c r="AD52" i="21"/>
  <c r="AD52" i="20"/>
  <c r="AL64" i="21"/>
  <c r="AL64" i="20"/>
  <c r="F78" i="18"/>
  <c r="F78" i="19" s="1"/>
  <c r="Z78" i="18"/>
  <c r="Z78" i="19" s="1"/>
  <c r="AH86" i="18"/>
  <c r="AH86" i="19" s="1"/>
  <c r="N86" i="18"/>
  <c r="N86" i="19" s="1"/>
  <c r="P105" i="21"/>
  <c r="P105" i="20"/>
  <c r="N118" i="18"/>
  <c r="N118" i="19" s="1"/>
  <c r="AH118" i="18"/>
  <c r="AH118" i="19" s="1"/>
  <c r="AE6" i="20"/>
  <c r="AE6" i="21"/>
  <c r="G8" i="18"/>
  <c r="G8" i="19" s="1"/>
  <c r="AA8" i="18"/>
  <c r="AA8" i="19" s="1"/>
  <c r="W10" i="18"/>
  <c r="W10" i="19" s="1"/>
  <c r="C10" i="18"/>
  <c r="C10" i="19" s="1"/>
  <c r="AK11" i="20"/>
  <c r="AS11" i="22" s="1"/>
  <c r="Q11" i="28" s="1"/>
  <c r="S11" i="23" s="1"/>
  <c r="AK11" i="21"/>
  <c r="AG13" i="21"/>
  <c r="AG13" i="20"/>
  <c r="AO13" i="22" s="1"/>
  <c r="M13" i="28" s="1"/>
  <c r="O13" i="23" s="1"/>
  <c r="AC15" i="21"/>
  <c r="AC15" i="20"/>
  <c r="AK15" i="22" s="1"/>
  <c r="I15" i="28" s="1"/>
  <c r="K15" i="23" s="1"/>
  <c r="E17" i="18"/>
  <c r="E17" i="19" s="1"/>
  <c r="Y17" i="18"/>
  <c r="Y17" i="19" s="1"/>
  <c r="AM18" i="21"/>
  <c r="AM18" i="20"/>
  <c r="AI20" i="21"/>
  <c r="AI20" i="20"/>
  <c r="AQ20" i="22" s="1"/>
  <c r="O20" i="28" s="1"/>
  <c r="Q20" i="23" s="1"/>
  <c r="K22" i="21"/>
  <c r="K22" i="20"/>
  <c r="K22" i="22" s="1"/>
  <c r="G24" i="18"/>
  <c r="G24" i="19" s="1"/>
  <c r="AA24" i="18"/>
  <c r="AA24" i="19" s="1"/>
  <c r="AK27" i="21"/>
  <c r="AK27" i="20"/>
  <c r="AG29" i="21"/>
  <c r="AG29" i="20"/>
  <c r="AO29" i="22" s="1"/>
  <c r="M29" i="28" s="1"/>
  <c r="O29" i="23" s="1"/>
  <c r="I31" i="21"/>
  <c r="I31" i="20"/>
  <c r="I31" i="22" s="1"/>
  <c r="Y33" i="18"/>
  <c r="Y33" i="19" s="1"/>
  <c r="E33" i="18"/>
  <c r="E33" i="19" s="1"/>
  <c r="AM34" i="21"/>
  <c r="AM34" i="20"/>
  <c r="AI36" i="21"/>
  <c r="AI36" i="20"/>
  <c r="AQ36" i="22" s="1"/>
  <c r="O36" i="28" s="1"/>
  <c r="Q36" i="23" s="1"/>
  <c r="AE38" i="21"/>
  <c r="AE38" i="20"/>
  <c r="AM38" i="22" s="1"/>
  <c r="K38" i="28" s="1"/>
  <c r="M38" i="23" s="1"/>
  <c r="G40" i="18"/>
  <c r="G40" i="19" s="1"/>
  <c r="AA40" i="18"/>
  <c r="AA40" i="19" s="1"/>
  <c r="C42" i="18"/>
  <c r="C42" i="19" s="1"/>
  <c r="W42" i="18"/>
  <c r="W42" i="19" s="1"/>
  <c r="AK43" i="21"/>
  <c r="AK43" i="20"/>
  <c r="AS43" i="22" s="1"/>
  <c r="Q43" i="28" s="1"/>
  <c r="S43" i="23" s="1"/>
  <c r="M45" i="20"/>
  <c r="M45" i="21"/>
  <c r="I47" i="20"/>
  <c r="I47" i="22" s="1"/>
  <c r="I47" i="21"/>
  <c r="S50" i="21"/>
  <c r="S50" i="20"/>
  <c r="AI52" i="21"/>
  <c r="AI52" i="20"/>
  <c r="AQ52" i="22" s="1"/>
  <c r="O52" i="28" s="1"/>
  <c r="Q52" i="23" s="1"/>
  <c r="K54" i="20"/>
  <c r="K54" i="21"/>
  <c r="Q59" i="20"/>
  <c r="Q59" i="22" s="1"/>
  <c r="Q59" i="21"/>
  <c r="AG61" i="21"/>
  <c r="AG61" i="20"/>
  <c r="AC63" i="21"/>
  <c r="AC63" i="20"/>
  <c r="AK63" i="22" s="1"/>
  <c r="I63" i="28" s="1"/>
  <c r="K63" i="23" s="1"/>
  <c r="E65" i="18"/>
  <c r="E65" i="19" s="1"/>
  <c r="Y65" i="18"/>
  <c r="Y65" i="19" s="1"/>
  <c r="S66" i="20"/>
  <c r="S66" i="22" s="1"/>
  <c r="S66" i="21"/>
  <c r="AI68" i="21"/>
  <c r="AI68" i="20"/>
  <c r="AE70" i="20"/>
  <c r="AE70" i="21"/>
  <c r="G72" i="18"/>
  <c r="G72" i="19" s="1"/>
  <c r="AA72" i="18"/>
  <c r="AA72" i="19" s="1"/>
  <c r="C74" i="18"/>
  <c r="C74" i="19" s="1"/>
  <c r="W74" i="18"/>
  <c r="W74" i="19" s="1"/>
  <c r="AK75" i="21"/>
  <c r="AK75" i="20"/>
  <c r="AG77" i="20"/>
  <c r="AG77" i="21"/>
  <c r="I79" i="20"/>
  <c r="I79" i="21"/>
  <c r="E81" i="18"/>
  <c r="E81" i="19" s="1"/>
  <c r="Y81" i="18"/>
  <c r="Y81" i="19" s="1"/>
  <c r="AM82" i="20"/>
  <c r="AU82" i="22" s="1"/>
  <c r="S82" i="28" s="1"/>
  <c r="U82" i="23" s="1"/>
  <c r="AM82" i="21"/>
  <c r="AI84" i="21"/>
  <c r="AI84" i="20"/>
  <c r="AQ84" i="22" s="1"/>
  <c r="O84" i="28" s="1"/>
  <c r="Q84" i="23" s="1"/>
  <c r="K86" i="21"/>
  <c r="K86" i="20"/>
  <c r="K86" i="22" s="1"/>
  <c r="G88" i="18"/>
  <c r="G88" i="19" s="1"/>
  <c r="AA88" i="18"/>
  <c r="AA88" i="19" s="1"/>
  <c r="AK91" i="20"/>
  <c r="AS91" i="22" s="1"/>
  <c r="Q91" i="28" s="1"/>
  <c r="S91" i="23" s="1"/>
  <c r="AK91" i="21"/>
  <c r="AG93" i="20"/>
  <c r="AG93" i="21"/>
  <c r="I95" i="20"/>
  <c r="I95" i="21"/>
  <c r="E97" i="18"/>
  <c r="E97" i="19" s="1"/>
  <c r="Y97" i="18"/>
  <c r="Y97" i="19" s="1"/>
  <c r="S98" i="21"/>
  <c r="S98" i="20"/>
  <c r="O100" i="21"/>
  <c r="O100" i="20"/>
  <c r="O100" i="22" s="1"/>
  <c r="AE102" i="20"/>
  <c r="AE102" i="21"/>
  <c r="G104" i="18"/>
  <c r="G104" i="19" s="1"/>
  <c r="AA104" i="18"/>
  <c r="AA104" i="19" s="1"/>
  <c r="C106" i="18"/>
  <c r="C106" i="19" s="1"/>
  <c r="W106" i="18"/>
  <c r="W106" i="19" s="1"/>
  <c r="Q107" i="21"/>
  <c r="Q107" i="20"/>
  <c r="Q107" i="22" s="1"/>
  <c r="AG109" i="21"/>
  <c r="AG109" i="20"/>
  <c r="AO109" i="22" s="1"/>
  <c r="M109" i="28" s="1"/>
  <c r="O109" i="23" s="1"/>
  <c r="AC111" i="21"/>
  <c r="AC111" i="20"/>
  <c r="Y113" i="18"/>
  <c r="Y113" i="19" s="1"/>
  <c r="E113" i="18"/>
  <c r="E113" i="19" s="1"/>
  <c r="AM114" i="21"/>
  <c r="AM114" i="20"/>
  <c r="AU114" i="22" s="1"/>
  <c r="S114" i="28" s="1"/>
  <c r="U114" i="23" s="1"/>
  <c r="O116" i="20"/>
  <c r="O116" i="21"/>
  <c r="AE118" i="21"/>
  <c r="AE118" i="20"/>
  <c r="G120" i="18"/>
  <c r="G120" i="19" s="1"/>
  <c r="AA120" i="18"/>
  <c r="AA120" i="19" s="1"/>
  <c r="C122" i="18"/>
  <c r="C122" i="19" s="1"/>
  <c r="W122" i="18"/>
  <c r="W122" i="19" s="1"/>
  <c r="Q123" i="21"/>
  <c r="Q123" i="20"/>
  <c r="Q123" i="22" s="1"/>
  <c r="M125" i="21"/>
  <c r="M125" i="20"/>
  <c r="AC127" i="20"/>
  <c r="AK127" i="22" s="1"/>
  <c r="I127" i="28" s="1"/>
  <c r="K127" i="23" s="1"/>
  <c r="AC127" i="21"/>
  <c r="Y129" i="18"/>
  <c r="Y129" i="19" s="1"/>
  <c r="E129" i="18"/>
  <c r="E129" i="19" s="1"/>
  <c r="AM130" i="21"/>
  <c r="AM130" i="20"/>
  <c r="AU130" i="22" s="1"/>
  <c r="S130" i="28" s="1"/>
  <c r="U130" i="23" s="1"/>
  <c r="D4" i="18"/>
  <c r="D4" i="19" s="1"/>
  <c r="X4" i="18"/>
  <c r="X4" i="19" s="1"/>
  <c r="AF15" i="21"/>
  <c r="AF15" i="20"/>
  <c r="AJ25" i="21"/>
  <c r="AJ25" i="20"/>
  <c r="AR25" i="22" s="1"/>
  <c r="P25" i="28" s="1"/>
  <c r="R25" i="23" s="1"/>
  <c r="R60" i="21"/>
  <c r="R60" i="20"/>
  <c r="R60" i="22" s="1"/>
  <c r="R72" i="21"/>
  <c r="R72" i="20"/>
  <c r="P81" i="20"/>
  <c r="P81" i="22" s="1"/>
  <c r="P81" i="21"/>
  <c r="F94" i="18"/>
  <c r="F94" i="19" s="1"/>
  <c r="Z94" i="18"/>
  <c r="Z94" i="19" s="1"/>
  <c r="F106" i="18"/>
  <c r="F106" i="19" s="1"/>
  <c r="Z106" i="18"/>
  <c r="Z106" i="19" s="1"/>
  <c r="AH114" i="18"/>
  <c r="AH114" i="19" s="1"/>
  <c r="N114" i="18"/>
  <c r="N114" i="19" s="1"/>
  <c r="AJ125" i="20"/>
  <c r="AR125" i="22" s="1"/>
  <c r="P125" i="28" s="1"/>
  <c r="R125" i="23" s="1"/>
  <c r="AJ125" i="21"/>
  <c r="N5" i="18"/>
  <c r="N5" i="19" s="1"/>
  <c r="AH5" i="18"/>
  <c r="AH5" i="19" s="1"/>
  <c r="AD7" i="20"/>
  <c r="AD7" i="21"/>
  <c r="AB12" i="18"/>
  <c r="AB12" i="19" s="1"/>
  <c r="H12" i="18"/>
  <c r="H12" i="19" s="1"/>
  <c r="X14" i="18"/>
  <c r="X14" i="19" s="1"/>
  <c r="D14" i="18"/>
  <c r="D14" i="19" s="1"/>
  <c r="R15" i="21"/>
  <c r="R15" i="20"/>
  <c r="R15" i="22" s="1"/>
  <c r="I18" i="5"/>
  <c r="P20" i="21"/>
  <c r="P20" i="20"/>
  <c r="AF22" i="21"/>
  <c r="AF22" i="20"/>
  <c r="AN22" i="22" s="1"/>
  <c r="L22" i="28" s="1"/>
  <c r="N22" i="23" s="1"/>
  <c r="D26" i="18"/>
  <c r="D26" i="19" s="1"/>
  <c r="X26" i="18"/>
  <c r="X26" i="19" s="1"/>
  <c r="AD27" i="21"/>
  <c r="AD27" i="20"/>
  <c r="I30" i="5"/>
  <c r="AJ32" i="21"/>
  <c r="AJ32" i="20"/>
  <c r="AF34" i="21"/>
  <c r="AF34" i="20"/>
  <c r="D38" i="18"/>
  <c r="D38" i="19" s="1"/>
  <c r="X38" i="18"/>
  <c r="X38" i="19" s="1"/>
  <c r="AD39" i="20"/>
  <c r="AD39" i="21"/>
  <c r="B43" i="18"/>
  <c r="B43" i="19" s="1"/>
  <c r="V43" i="18"/>
  <c r="V43" i="19" s="1"/>
  <c r="AJ44" i="21"/>
  <c r="AJ44" i="20"/>
  <c r="L46" i="20"/>
  <c r="L46" i="21"/>
  <c r="X50" i="18"/>
  <c r="X50" i="19" s="1"/>
  <c r="D50" i="18"/>
  <c r="D50" i="19" s="1"/>
  <c r="J51" i="20"/>
  <c r="J51" i="22" s="1"/>
  <c r="J51" i="21"/>
  <c r="F53" i="18"/>
  <c r="F53" i="19" s="1"/>
  <c r="Z53" i="18"/>
  <c r="Z53" i="19" s="1"/>
  <c r="I54" i="5"/>
  <c r="AJ56" i="20"/>
  <c r="AR56" i="22" s="1"/>
  <c r="P56" i="28" s="1"/>
  <c r="R56" i="23" s="1"/>
  <c r="AJ56" i="21"/>
  <c r="L58" i="20"/>
  <c r="L58" i="22" s="1"/>
  <c r="L58" i="21"/>
  <c r="R59" i="20"/>
  <c r="R59" i="21"/>
  <c r="AH61" i="18"/>
  <c r="AH61" i="19" s="1"/>
  <c r="N61" i="18"/>
  <c r="N61" i="19" s="1"/>
  <c r="AD63" i="21"/>
  <c r="AD63" i="20"/>
  <c r="AB68" i="18"/>
  <c r="AB68" i="19" s="1"/>
  <c r="H68" i="18"/>
  <c r="H68" i="19" s="1"/>
  <c r="AL71" i="21"/>
  <c r="AL71" i="20"/>
  <c r="AT71" i="22" s="1"/>
  <c r="R71" i="28" s="1"/>
  <c r="T71" i="23" s="1"/>
  <c r="I74" i="5"/>
  <c r="P76" i="20"/>
  <c r="P76" i="21"/>
  <c r="L78" i="20"/>
  <c r="L78" i="21"/>
  <c r="AD83" i="21"/>
  <c r="AD83" i="20"/>
  <c r="B87" i="18"/>
  <c r="B87" i="19" s="1"/>
  <c r="V87" i="18"/>
  <c r="V87" i="19" s="1"/>
  <c r="AJ88" i="21"/>
  <c r="AJ88" i="20"/>
  <c r="AR88" i="22" s="1"/>
  <c r="P88" i="28" s="1"/>
  <c r="R88" i="23" s="1"/>
  <c r="AF90" i="21"/>
  <c r="AF90" i="20"/>
  <c r="AN90" i="22" s="1"/>
  <c r="L90" i="28" s="1"/>
  <c r="N90" i="23" s="1"/>
  <c r="R91" i="21"/>
  <c r="R91" i="20"/>
  <c r="AH93" i="18"/>
  <c r="AH93" i="19" s="1"/>
  <c r="N93" i="18"/>
  <c r="N93" i="19" s="1"/>
  <c r="J95" i="21"/>
  <c r="J95" i="20"/>
  <c r="J95" i="22" s="1"/>
  <c r="AB100" i="18"/>
  <c r="AB100" i="19" s="1"/>
  <c r="H100" i="18"/>
  <c r="H100" i="19" s="1"/>
  <c r="AL103" i="21"/>
  <c r="AL103" i="20"/>
  <c r="B107" i="18"/>
  <c r="B107" i="19" s="1"/>
  <c r="V107" i="18"/>
  <c r="V107" i="19" s="1"/>
  <c r="AJ108" i="21"/>
  <c r="AJ108" i="20"/>
  <c r="AR108" i="22" s="1"/>
  <c r="P108" i="28" s="1"/>
  <c r="R108" i="23" s="1"/>
  <c r="AF110" i="21"/>
  <c r="AF110" i="20"/>
  <c r="AN110" i="22" s="1"/>
  <c r="L110" i="28" s="1"/>
  <c r="N110" i="23" s="1"/>
  <c r="J115" i="21"/>
  <c r="J115" i="20"/>
  <c r="Z117" i="18"/>
  <c r="Z117" i="19" s="1"/>
  <c r="F117" i="18"/>
  <c r="F117" i="19" s="1"/>
  <c r="B119" i="18"/>
  <c r="B119" i="19" s="1"/>
  <c r="V119" i="18"/>
  <c r="V119" i="19" s="1"/>
  <c r="AJ120" i="21"/>
  <c r="AJ120" i="20"/>
  <c r="AR120" i="22" s="1"/>
  <c r="P120" i="28" s="1"/>
  <c r="R120" i="23" s="1"/>
  <c r="L122" i="20"/>
  <c r="L122" i="22" s="1"/>
  <c r="L122" i="21"/>
  <c r="AL123" i="21"/>
  <c r="AL123" i="20"/>
  <c r="AH125" i="18"/>
  <c r="AH125" i="19" s="1"/>
  <c r="N125" i="18"/>
  <c r="N125" i="19" s="1"/>
  <c r="AD127" i="20"/>
  <c r="AD127" i="21"/>
  <c r="Z129" i="18"/>
  <c r="Z129" i="19" s="1"/>
  <c r="F129" i="18"/>
  <c r="F129" i="19" s="1"/>
  <c r="I4" i="21"/>
  <c r="I4" i="20"/>
  <c r="AD32" i="20"/>
  <c r="AD32" i="21"/>
  <c r="D47" i="18"/>
  <c r="D47" i="19" s="1"/>
  <c r="X47" i="18"/>
  <c r="X47" i="19" s="1"/>
  <c r="R124" i="21"/>
  <c r="R124" i="20"/>
  <c r="AI5" i="20"/>
  <c r="AQ5" i="22" s="1"/>
  <c r="O5" i="28" s="1"/>
  <c r="Q5" i="23" s="1"/>
  <c r="AI5" i="21"/>
  <c r="AE7" i="21"/>
  <c r="AE7" i="20"/>
  <c r="AM7" i="22" s="1"/>
  <c r="K7" i="28" s="1"/>
  <c r="M7" i="23" s="1"/>
  <c r="G9" i="18"/>
  <c r="G9" i="19" s="1"/>
  <c r="AA9" i="18"/>
  <c r="AA9" i="19" s="1"/>
  <c r="AK12" i="20"/>
  <c r="AS12" i="22" s="1"/>
  <c r="Q12" i="28" s="1"/>
  <c r="S12" i="23" s="1"/>
  <c r="AK12" i="21"/>
  <c r="M14" i="20"/>
  <c r="M14" i="22" s="1"/>
  <c r="M14" i="21"/>
  <c r="AC16" i="21"/>
  <c r="AC16" i="20"/>
  <c r="AK16" i="22" s="1"/>
  <c r="I16" i="28" s="1"/>
  <c r="K16" i="23" s="1"/>
  <c r="E18" i="18"/>
  <c r="E18" i="19" s="1"/>
  <c r="Y18" i="18"/>
  <c r="Y18" i="19" s="1"/>
  <c r="AM19" i="21"/>
  <c r="AM19" i="20"/>
  <c r="O21" i="20"/>
  <c r="O21" i="22" s="1"/>
  <c r="O21" i="21"/>
  <c r="K23" i="21"/>
  <c r="K23" i="20"/>
  <c r="K23" i="22" s="1"/>
  <c r="G25" i="18"/>
  <c r="G25" i="19" s="1"/>
  <c r="AA25" i="18"/>
  <c r="AA25" i="19" s="1"/>
  <c r="AK28" i="20"/>
  <c r="AS28" i="22" s="1"/>
  <c r="Q28" i="28" s="1"/>
  <c r="S28" i="23" s="1"/>
  <c r="AK28" i="21"/>
  <c r="M30" i="21"/>
  <c r="M30" i="20"/>
  <c r="AC32" i="21"/>
  <c r="AC32" i="20"/>
  <c r="AK32" i="22" s="1"/>
  <c r="I32" i="28" s="1"/>
  <c r="K32" i="23" s="1"/>
  <c r="E34" i="18"/>
  <c r="E34" i="19" s="1"/>
  <c r="Y34" i="18"/>
  <c r="Y34" i="19" s="1"/>
  <c r="AM35" i="21"/>
  <c r="AM35" i="20"/>
  <c r="AI37" i="20"/>
  <c r="AQ37" i="22" s="1"/>
  <c r="O37" i="28" s="1"/>
  <c r="Q37" i="23" s="1"/>
  <c r="AI37" i="21"/>
  <c r="AE39" i="20"/>
  <c r="AE39" i="21"/>
  <c r="AA41" i="18"/>
  <c r="AA41" i="19" s="1"/>
  <c r="G41" i="18"/>
  <c r="G41" i="19" s="1"/>
  <c r="AK44" i="20"/>
  <c r="AS44" i="22" s="1"/>
  <c r="Q44" i="28" s="1"/>
  <c r="S44" i="23" s="1"/>
  <c r="AK44" i="21"/>
  <c r="AG46" i="21"/>
  <c r="AG46" i="20"/>
  <c r="AC48" i="20"/>
  <c r="AC48" i="21"/>
  <c r="E50" i="18"/>
  <c r="E50" i="19" s="1"/>
  <c r="Y50" i="18"/>
  <c r="Y50" i="19" s="1"/>
  <c r="S51" i="20"/>
  <c r="S51" i="22" s="1"/>
  <c r="S51" i="21"/>
  <c r="O53" i="20"/>
  <c r="O53" i="22" s="1"/>
  <c r="O53" i="21"/>
  <c r="AE55" i="20"/>
  <c r="AE55" i="21"/>
  <c r="G57" i="18"/>
  <c r="G57" i="19" s="1"/>
  <c r="AA57" i="18"/>
  <c r="AA57" i="19" s="1"/>
  <c r="AK60" i="20"/>
  <c r="AS60" i="22" s="1"/>
  <c r="Q60" i="28" s="1"/>
  <c r="S60" i="23" s="1"/>
  <c r="AK60" i="21"/>
  <c r="AG62" i="21"/>
  <c r="AG62" i="20"/>
  <c r="I64" i="20"/>
  <c r="I64" i="21"/>
  <c r="E66" i="18"/>
  <c r="E66" i="19" s="1"/>
  <c r="Y66" i="18"/>
  <c r="Y66" i="19" s="1"/>
  <c r="AM67" i="20"/>
  <c r="AU67" i="22" s="1"/>
  <c r="S67" i="28" s="1"/>
  <c r="U67" i="23" s="1"/>
  <c r="AM67" i="21"/>
  <c r="AI69" i="20"/>
  <c r="AQ69" i="22" s="1"/>
  <c r="O69" i="28" s="1"/>
  <c r="Q69" i="23" s="1"/>
  <c r="AI69" i="21"/>
  <c r="K71" i="21"/>
  <c r="K71" i="20"/>
  <c r="K71" i="22" s="1"/>
  <c r="AA73" i="18"/>
  <c r="AA73" i="19" s="1"/>
  <c r="G73" i="18"/>
  <c r="G73" i="19" s="1"/>
  <c r="Q76" i="21"/>
  <c r="Q76" i="20"/>
  <c r="AG78" i="20"/>
  <c r="AO78" i="22" s="1"/>
  <c r="M78" i="28" s="1"/>
  <c r="O78" i="23" s="1"/>
  <c r="AG78" i="21"/>
  <c r="AC80" i="21"/>
  <c r="AC80" i="20"/>
  <c r="AK80" i="22" s="1"/>
  <c r="I80" i="28" s="1"/>
  <c r="K80" i="23" s="1"/>
  <c r="Y82" i="18"/>
  <c r="Y82" i="19" s="1"/>
  <c r="E82" i="18"/>
  <c r="E82" i="19" s="1"/>
  <c r="AM83" i="20"/>
  <c r="AU83" i="22" s="1"/>
  <c r="S83" i="28" s="1"/>
  <c r="U83" i="23" s="1"/>
  <c r="AM83" i="21"/>
  <c r="AI85" i="21"/>
  <c r="AI85" i="20"/>
  <c r="AE87" i="21"/>
  <c r="AE87" i="20"/>
  <c r="AM87" i="22" s="1"/>
  <c r="K87" i="28" s="1"/>
  <c r="M87" i="23" s="1"/>
  <c r="G89" i="18"/>
  <c r="G89" i="19" s="1"/>
  <c r="AA89" i="18"/>
  <c r="AA89" i="19" s="1"/>
  <c r="Q92" i="20"/>
  <c r="Q92" i="22" s="1"/>
  <c r="Q92" i="21"/>
  <c r="M94" i="21"/>
  <c r="M94" i="20"/>
  <c r="AC96" i="21"/>
  <c r="AC96" i="20"/>
  <c r="AK96" i="22" s="1"/>
  <c r="I96" i="28" s="1"/>
  <c r="K96" i="23" s="1"/>
  <c r="E98" i="18"/>
  <c r="E98" i="19" s="1"/>
  <c r="Y98" i="18"/>
  <c r="Y98" i="19" s="1"/>
  <c r="AM99" i="21"/>
  <c r="AM99" i="20"/>
  <c r="AI101" i="21"/>
  <c r="AI101" i="20"/>
  <c r="K103" i="20"/>
  <c r="K103" i="21"/>
  <c r="G105" i="18"/>
  <c r="G105" i="19" s="1"/>
  <c r="AA105" i="18"/>
  <c r="AA105" i="19" s="1"/>
  <c r="Q108" i="20"/>
  <c r="Q108" i="22" s="1"/>
  <c r="Q108" i="21"/>
  <c r="AG110" i="20"/>
  <c r="AO110" i="22" s="1"/>
  <c r="M110" i="28" s="1"/>
  <c r="O110" i="23" s="1"/>
  <c r="AG110" i="21"/>
  <c r="AC112" i="20"/>
  <c r="AC112" i="21"/>
  <c r="Y114" i="18"/>
  <c r="Y114" i="19" s="1"/>
  <c r="E114" i="18"/>
  <c r="E114" i="19" s="1"/>
  <c r="S115" i="20"/>
  <c r="S115" i="22" s="1"/>
  <c r="S115" i="21"/>
  <c r="AI117" i="21"/>
  <c r="AI117" i="20"/>
  <c r="AE119" i="20"/>
  <c r="AE119" i="21"/>
  <c r="G121" i="18"/>
  <c r="G121" i="19" s="1"/>
  <c r="AA121" i="18"/>
  <c r="AA121" i="19" s="1"/>
  <c r="W123" i="18"/>
  <c r="W123" i="19" s="1"/>
  <c r="C123" i="18"/>
  <c r="C123" i="19" s="1"/>
  <c r="AK124" i="21"/>
  <c r="AK124" i="20"/>
  <c r="AG126" i="20"/>
  <c r="AG126" i="21"/>
  <c r="I128" i="21"/>
  <c r="I128" i="20"/>
  <c r="I128" i="22" s="1"/>
  <c r="E130" i="18"/>
  <c r="E130" i="19" s="1"/>
  <c r="Y130" i="18"/>
  <c r="Y130" i="19" s="1"/>
  <c r="AM131" i="21"/>
  <c r="AM131" i="20"/>
  <c r="F10" i="18"/>
  <c r="F10" i="19" s="1"/>
  <c r="Z10" i="18"/>
  <c r="Z10" i="19" s="1"/>
  <c r="AL16" i="21"/>
  <c r="AL16" i="20"/>
  <c r="AT16" i="22" s="1"/>
  <c r="R16" i="28" s="1"/>
  <c r="T16" i="23" s="1"/>
  <c r="AF27" i="21"/>
  <c r="AF27" i="20"/>
  <c r="AF39" i="20"/>
  <c r="AN39" i="22" s="1"/>
  <c r="L39" i="28" s="1"/>
  <c r="N39" i="23" s="1"/>
  <c r="AF39" i="21"/>
  <c r="AF51" i="20"/>
  <c r="AF51" i="21"/>
  <c r="B72" i="18"/>
  <c r="B72" i="19" s="1"/>
  <c r="V72" i="18"/>
  <c r="V72" i="19" s="1"/>
  <c r="AD84" i="21"/>
  <c r="AD84" i="20"/>
  <c r="AF95" i="20"/>
  <c r="AN95" i="22" s="1"/>
  <c r="L95" i="28" s="1"/>
  <c r="N95" i="23" s="1"/>
  <c r="AF95" i="21"/>
  <c r="B108" i="18"/>
  <c r="B108" i="19" s="1"/>
  <c r="V108" i="18"/>
  <c r="V108" i="19" s="1"/>
  <c r="I115" i="5"/>
  <c r="L127" i="21"/>
  <c r="L127" i="20"/>
  <c r="AK9" i="21"/>
  <c r="AK9" i="20"/>
  <c r="AS9" i="22" s="1"/>
  <c r="Q9" i="28" s="1"/>
  <c r="S9" i="23" s="1"/>
  <c r="AE36" i="21"/>
  <c r="AE36" i="20"/>
  <c r="S48" i="21"/>
  <c r="S48" i="20"/>
  <c r="AG59" i="21"/>
  <c r="AG59" i="20"/>
  <c r="K68" i="20"/>
  <c r="K68" i="21"/>
  <c r="S80" i="21"/>
  <c r="S80" i="20"/>
  <c r="AG91" i="21"/>
  <c r="AG91" i="20"/>
  <c r="AG107" i="21"/>
  <c r="AG107" i="20"/>
  <c r="G118" i="18"/>
  <c r="G118" i="19" s="1"/>
  <c r="AA118" i="18"/>
  <c r="AA118" i="19" s="1"/>
  <c r="AF4" i="20"/>
  <c r="AF4" i="21"/>
  <c r="P38" i="20"/>
  <c r="P38" i="22" s="1"/>
  <c r="P38" i="21"/>
  <c r="R65" i="21"/>
  <c r="R65" i="20"/>
  <c r="AL77" i="21"/>
  <c r="AL77" i="20"/>
  <c r="AT77" i="22" s="1"/>
  <c r="R77" i="28" s="1"/>
  <c r="T77" i="23" s="1"/>
  <c r="F103" i="18"/>
  <c r="F103" i="19" s="1"/>
  <c r="Z103" i="18"/>
  <c r="Z103" i="19" s="1"/>
  <c r="AL129" i="21"/>
  <c r="AL129" i="20"/>
  <c r="AL88" i="21"/>
  <c r="AL88" i="20"/>
  <c r="AE61" i="20"/>
  <c r="AE61" i="21"/>
  <c r="O75" i="21"/>
  <c r="O75" i="20"/>
  <c r="Q98" i="21"/>
  <c r="Q98" i="20"/>
  <c r="AE109" i="21"/>
  <c r="AE109" i="20"/>
  <c r="AC118" i="21"/>
  <c r="AC118" i="20"/>
  <c r="AK118" i="22" s="1"/>
  <c r="I118" i="28" s="1"/>
  <c r="K118" i="23" s="1"/>
  <c r="AA127" i="18"/>
  <c r="AA127" i="19" s="1"/>
  <c r="G127" i="18"/>
  <c r="G127" i="19" s="1"/>
  <c r="H45" i="18"/>
  <c r="H45" i="19" s="1"/>
  <c r="AB45" i="18"/>
  <c r="AB45" i="19" s="1"/>
  <c r="AB105" i="18"/>
  <c r="AB105" i="19" s="1"/>
  <c r="H105" i="18"/>
  <c r="H105" i="19" s="1"/>
  <c r="R10" i="21"/>
  <c r="R10" i="20"/>
  <c r="R10" i="22" s="1"/>
  <c r="H19" i="18"/>
  <c r="H19" i="19" s="1"/>
  <c r="AB19" i="18"/>
  <c r="AB19" i="19" s="1"/>
  <c r="P39" i="21"/>
  <c r="P39" i="20"/>
  <c r="F48" i="18"/>
  <c r="F48" i="19" s="1"/>
  <c r="Z48" i="18"/>
  <c r="Z48" i="19" s="1"/>
  <c r="P59" i="20"/>
  <c r="P59" i="21"/>
  <c r="Z68" i="18"/>
  <c r="Z68" i="19" s="1"/>
  <c r="F68" i="18"/>
  <c r="F68" i="19" s="1"/>
  <c r="N76" i="18"/>
  <c r="N76" i="19" s="1"/>
  <c r="AH76" i="18"/>
  <c r="AH76" i="19" s="1"/>
  <c r="AB83" i="18"/>
  <c r="AB83" i="19" s="1"/>
  <c r="H83" i="18"/>
  <c r="H83" i="19" s="1"/>
  <c r="L93" i="21"/>
  <c r="L93" i="20"/>
  <c r="L93" i="22" s="1"/>
  <c r="AJ103" i="20"/>
  <c r="AR103" i="22" s="1"/>
  <c r="P103" i="28" s="1"/>
  <c r="R103" i="23" s="1"/>
  <c r="AJ103" i="21"/>
  <c r="P115" i="21"/>
  <c r="P115" i="20"/>
  <c r="Z124" i="18"/>
  <c r="Z124" i="19" s="1"/>
  <c r="F124" i="18"/>
  <c r="F124" i="19" s="1"/>
  <c r="M17" i="21"/>
  <c r="M17" i="20"/>
  <c r="M17" i="22" s="1"/>
  <c r="K26" i="21"/>
  <c r="K26" i="20"/>
  <c r="AK47" i="21"/>
  <c r="AK47" i="20"/>
  <c r="Y69" i="18"/>
  <c r="Y69" i="19" s="1"/>
  <c r="E69" i="18"/>
  <c r="E69" i="19" s="1"/>
  <c r="AG81" i="21"/>
  <c r="AG81" i="20"/>
  <c r="AO81" i="22" s="1"/>
  <c r="M81" i="28" s="1"/>
  <c r="O81" i="23" s="1"/>
  <c r="AE90" i="21"/>
  <c r="AE90" i="20"/>
  <c r="AC99" i="21"/>
  <c r="AC99" i="20"/>
  <c r="I115" i="21"/>
  <c r="I115" i="20"/>
  <c r="AE122" i="21"/>
  <c r="AE122" i="20"/>
  <c r="AM122" i="22" s="1"/>
  <c r="K122" i="28" s="1"/>
  <c r="M122" i="23" s="1"/>
  <c r="R96" i="20"/>
  <c r="R96" i="22" s="1"/>
  <c r="R96" i="21"/>
  <c r="J4" i="21"/>
  <c r="J4" i="20"/>
  <c r="Q5" i="21"/>
  <c r="Q5" i="20"/>
  <c r="AI14" i="21"/>
  <c r="AI14" i="20"/>
  <c r="AQ14" i="22" s="1"/>
  <c r="O14" i="28" s="1"/>
  <c r="Q14" i="23" s="1"/>
  <c r="AE16" i="21"/>
  <c r="AE16" i="20"/>
  <c r="W20" i="18"/>
  <c r="W20" i="19" s="1"/>
  <c r="C20" i="18"/>
  <c r="C20" i="19" s="1"/>
  <c r="Q21" i="21"/>
  <c r="Q21" i="20"/>
  <c r="AC25" i="20"/>
  <c r="AC25" i="21"/>
  <c r="AM28" i="21"/>
  <c r="AM28" i="20"/>
  <c r="AK37" i="21"/>
  <c r="AK37" i="20"/>
  <c r="AC41" i="21"/>
  <c r="AC41" i="20"/>
  <c r="AM44" i="20"/>
  <c r="AM44" i="21"/>
  <c r="Q53" i="21"/>
  <c r="Q53" i="20"/>
  <c r="AI62" i="20"/>
  <c r="AQ62" i="22" s="1"/>
  <c r="O62" i="28" s="1"/>
  <c r="Q62" i="23" s="1"/>
  <c r="AI62" i="21"/>
  <c r="AE64" i="21"/>
  <c r="AE64" i="20"/>
  <c r="AK69" i="20"/>
  <c r="AK69" i="21"/>
  <c r="AC73" i="20"/>
  <c r="AC73" i="21"/>
  <c r="Y75" i="18"/>
  <c r="Y75" i="19" s="1"/>
  <c r="E75" i="18"/>
  <c r="E75" i="19" s="1"/>
  <c r="AE80" i="21"/>
  <c r="AE80" i="20"/>
  <c r="M87" i="21"/>
  <c r="M87" i="20"/>
  <c r="M87" i="22" s="1"/>
  <c r="E91" i="18"/>
  <c r="E91" i="19" s="1"/>
  <c r="Y91" i="18"/>
  <c r="Y91" i="19" s="1"/>
  <c r="AE96" i="21"/>
  <c r="AE96" i="20"/>
  <c r="M103" i="21"/>
  <c r="M103" i="20"/>
  <c r="Y107" i="18"/>
  <c r="Y107" i="19" s="1"/>
  <c r="E107" i="18"/>
  <c r="E107" i="19" s="1"/>
  <c r="S108" i="20"/>
  <c r="S108" i="22" s="1"/>
  <c r="S108" i="21"/>
  <c r="AE112" i="20"/>
  <c r="AM112" i="22" s="1"/>
  <c r="K112" i="28" s="1"/>
  <c r="M112" i="23" s="1"/>
  <c r="AE112" i="21"/>
  <c r="AA114" i="18"/>
  <c r="AA114" i="19" s="1"/>
  <c r="G114" i="18"/>
  <c r="G114" i="19" s="1"/>
  <c r="AK117" i="20"/>
  <c r="AK117" i="21"/>
  <c r="AG119" i="20"/>
  <c r="AG119" i="21"/>
  <c r="I121" i="21"/>
  <c r="I121" i="20"/>
  <c r="E123" i="18"/>
  <c r="E123" i="19" s="1"/>
  <c r="Y123" i="18"/>
  <c r="Y123" i="19" s="1"/>
  <c r="AM124" i="21"/>
  <c r="AM124" i="20"/>
  <c r="AU124" i="22" s="1"/>
  <c r="S124" i="28" s="1"/>
  <c r="U124" i="23" s="1"/>
  <c r="O126" i="20"/>
  <c r="O126" i="22" s="1"/>
  <c r="O126" i="21"/>
  <c r="AE128" i="20"/>
  <c r="AM128" i="22" s="1"/>
  <c r="K128" i="28" s="1"/>
  <c r="M128" i="23" s="1"/>
  <c r="AE128" i="21"/>
  <c r="AJ4" i="20"/>
  <c r="AJ4" i="21"/>
  <c r="P17" i="21"/>
  <c r="P17" i="20"/>
  <c r="P17" i="22" s="1"/>
  <c r="D51" i="18"/>
  <c r="D51" i="19" s="1"/>
  <c r="X51" i="18"/>
  <c r="X51" i="19" s="1"/>
  <c r="AF63" i="21"/>
  <c r="AF63" i="20"/>
  <c r="AL76" i="21"/>
  <c r="AL76" i="20"/>
  <c r="AB85" i="18"/>
  <c r="AB85" i="19" s="1"/>
  <c r="H85" i="18"/>
  <c r="H85" i="19" s="1"/>
  <c r="AJ97" i="21"/>
  <c r="AJ97" i="20"/>
  <c r="L111" i="20"/>
  <c r="L111" i="22" s="1"/>
  <c r="L111" i="21"/>
  <c r="H6" i="18"/>
  <c r="H6" i="19" s="1"/>
  <c r="AB6" i="18"/>
  <c r="AB6" i="19" s="1"/>
  <c r="AL9" i="21"/>
  <c r="AL9" i="20"/>
  <c r="AT9" i="22" s="1"/>
  <c r="R9" i="28" s="1"/>
  <c r="T9" i="23" s="1"/>
  <c r="I12" i="5"/>
  <c r="AJ14" i="21"/>
  <c r="AJ14" i="20"/>
  <c r="AR14" i="22" s="1"/>
  <c r="P14" i="28" s="1"/>
  <c r="R14" i="23" s="1"/>
  <c r="L16" i="21"/>
  <c r="L16" i="20"/>
  <c r="L16" i="22" s="1"/>
  <c r="D20" i="18"/>
  <c r="D20" i="19" s="1"/>
  <c r="X20" i="18"/>
  <c r="X20" i="19" s="1"/>
  <c r="J21" i="21"/>
  <c r="J21" i="20"/>
  <c r="B25" i="18"/>
  <c r="B25" i="19" s="1"/>
  <c r="V25" i="18"/>
  <c r="V25" i="19" s="1"/>
  <c r="AJ26" i="21"/>
  <c r="AJ26" i="20"/>
  <c r="AR26" i="22" s="1"/>
  <c r="P26" i="28" s="1"/>
  <c r="R26" i="23" s="1"/>
  <c r="L28" i="21"/>
  <c r="L28" i="20"/>
  <c r="AL29" i="21"/>
  <c r="AL29" i="20"/>
  <c r="N31" i="18"/>
  <c r="N31" i="19" s="1"/>
  <c r="AH31" i="18"/>
  <c r="AH31" i="19" s="1"/>
  <c r="AD33" i="20"/>
  <c r="AD33" i="21"/>
  <c r="F35" i="18"/>
  <c r="F35" i="19" s="1"/>
  <c r="Z35" i="18"/>
  <c r="Z35" i="19" s="1"/>
  <c r="H38" i="18"/>
  <c r="H38" i="19" s="1"/>
  <c r="AB38" i="18"/>
  <c r="AB38" i="19" s="1"/>
  <c r="R41" i="21"/>
  <c r="R41" i="20"/>
  <c r="R41" i="22" s="1"/>
  <c r="N43" i="18"/>
  <c r="N43" i="19" s="1"/>
  <c r="AH43" i="18"/>
  <c r="AH43" i="19" s="1"/>
  <c r="J45" i="21"/>
  <c r="J45" i="20"/>
  <c r="Z47" i="18"/>
  <c r="Z47" i="19" s="1"/>
  <c r="F47" i="18"/>
  <c r="F47" i="19" s="1"/>
  <c r="AB50" i="18"/>
  <c r="AB50" i="19" s="1"/>
  <c r="H50" i="18"/>
  <c r="H50" i="19" s="1"/>
  <c r="R53" i="21"/>
  <c r="R53" i="20"/>
  <c r="R53" i="22" s="1"/>
  <c r="P58" i="21"/>
  <c r="P58" i="20"/>
  <c r="AF60" i="20"/>
  <c r="AN60" i="22" s="1"/>
  <c r="L60" i="28" s="1"/>
  <c r="N60" i="23" s="1"/>
  <c r="AF60" i="21"/>
  <c r="X64" i="18"/>
  <c r="X64" i="19" s="1"/>
  <c r="D64" i="18"/>
  <c r="D64" i="19" s="1"/>
  <c r="AD65" i="21"/>
  <c r="AD65" i="20"/>
  <c r="AL65" i="22" s="1"/>
  <c r="J65" i="28" s="1"/>
  <c r="L65" i="23" s="1"/>
  <c r="I68" i="5"/>
  <c r="AJ70" i="20"/>
  <c r="AJ70" i="21"/>
  <c r="AF72" i="21"/>
  <c r="AF72" i="20"/>
  <c r="AL73" i="20"/>
  <c r="AT73" i="22" s="1"/>
  <c r="R73" i="28" s="1"/>
  <c r="T73" i="23" s="1"/>
  <c r="AL73" i="21"/>
  <c r="N75" i="18"/>
  <c r="N75" i="19" s="1"/>
  <c r="AH75" i="18"/>
  <c r="AH75" i="19" s="1"/>
  <c r="AD77" i="20"/>
  <c r="AD77" i="21"/>
  <c r="F79" i="18"/>
  <c r="F79" i="19" s="1"/>
  <c r="Z79" i="18"/>
  <c r="Z79" i="19" s="1"/>
  <c r="H82" i="18"/>
  <c r="H82" i="19" s="1"/>
  <c r="AB82" i="18"/>
  <c r="AB82" i="19" s="1"/>
  <c r="R85" i="21"/>
  <c r="R85" i="20"/>
  <c r="P90" i="20"/>
  <c r="P90" i="21"/>
  <c r="L92" i="20"/>
  <c r="L92" i="21"/>
  <c r="X96" i="18"/>
  <c r="X96" i="19" s="1"/>
  <c r="D96" i="18"/>
  <c r="D96" i="19" s="1"/>
  <c r="J97" i="20"/>
  <c r="J97" i="22" s="1"/>
  <c r="J97" i="21"/>
  <c r="I100" i="5"/>
  <c r="AJ102" i="20"/>
  <c r="AR102" i="22" s="1"/>
  <c r="P102" i="28" s="1"/>
  <c r="R102" i="23" s="1"/>
  <c r="AJ102" i="21"/>
  <c r="L104" i="20"/>
  <c r="L104" i="21"/>
  <c r="AL105" i="21"/>
  <c r="AL105" i="20"/>
  <c r="AT105" i="22" s="1"/>
  <c r="R105" i="28" s="1"/>
  <c r="T105" i="23" s="1"/>
  <c r="N107" i="18"/>
  <c r="N107" i="19" s="1"/>
  <c r="AH107" i="18"/>
  <c r="AH107" i="19" s="1"/>
  <c r="J109" i="21"/>
  <c r="J109" i="20"/>
  <c r="F111" i="18"/>
  <c r="F111" i="19" s="1"/>
  <c r="Z111" i="18"/>
  <c r="Z111" i="19" s="1"/>
  <c r="H114" i="18"/>
  <c r="H114" i="19" s="1"/>
  <c r="AB114" i="18"/>
  <c r="AB114" i="19" s="1"/>
  <c r="X116" i="18"/>
  <c r="X116" i="19" s="1"/>
  <c r="D116" i="18"/>
  <c r="D116" i="19" s="1"/>
  <c r="AL117" i="20"/>
  <c r="AT117" i="22" s="1"/>
  <c r="R117" i="28" s="1"/>
  <c r="T117" i="23" s="1"/>
  <c r="AL117" i="21"/>
  <c r="B121" i="18"/>
  <c r="B121" i="19" s="1"/>
  <c r="V121" i="18"/>
  <c r="V121" i="19" s="1"/>
  <c r="P122" i="20"/>
  <c r="P122" i="21"/>
  <c r="L124" i="20"/>
  <c r="L124" i="22" s="1"/>
  <c r="L124" i="21"/>
  <c r="J129" i="20"/>
  <c r="J129" i="22" s="1"/>
  <c r="J129" i="21"/>
  <c r="F6" i="18"/>
  <c r="F6" i="19" s="1"/>
  <c r="Z6" i="18"/>
  <c r="Z6" i="19" s="1"/>
  <c r="H17" i="18"/>
  <c r="H17" i="19" s="1"/>
  <c r="AB17" i="18"/>
  <c r="AB17" i="19" s="1"/>
  <c r="AD28" i="21"/>
  <c r="AD28" i="20"/>
  <c r="R40" i="20"/>
  <c r="R40" i="22" s="1"/>
  <c r="R40" i="21"/>
  <c r="P61" i="21"/>
  <c r="P61" i="20"/>
  <c r="P61" i="22" s="1"/>
  <c r="J100" i="21"/>
  <c r="J100" i="20"/>
  <c r="J100" i="22" s="1"/>
  <c r="AM5" i="21"/>
  <c r="AM5" i="20"/>
  <c r="O7" i="20"/>
  <c r="O7" i="22" s="1"/>
  <c r="O7" i="21"/>
  <c r="AE9" i="20"/>
  <c r="AE9" i="21"/>
  <c r="AA11" i="18"/>
  <c r="AA11" i="19" s="1"/>
  <c r="G11" i="18"/>
  <c r="G11" i="19" s="1"/>
  <c r="C13" i="18"/>
  <c r="C13" i="19" s="1"/>
  <c r="W13" i="18"/>
  <c r="W13" i="19" s="1"/>
  <c r="AK14" i="20"/>
  <c r="AS14" i="22" s="1"/>
  <c r="Q14" i="28" s="1"/>
  <c r="S14" i="23" s="1"/>
  <c r="AK14" i="21"/>
  <c r="AG16" i="20"/>
  <c r="AG16" i="21"/>
  <c r="AC18" i="21"/>
  <c r="AC18" i="20"/>
  <c r="AK18" i="22" s="1"/>
  <c r="I18" i="28" s="1"/>
  <c r="K18" i="23" s="1"/>
  <c r="E20" i="18"/>
  <c r="E20" i="19" s="1"/>
  <c r="Y20" i="18"/>
  <c r="Y20" i="19" s="1"/>
  <c r="AM21" i="20"/>
  <c r="AU21" i="22" s="1"/>
  <c r="S21" i="28" s="1"/>
  <c r="U21" i="23" s="1"/>
  <c r="AM21" i="21"/>
  <c r="AI23" i="20"/>
  <c r="AI23" i="21"/>
  <c r="AE25" i="21"/>
  <c r="AE25" i="20"/>
  <c r="AM25" i="22" s="1"/>
  <c r="K25" i="28" s="1"/>
  <c r="M25" i="23" s="1"/>
  <c r="G27" i="18"/>
  <c r="G27" i="19" s="1"/>
  <c r="AA27" i="18"/>
  <c r="AA27" i="19" s="1"/>
  <c r="C29" i="18"/>
  <c r="C29" i="19" s="1"/>
  <c r="W29" i="18"/>
  <c r="W29" i="19" s="1"/>
  <c r="AK30" i="20"/>
  <c r="AK30" i="21"/>
  <c r="AG32" i="21"/>
  <c r="AG32" i="20"/>
  <c r="AO32" i="22" s="1"/>
  <c r="M32" i="28" s="1"/>
  <c r="O32" i="23" s="1"/>
  <c r="AC34" i="21"/>
  <c r="AC34" i="20"/>
  <c r="E36" i="18"/>
  <c r="E36" i="19" s="1"/>
  <c r="Y36" i="18"/>
  <c r="Y36" i="19" s="1"/>
  <c r="AM37" i="20"/>
  <c r="AM37" i="21"/>
  <c r="O39" i="20"/>
  <c r="O39" i="21"/>
  <c r="AE41" i="20"/>
  <c r="AM41" i="22" s="1"/>
  <c r="K41" i="28" s="1"/>
  <c r="M41" i="23" s="1"/>
  <c r="AE41" i="21"/>
  <c r="G43" i="18"/>
  <c r="G43" i="19" s="1"/>
  <c r="AA43" i="18"/>
  <c r="AA43" i="19" s="1"/>
  <c r="W45" i="18"/>
  <c r="W45" i="19" s="1"/>
  <c r="C45" i="18"/>
  <c r="C45" i="19" s="1"/>
  <c r="AK46" i="20"/>
  <c r="AK46" i="21"/>
  <c r="M48" i="21"/>
  <c r="M48" i="20"/>
  <c r="AC50" i="20"/>
  <c r="AK50" i="22" s="1"/>
  <c r="I50" i="28" s="1"/>
  <c r="K50" i="23" s="1"/>
  <c r="AC50" i="21"/>
  <c r="AM53" i="20"/>
  <c r="AM53" i="21"/>
  <c r="AI55" i="20"/>
  <c r="AI55" i="21"/>
  <c r="AE57" i="21"/>
  <c r="AE57" i="20"/>
  <c r="G59" i="18"/>
  <c r="G59" i="19" s="1"/>
  <c r="AA59" i="18"/>
  <c r="AA59" i="19" s="1"/>
  <c r="C61" i="18"/>
  <c r="C61" i="19" s="1"/>
  <c r="W61" i="18"/>
  <c r="W61" i="19" s="1"/>
  <c r="Q62" i="21"/>
  <c r="Q62" i="20"/>
  <c r="Q62" i="22" s="1"/>
  <c r="M64" i="20"/>
  <c r="M64" i="22" s="1"/>
  <c r="M64" i="21"/>
  <c r="AC66" i="20"/>
  <c r="AK66" i="22" s="1"/>
  <c r="I66" i="28" s="1"/>
  <c r="K66" i="23" s="1"/>
  <c r="AC66" i="21"/>
  <c r="Y68" i="18"/>
  <c r="Y68" i="19" s="1"/>
  <c r="E68" i="18"/>
  <c r="E68" i="19" s="1"/>
  <c r="AM69" i="21"/>
  <c r="AM69" i="20"/>
  <c r="AU69" i="22" s="1"/>
  <c r="S69" i="28" s="1"/>
  <c r="U69" i="23" s="1"/>
  <c r="AI71" i="21"/>
  <c r="AI71" i="20"/>
  <c r="AE73" i="20"/>
  <c r="AM73" i="22" s="1"/>
  <c r="K73" i="28" s="1"/>
  <c r="M73" i="23" s="1"/>
  <c r="AE73" i="21"/>
  <c r="AA75" i="18"/>
  <c r="AA75" i="19" s="1"/>
  <c r="G75" i="18"/>
  <c r="G75" i="19" s="1"/>
  <c r="C77" i="18"/>
  <c r="C77" i="19" s="1"/>
  <c r="W77" i="18"/>
  <c r="W77" i="19" s="1"/>
  <c r="AK78" i="21"/>
  <c r="AK78" i="20"/>
  <c r="AG80" i="20"/>
  <c r="AO80" i="22" s="1"/>
  <c r="M80" i="28" s="1"/>
  <c r="O80" i="23" s="1"/>
  <c r="AG80" i="21"/>
  <c r="I82" i="20"/>
  <c r="I82" i="21"/>
  <c r="E84" i="18"/>
  <c r="E84" i="19" s="1"/>
  <c r="Y84" i="18"/>
  <c r="Y84" i="19" s="1"/>
  <c r="AM85" i="21"/>
  <c r="AM85" i="20"/>
  <c r="AI87" i="20"/>
  <c r="AQ87" i="22" s="1"/>
  <c r="O87" i="28" s="1"/>
  <c r="Q87" i="23" s="1"/>
  <c r="AI87" i="21"/>
  <c r="K89" i="20"/>
  <c r="K89" i="21"/>
  <c r="AA91" i="18"/>
  <c r="AA91" i="19" s="1"/>
  <c r="G91" i="18"/>
  <c r="G91" i="19" s="1"/>
  <c r="C93" i="18"/>
  <c r="C93" i="19" s="1"/>
  <c r="W93" i="18"/>
  <c r="W93" i="19" s="1"/>
  <c r="AK94" i="21"/>
  <c r="AK94" i="20"/>
  <c r="AG96" i="20"/>
  <c r="AG96" i="21"/>
  <c r="AC98" i="21"/>
  <c r="AC98" i="20"/>
  <c r="AK98" i="22" s="1"/>
  <c r="I98" i="28" s="1"/>
  <c r="K98" i="23" s="1"/>
  <c r="E100" i="18"/>
  <c r="E100" i="19" s="1"/>
  <c r="Y100" i="18"/>
  <c r="Y100" i="19" s="1"/>
  <c r="S101" i="20"/>
  <c r="S101" i="22" s="1"/>
  <c r="S101" i="21"/>
  <c r="AI103" i="21"/>
  <c r="AI103" i="20"/>
  <c r="AQ103" i="22" s="1"/>
  <c r="O103" i="28" s="1"/>
  <c r="Q103" i="23" s="1"/>
  <c r="AE105" i="20"/>
  <c r="AE105" i="21"/>
  <c r="G107" i="18"/>
  <c r="G107" i="19" s="1"/>
  <c r="AA107" i="18"/>
  <c r="AA107" i="19" s="1"/>
  <c r="Q110" i="21"/>
  <c r="Q110" i="20"/>
  <c r="M112" i="21"/>
  <c r="M112" i="20"/>
  <c r="M112" i="22" s="1"/>
  <c r="AC114" i="21"/>
  <c r="AC114" i="20"/>
  <c r="AK114" i="22" s="1"/>
  <c r="I114" i="28" s="1"/>
  <c r="K114" i="23" s="1"/>
  <c r="S117" i="21"/>
  <c r="S117" i="20"/>
  <c r="AI119" i="20"/>
  <c r="AQ119" i="22" s="1"/>
  <c r="O119" i="28" s="1"/>
  <c r="Q119" i="23" s="1"/>
  <c r="AI119" i="21"/>
  <c r="K121" i="20"/>
  <c r="K121" i="21"/>
  <c r="C125" i="18"/>
  <c r="C125" i="19" s="1"/>
  <c r="W125" i="18"/>
  <c r="W125" i="19" s="1"/>
  <c r="AK126" i="20"/>
  <c r="AS126" i="22" s="1"/>
  <c r="Q126" i="28" s="1"/>
  <c r="S126" i="23" s="1"/>
  <c r="AK126" i="21"/>
  <c r="AG128" i="21"/>
  <c r="AG128" i="20"/>
  <c r="AC130" i="21"/>
  <c r="AC130" i="20"/>
  <c r="AK130" i="22" s="1"/>
  <c r="I130" i="28" s="1"/>
  <c r="K130" i="23" s="1"/>
  <c r="R4" i="20"/>
  <c r="R4" i="21"/>
  <c r="X11" i="18"/>
  <c r="X11" i="19" s="1"/>
  <c r="D11" i="18"/>
  <c r="D11" i="19" s="1"/>
  <c r="AJ21" i="21"/>
  <c r="AJ21" i="20"/>
  <c r="R52" i="20"/>
  <c r="R52" i="21"/>
  <c r="AJ65" i="21"/>
  <c r="AJ65" i="20"/>
  <c r="AR65" i="22" s="1"/>
  <c r="P65" i="28" s="1"/>
  <c r="R65" i="23" s="1"/>
  <c r="AF79" i="21"/>
  <c r="AF79" i="20"/>
  <c r="AL92" i="21"/>
  <c r="AL92" i="20"/>
  <c r="P101" i="20"/>
  <c r="P101" i="21"/>
  <c r="P113" i="21"/>
  <c r="P113" i="20"/>
  <c r="P113" i="22" s="1"/>
  <c r="X127" i="18"/>
  <c r="X127" i="19" s="1"/>
  <c r="D127" i="18"/>
  <c r="D127" i="19" s="1"/>
  <c r="AF5" i="21"/>
  <c r="AF5" i="20"/>
  <c r="AD10" i="21"/>
  <c r="AD10" i="20"/>
  <c r="AL10" i="22" s="1"/>
  <c r="J10" i="28" s="1"/>
  <c r="L10" i="23" s="1"/>
  <c r="B14" i="18"/>
  <c r="B14" i="19" s="1"/>
  <c r="V14" i="18"/>
  <c r="V14" i="19" s="1"/>
  <c r="AJ15" i="21"/>
  <c r="AJ15" i="20"/>
  <c r="AF17" i="20"/>
  <c r="AN17" i="22" s="1"/>
  <c r="L17" i="28" s="1"/>
  <c r="N17" i="23" s="1"/>
  <c r="AF17" i="21"/>
  <c r="R18" i="21"/>
  <c r="R18" i="20"/>
  <c r="R18" i="22" s="1"/>
  <c r="N20" i="18"/>
  <c r="N20" i="19" s="1"/>
  <c r="AH20" i="18"/>
  <c r="AH20" i="19" s="1"/>
  <c r="J22" i="21"/>
  <c r="J22" i="20"/>
  <c r="Z24" i="18"/>
  <c r="Z24" i="19" s="1"/>
  <c r="F24" i="18"/>
  <c r="F24" i="19" s="1"/>
  <c r="AB27" i="18"/>
  <c r="AB27" i="19" s="1"/>
  <c r="H27" i="18"/>
  <c r="H27" i="19" s="1"/>
  <c r="AL30" i="20"/>
  <c r="AL30" i="21"/>
  <c r="I33" i="5"/>
  <c r="P35" i="21"/>
  <c r="P35" i="20"/>
  <c r="P35" i="22" s="1"/>
  <c r="AF37" i="21"/>
  <c r="AF37" i="20"/>
  <c r="X41" i="18"/>
  <c r="X41" i="19" s="1"/>
  <c r="D41" i="18"/>
  <c r="D41" i="19" s="1"/>
  <c r="J42" i="21"/>
  <c r="J42" i="20"/>
  <c r="B46" i="18"/>
  <c r="B46" i="19" s="1"/>
  <c r="V46" i="18"/>
  <c r="V46" i="19" s="1"/>
  <c r="P47" i="20"/>
  <c r="P47" i="22" s="1"/>
  <c r="P47" i="21"/>
  <c r="L49" i="21"/>
  <c r="L49" i="20"/>
  <c r="R50" i="21"/>
  <c r="R50" i="20"/>
  <c r="N52" i="18"/>
  <c r="N52" i="19" s="1"/>
  <c r="AH52" i="18"/>
  <c r="AH52" i="19" s="1"/>
  <c r="AD54" i="20"/>
  <c r="AD54" i="21"/>
  <c r="H59" i="18"/>
  <c r="H59" i="19" s="1"/>
  <c r="AB59" i="18"/>
  <c r="AB59" i="19" s="1"/>
  <c r="R62" i="20"/>
  <c r="R62" i="21"/>
  <c r="B66" i="18"/>
  <c r="B66" i="19" s="1"/>
  <c r="V66" i="18"/>
  <c r="V66" i="19" s="1"/>
  <c r="AJ67" i="20"/>
  <c r="AR67" i="22" s="1"/>
  <c r="P67" i="28" s="1"/>
  <c r="R67" i="23" s="1"/>
  <c r="AJ67" i="21"/>
  <c r="AF69" i="21"/>
  <c r="AF69" i="20"/>
  <c r="X73" i="18"/>
  <c r="X73" i="19" s="1"/>
  <c r="D73" i="18"/>
  <c r="D73" i="19" s="1"/>
  <c r="AD74" i="20"/>
  <c r="AD74" i="21"/>
  <c r="V78" i="18"/>
  <c r="V78" i="19" s="1"/>
  <c r="B78" i="18"/>
  <c r="B78" i="19" s="1"/>
  <c r="AJ79" i="21"/>
  <c r="AJ79" i="20"/>
  <c r="AF81" i="21"/>
  <c r="AF81" i="20"/>
  <c r="AL82" i="20"/>
  <c r="AL82" i="21"/>
  <c r="N84" i="18"/>
  <c r="N84" i="19" s="1"/>
  <c r="AH84" i="18"/>
  <c r="AH84" i="19" s="1"/>
  <c r="AD86" i="21"/>
  <c r="AD86" i="20"/>
  <c r="Z88" i="18"/>
  <c r="Z88" i="19" s="1"/>
  <c r="F88" i="18"/>
  <c r="F88" i="19" s="1"/>
  <c r="AB91" i="18"/>
  <c r="AB91" i="19" s="1"/>
  <c r="H91" i="18"/>
  <c r="H91" i="19" s="1"/>
  <c r="D93" i="18"/>
  <c r="D93" i="19" s="1"/>
  <c r="X93" i="18"/>
  <c r="X93" i="19" s="1"/>
  <c r="R94" i="21"/>
  <c r="R94" i="20"/>
  <c r="AH96" i="18"/>
  <c r="AH96" i="19" s="1"/>
  <c r="N96" i="18"/>
  <c r="N96" i="19" s="1"/>
  <c r="AD98" i="20"/>
  <c r="AD98" i="21"/>
  <c r="F100" i="18"/>
  <c r="F100" i="19" s="1"/>
  <c r="Z100" i="18"/>
  <c r="Z100" i="19" s="1"/>
  <c r="H103" i="18"/>
  <c r="H103" i="19" s="1"/>
  <c r="AB103" i="18"/>
  <c r="AB103" i="19" s="1"/>
  <c r="AL106" i="21"/>
  <c r="AL106" i="20"/>
  <c r="I109" i="5"/>
  <c r="P111" i="21"/>
  <c r="P111" i="20"/>
  <c r="AF113" i="20"/>
  <c r="AF113" i="21"/>
  <c r="D117" i="18"/>
  <c r="D117" i="19" s="1"/>
  <c r="X117" i="18"/>
  <c r="X117" i="19" s="1"/>
  <c r="J118" i="20"/>
  <c r="J118" i="22" s="1"/>
  <c r="J118" i="21"/>
  <c r="I121" i="5"/>
  <c r="P123" i="20"/>
  <c r="P123" i="22" s="1"/>
  <c r="P123" i="21"/>
  <c r="L125" i="20"/>
  <c r="L125" i="22" s="1"/>
  <c r="L125" i="21"/>
  <c r="AL126" i="21"/>
  <c r="AL126" i="20"/>
  <c r="AH128" i="18"/>
  <c r="AH128" i="19" s="1"/>
  <c r="N128" i="18"/>
  <c r="N128" i="19" s="1"/>
  <c r="AD130" i="21"/>
  <c r="AD130" i="20"/>
  <c r="S4" i="21"/>
  <c r="S4" i="20"/>
  <c r="J12" i="20"/>
  <c r="J12" i="22" s="1"/>
  <c r="J12" i="21"/>
  <c r="AL20" i="21"/>
  <c r="AL20" i="20"/>
  <c r="AT20" i="22" s="1"/>
  <c r="R20" i="28" s="1"/>
  <c r="T20" i="23" s="1"/>
  <c r="I31" i="5"/>
  <c r="I39" i="5"/>
  <c r="J52" i="20"/>
  <c r="J52" i="22" s="1"/>
  <c r="J52" i="21"/>
  <c r="R64" i="20"/>
  <c r="R64" i="21"/>
  <c r="AB97" i="18"/>
  <c r="AB97" i="19" s="1"/>
  <c r="H97" i="18"/>
  <c r="H97" i="19" s="1"/>
  <c r="P121" i="20"/>
  <c r="P121" i="22" s="1"/>
  <c r="P121" i="21"/>
  <c r="N130" i="18"/>
  <c r="N130" i="19" s="1"/>
  <c r="AH130" i="18"/>
  <c r="AH130" i="19" s="1"/>
  <c r="K6" i="20"/>
  <c r="K6" i="22" s="1"/>
  <c r="K6" i="21"/>
  <c r="Q11" i="21"/>
  <c r="Q11" i="20"/>
  <c r="Q11" i="22" s="1"/>
  <c r="M13" i="20"/>
  <c r="M13" i="21"/>
  <c r="I15" i="21"/>
  <c r="I15" i="20"/>
  <c r="S18" i="20"/>
  <c r="S18" i="21"/>
  <c r="O20" i="20"/>
  <c r="O20" i="21"/>
  <c r="AE22" i="21"/>
  <c r="AE22" i="20"/>
  <c r="C26" i="18"/>
  <c r="C26" i="19" s="1"/>
  <c r="W26" i="18"/>
  <c r="W26" i="19" s="1"/>
  <c r="Q27" i="20"/>
  <c r="Q27" i="21"/>
  <c r="M29" i="21"/>
  <c r="M29" i="20"/>
  <c r="M29" i="22" s="1"/>
  <c r="AC31" i="20"/>
  <c r="AC31" i="21"/>
  <c r="S34" i="20"/>
  <c r="S34" i="22" s="1"/>
  <c r="S34" i="21"/>
  <c r="O36" i="21"/>
  <c r="O36" i="20"/>
  <c r="K38" i="21"/>
  <c r="K38" i="20"/>
  <c r="K38" i="22" s="1"/>
  <c r="Q43" i="21"/>
  <c r="Q43" i="20"/>
  <c r="AG45" i="21"/>
  <c r="AG45" i="20"/>
  <c r="AC47" i="20"/>
  <c r="AK47" i="22" s="1"/>
  <c r="I47" i="28" s="1"/>
  <c r="K47" i="23" s="1"/>
  <c r="AC47" i="21"/>
  <c r="E49" i="18"/>
  <c r="E49" i="19" s="1"/>
  <c r="Y49" i="18"/>
  <c r="Y49" i="19" s="1"/>
  <c r="AM50" i="21"/>
  <c r="AM50" i="20"/>
  <c r="O52" i="20"/>
  <c r="O52" i="22" s="1"/>
  <c r="O52" i="21"/>
  <c r="AE54" i="21"/>
  <c r="AE54" i="20"/>
  <c r="AA56" i="18"/>
  <c r="AA56" i="19" s="1"/>
  <c r="G56" i="18"/>
  <c r="G56" i="19" s="1"/>
  <c r="C58" i="18"/>
  <c r="C58" i="19" s="1"/>
  <c r="W58" i="18"/>
  <c r="W58" i="19" s="1"/>
  <c r="AK59" i="20"/>
  <c r="AS59" i="22" s="1"/>
  <c r="Q59" i="28" s="1"/>
  <c r="S59" i="23" s="1"/>
  <c r="AK59" i="21"/>
  <c r="M61" i="21"/>
  <c r="M61" i="20"/>
  <c r="I63" i="20"/>
  <c r="I63" i="21"/>
  <c r="AM66" i="20"/>
  <c r="AU66" i="22" s="1"/>
  <c r="S66" i="28" s="1"/>
  <c r="U66" i="23" s="1"/>
  <c r="AM66" i="21"/>
  <c r="O68" i="20"/>
  <c r="O68" i="22" s="1"/>
  <c r="O68" i="21"/>
  <c r="K70" i="21"/>
  <c r="K70" i="20"/>
  <c r="Q75" i="20"/>
  <c r="Q75" i="21"/>
  <c r="M77" i="20"/>
  <c r="M77" i="21"/>
  <c r="AC79" i="21"/>
  <c r="AC79" i="20"/>
  <c r="S82" i="21"/>
  <c r="S82" i="20"/>
  <c r="O84" i="20"/>
  <c r="O84" i="21"/>
  <c r="AE86" i="20"/>
  <c r="AE86" i="21"/>
  <c r="C90" i="18"/>
  <c r="C90" i="19" s="1"/>
  <c r="W90" i="18"/>
  <c r="W90" i="19" s="1"/>
  <c r="Q91" i="21"/>
  <c r="Q91" i="20"/>
  <c r="M93" i="20"/>
  <c r="M93" i="21"/>
  <c r="AC95" i="20"/>
  <c r="AC95" i="21"/>
  <c r="AM98" i="21"/>
  <c r="AM98" i="20"/>
  <c r="AI100" i="21"/>
  <c r="AI100" i="20"/>
  <c r="K102" i="20"/>
  <c r="K102" i="21"/>
  <c r="AK107" i="21"/>
  <c r="AK107" i="20"/>
  <c r="M109" i="21"/>
  <c r="M109" i="20"/>
  <c r="I111" i="21"/>
  <c r="I111" i="20"/>
  <c r="S114" i="20"/>
  <c r="S114" i="21"/>
  <c r="AI116" i="20"/>
  <c r="AQ116" i="22" s="1"/>
  <c r="O116" i="28" s="1"/>
  <c r="Q116" i="23" s="1"/>
  <c r="AI116" i="21"/>
  <c r="K118" i="21"/>
  <c r="K118" i="20"/>
  <c r="AK123" i="21"/>
  <c r="AK123" i="20"/>
  <c r="AG125" i="21"/>
  <c r="AG125" i="20"/>
  <c r="AO125" i="22" s="1"/>
  <c r="M125" i="28" s="1"/>
  <c r="O125" i="23" s="1"/>
  <c r="I127" i="20"/>
  <c r="I127" i="21"/>
  <c r="S130" i="21"/>
  <c r="S130" i="20"/>
  <c r="L15" i="21"/>
  <c r="L15" i="20"/>
  <c r="P25" i="21"/>
  <c r="P25" i="20"/>
  <c r="P25" i="22" s="1"/>
  <c r="N38" i="18"/>
  <c r="N38" i="19" s="1"/>
  <c r="AH38" i="18"/>
  <c r="AH38" i="19" s="1"/>
  <c r="I51" i="5"/>
  <c r="AD64" i="21"/>
  <c r="AD64" i="20"/>
  <c r="AL64" i="22" s="1"/>
  <c r="J64" i="28" s="1"/>
  <c r="L64" i="23" s="1"/>
  <c r="AL72" i="21"/>
  <c r="AL72" i="20"/>
  <c r="R84" i="21"/>
  <c r="R84" i="20"/>
  <c r="D6" i="18"/>
  <c r="D6" i="19" s="1"/>
  <c r="X6" i="18"/>
  <c r="X6" i="19" s="1"/>
  <c r="J7" i="21"/>
  <c r="J7" i="20"/>
  <c r="J7" i="22" s="1"/>
  <c r="F9" i="18"/>
  <c r="F9" i="19" s="1"/>
  <c r="Z9" i="18"/>
  <c r="Z9" i="19" s="1"/>
  <c r="B11" i="18"/>
  <c r="B11" i="19" s="1"/>
  <c r="V11" i="18"/>
  <c r="V11" i="19" s="1"/>
  <c r="P12" i="21"/>
  <c r="P12" i="20"/>
  <c r="P12" i="22" s="1"/>
  <c r="L14" i="21"/>
  <c r="L14" i="20"/>
  <c r="L14" i="22" s="1"/>
  <c r="AL15" i="21"/>
  <c r="AL15" i="20"/>
  <c r="N17" i="18"/>
  <c r="N17" i="19" s="1"/>
  <c r="AH17" i="18"/>
  <c r="AH17" i="19" s="1"/>
  <c r="AD19" i="20"/>
  <c r="AD19" i="21"/>
  <c r="AB24" i="18"/>
  <c r="AB24" i="19" s="1"/>
  <c r="H24" i="18"/>
  <c r="H24" i="19" s="1"/>
  <c r="AL27" i="21"/>
  <c r="AL27" i="20"/>
  <c r="V31" i="18"/>
  <c r="V31" i="19" s="1"/>
  <c r="B31" i="18"/>
  <c r="B31" i="19" s="1"/>
  <c r="P32" i="20"/>
  <c r="P32" i="21"/>
  <c r="L34" i="21"/>
  <c r="L34" i="20"/>
  <c r="L34" i="22" s="1"/>
  <c r="H36" i="18"/>
  <c r="H36" i="19" s="1"/>
  <c r="AB36" i="18"/>
  <c r="AB36" i="19" s="1"/>
  <c r="AL39" i="21"/>
  <c r="AL39" i="20"/>
  <c r="I42" i="5"/>
  <c r="P44" i="20"/>
  <c r="P44" i="22" s="1"/>
  <c r="P44" i="21"/>
  <c r="AF46" i="20"/>
  <c r="AN46" i="22" s="1"/>
  <c r="L46" i="28" s="1"/>
  <c r="N46" i="23" s="1"/>
  <c r="AF46" i="21"/>
  <c r="H48" i="18"/>
  <c r="H48" i="19" s="1"/>
  <c r="AB48" i="18"/>
  <c r="AB48" i="19" s="1"/>
  <c r="AL51" i="21"/>
  <c r="AL51" i="20"/>
  <c r="B55" i="18"/>
  <c r="B55" i="19" s="1"/>
  <c r="V55" i="18"/>
  <c r="V55" i="19" s="1"/>
  <c r="P56" i="20"/>
  <c r="P56" i="21"/>
  <c r="AF58" i="21"/>
  <c r="AF58" i="20"/>
  <c r="AN58" i="22" s="1"/>
  <c r="L58" i="28" s="1"/>
  <c r="N58" i="23" s="1"/>
  <c r="D62" i="18"/>
  <c r="D62" i="19" s="1"/>
  <c r="X62" i="18"/>
  <c r="X62" i="19" s="1"/>
  <c r="J63" i="20"/>
  <c r="J63" i="22" s="1"/>
  <c r="J63" i="21"/>
  <c r="F65" i="18"/>
  <c r="F65" i="19" s="1"/>
  <c r="Z65" i="18"/>
  <c r="Z65" i="19" s="1"/>
  <c r="V67" i="18"/>
  <c r="V67" i="19" s="1"/>
  <c r="B67" i="18"/>
  <c r="B67" i="19" s="1"/>
  <c r="AJ68" i="21"/>
  <c r="AJ68" i="20"/>
  <c r="AF70" i="21"/>
  <c r="AF70" i="20"/>
  <c r="R71" i="20"/>
  <c r="R71" i="21"/>
  <c r="AH73" i="18"/>
  <c r="AH73" i="19" s="1"/>
  <c r="N73" i="18"/>
  <c r="N73" i="19" s="1"/>
  <c r="AD75" i="21"/>
  <c r="AD75" i="20"/>
  <c r="H80" i="18"/>
  <c r="H80" i="19" s="1"/>
  <c r="AB80" i="18"/>
  <c r="AB80" i="19" s="1"/>
  <c r="X82" i="18"/>
  <c r="X82" i="19" s="1"/>
  <c r="D82" i="18"/>
  <c r="D82" i="19" s="1"/>
  <c r="AL83" i="21"/>
  <c r="AL83" i="20"/>
  <c r="AT83" i="22" s="1"/>
  <c r="R83" i="28" s="1"/>
  <c r="T83" i="23" s="1"/>
  <c r="I86" i="5"/>
  <c r="P88" i="21"/>
  <c r="P88" i="20"/>
  <c r="P88" i="22" s="1"/>
  <c r="L90" i="21"/>
  <c r="L90" i="20"/>
  <c r="L90" i="22" s="1"/>
  <c r="D94" i="18"/>
  <c r="D94" i="19" s="1"/>
  <c r="X94" i="18"/>
  <c r="X94" i="19" s="1"/>
  <c r="AD95" i="20"/>
  <c r="AL95" i="22" s="1"/>
  <c r="J95" i="28" s="1"/>
  <c r="L95" i="23" s="1"/>
  <c r="AD95" i="21"/>
  <c r="F97" i="18"/>
  <c r="F97" i="19" s="1"/>
  <c r="Z97" i="18"/>
  <c r="Z97" i="19" s="1"/>
  <c r="V99" i="18"/>
  <c r="V99" i="19" s="1"/>
  <c r="B99" i="18"/>
  <c r="B99" i="19" s="1"/>
  <c r="P100" i="21"/>
  <c r="P100" i="20"/>
  <c r="AF102" i="21"/>
  <c r="AF102" i="20"/>
  <c r="R103" i="20"/>
  <c r="R103" i="21"/>
  <c r="AH105" i="18"/>
  <c r="AH105" i="19" s="1"/>
  <c r="N105" i="18"/>
  <c r="N105" i="19" s="1"/>
  <c r="J107" i="21"/>
  <c r="J107" i="20"/>
  <c r="F109" i="18"/>
  <c r="F109" i="19" s="1"/>
  <c r="Z109" i="18"/>
  <c r="Z109" i="19" s="1"/>
  <c r="H112" i="18"/>
  <c r="H112" i="19" s="1"/>
  <c r="AB112" i="18"/>
  <c r="AB112" i="19" s="1"/>
  <c r="X114" i="18"/>
  <c r="X114" i="19" s="1"/>
  <c r="D114" i="18"/>
  <c r="D114" i="19" s="1"/>
  <c r="AL115" i="21"/>
  <c r="AL115" i="20"/>
  <c r="I118" i="5"/>
  <c r="P120" i="20"/>
  <c r="P120" i="22" s="1"/>
  <c r="P120" i="21"/>
  <c r="AF122" i="21"/>
  <c r="AF122" i="20"/>
  <c r="X126" i="18"/>
  <c r="X126" i="19" s="1"/>
  <c r="D126" i="18"/>
  <c r="D126" i="19" s="1"/>
  <c r="J127" i="21"/>
  <c r="J127" i="20"/>
  <c r="J127" i="22" s="1"/>
  <c r="V131" i="18"/>
  <c r="V131" i="19" s="1"/>
  <c r="B131" i="18"/>
  <c r="B131" i="19" s="1"/>
  <c r="Y4" i="18"/>
  <c r="Y4" i="19" s="1"/>
  <c r="E4" i="18"/>
  <c r="E4" i="19" s="1"/>
  <c r="AD36" i="21"/>
  <c r="AD36" i="20"/>
  <c r="H61" i="18"/>
  <c r="H61" i="19" s="1"/>
  <c r="AB61" i="18"/>
  <c r="AB61" i="19" s="1"/>
  <c r="AJ85" i="20"/>
  <c r="AR85" i="22" s="1"/>
  <c r="P85" i="28" s="1"/>
  <c r="R85" i="23" s="1"/>
  <c r="AJ85" i="21"/>
  <c r="F110" i="18"/>
  <c r="F110" i="19" s="1"/>
  <c r="Z110" i="18"/>
  <c r="Z110" i="19" s="1"/>
  <c r="AL124" i="20"/>
  <c r="AL124" i="21"/>
  <c r="O5" i="20"/>
  <c r="O5" i="21"/>
  <c r="K7" i="21"/>
  <c r="K7" i="20"/>
  <c r="W11" i="18"/>
  <c r="W11" i="19" s="1"/>
  <c r="C11" i="18"/>
  <c r="C11" i="19" s="1"/>
  <c r="Q12" i="21"/>
  <c r="Q12" i="20"/>
  <c r="AG14" i="21"/>
  <c r="AG14" i="20"/>
  <c r="AO14" i="22" s="1"/>
  <c r="M14" i="28" s="1"/>
  <c r="O14" i="23" s="1"/>
  <c r="I16" i="20"/>
  <c r="I16" i="21"/>
  <c r="S19" i="20"/>
  <c r="S19" i="22" s="1"/>
  <c r="S19" i="21"/>
  <c r="AI21" i="20"/>
  <c r="AI21" i="21"/>
  <c r="AE23" i="20"/>
  <c r="AE23" i="21"/>
  <c r="C27" i="18"/>
  <c r="C27" i="19" s="1"/>
  <c r="W27" i="18"/>
  <c r="W27" i="19" s="1"/>
  <c r="Q28" i="21"/>
  <c r="Q28" i="20"/>
  <c r="AG30" i="20"/>
  <c r="AO30" i="22" s="1"/>
  <c r="M30" i="28" s="1"/>
  <c r="O30" i="23" s="1"/>
  <c r="AG30" i="21"/>
  <c r="I32" i="21"/>
  <c r="I32" i="20"/>
  <c r="I32" i="22" s="1"/>
  <c r="S35" i="21"/>
  <c r="S35" i="20"/>
  <c r="O37" i="20"/>
  <c r="O37" i="22" s="1"/>
  <c r="O37" i="21"/>
  <c r="K39" i="21"/>
  <c r="K39" i="20"/>
  <c r="W43" i="18"/>
  <c r="W43" i="19" s="1"/>
  <c r="C43" i="18"/>
  <c r="C43" i="19" s="1"/>
  <c r="Q44" i="20"/>
  <c r="Q44" i="22" s="1"/>
  <c r="Q44" i="21"/>
  <c r="M46" i="21"/>
  <c r="M46" i="20"/>
  <c r="I48" i="21"/>
  <c r="I48" i="20"/>
  <c r="AM51" i="21"/>
  <c r="AM51" i="20"/>
  <c r="AU51" i="22" s="1"/>
  <c r="S51" i="28" s="1"/>
  <c r="U51" i="23" s="1"/>
  <c r="AI53" i="20"/>
  <c r="AQ53" i="22" s="1"/>
  <c r="O53" i="28" s="1"/>
  <c r="Q53" i="23" s="1"/>
  <c r="AI53" i="21"/>
  <c r="K55" i="20"/>
  <c r="K55" i="22" s="1"/>
  <c r="K55" i="21"/>
  <c r="C59" i="18"/>
  <c r="C59" i="19" s="1"/>
  <c r="W59" i="18"/>
  <c r="W59" i="19" s="1"/>
  <c r="Q60" i="21"/>
  <c r="Q60" i="20"/>
  <c r="Q60" i="22" s="1"/>
  <c r="M62" i="21"/>
  <c r="M62" i="20"/>
  <c r="AC64" i="21"/>
  <c r="AC64" i="20"/>
  <c r="S67" i="21"/>
  <c r="S67" i="20"/>
  <c r="O69" i="21"/>
  <c r="O69" i="20"/>
  <c r="O69" i="22" s="1"/>
  <c r="AE71" i="20"/>
  <c r="AE71" i="21"/>
  <c r="C75" i="18"/>
  <c r="C75" i="19" s="1"/>
  <c r="W75" i="18"/>
  <c r="W75" i="19" s="1"/>
  <c r="AK76" i="21"/>
  <c r="AK76" i="20"/>
  <c r="M78" i="21"/>
  <c r="M78" i="20"/>
  <c r="M78" i="22" s="1"/>
  <c r="I80" i="20"/>
  <c r="I80" i="21"/>
  <c r="S83" i="21"/>
  <c r="S83" i="20"/>
  <c r="O85" i="21"/>
  <c r="O85" i="20"/>
  <c r="K87" i="21"/>
  <c r="K87" i="20"/>
  <c r="K87" i="22" s="1"/>
  <c r="C91" i="18"/>
  <c r="C91" i="19" s="1"/>
  <c r="W91" i="18"/>
  <c r="W91" i="19" s="1"/>
  <c r="AK92" i="20"/>
  <c r="AS92" i="22" s="1"/>
  <c r="Q92" i="28" s="1"/>
  <c r="S92" i="23" s="1"/>
  <c r="AK92" i="21"/>
  <c r="AG94" i="21"/>
  <c r="AG94" i="20"/>
  <c r="I96" i="21"/>
  <c r="I96" i="20"/>
  <c r="I96" i="22" s="1"/>
  <c r="S99" i="21"/>
  <c r="S99" i="20"/>
  <c r="O101" i="21"/>
  <c r="O101" i="20"/>
  <c r="AE103" i="21"/>
  <c r="AE103" i="20"/>
  <c r="W107" i="18"/>
  <c r="W107" i="19" s="1"/>
  <c r="C107" i="18"/>
  <c r="C107" i="19" s="1"/>
  <c r="AK108" i="21"/>
  <c r="AK108" i="20"/>
  <c r="M110" i="21"/>
  <c r="M110" i="20"/>
  <c r="I112" i="21"/>
  <c r="I112" i="20"/>
  <c r="AM115" i="21"/>
  <c r="AM115" i="20"/>
  <c r="AU115" i="22" s="1"/>
  <c r="S115" i="28" s="1"/>
  <c r="U115" i="23" s="1"/>
  <c r="O117" i="20"/>
  <c r="O117" i="22" s="1"/>
  <c r="O117" i="21"/>
  <c r="K119" i="21"/>
  <c r="K119" i="20"/>
  <c r="Q124" i="21"/>
  <c r="Q124" i="20"/>
  <c r="M126" i="21"/>
  <c r="M126" i="20"/>
  <c r="M126" i="22" s="1"/>
  <c r="AC128" i="21"/>
  <c r="AC128" i="20"/>
  <c r="S131" i="21"/>
  <c r="S131" i="20"/>
  <c r="L27" i="21"/>
  <c r="L27" i="20"/>
  <c r="L39" i="20"/>
  <c r="L39" i="21"/>
  <c r="L51" i="21"/>
  <c r="L51" i="20"/>
  <c r="D63" i="18"/>
  <c r="D63" i="19" s="1"/>
  <c r="X63" i="18"/>
  <c r="X63" i="19" s="1"/>
  <c r="AF87" i="21"/>
  <c r="AF87" i="20"/>
  <c r="I107" i="5"/>
  <c r="X131" i="18"/>
  <c r="X131" i="19" s="1"/>
  <c r="D131" i="18"/>
  <c r="D131" i="19" s="1"/>
  <c r="AE20" i="21"/>
  <c r="AE20" i="20"/>
  <c r="AM20" i="22" s="1"/>
  <c r="K20" i="28" s="1"/>
  <c r="M20" i="23" s="1"/>
  <c r="O34" i="20"/>
  <c r="O34" i="21"/>
  <c r="O50" i="20"/>
  <c r="O50" i="22" s="1"/>
  <c r="O50" i="21"/>
  <c r="E63" i="18"/>
  <c r="E63" i="19" s="1"/>
  <c r="Y63" i="18"/>
  <c r="Y63" i="19" s="1"/>
  <c r="E79" i="18"/>
  <c r="E79" i="19" s="1"/>
  <c r="Y79" i="18"/>
  <c r="Y79" i="19" s="1"/>
  <c r="W120" i="18"/>
  <c r="W120" i="19" s="1"/>
  <c r="C120" i="18"/>
  <c r="C120" i="19" s="1"/>
  <c r="AJ6" i="21"/>
  <c r="AJ6" i="20"/>
  <c r="AH23" i="18"/>
  <c r="AH23" i="19" s="1"/>
  <c r="N23" i="18"/>
  <c r="N23" i="19" s="1"/>
  <c r="F59" i="18"/>
  <c r="F59" i="19" s="1"/>
  <c r="Z59" i="18"/>
  <c r="Z59" i="19" s="1"/>
  <c r="P82" i="21"/>
  <c r="P82" i="20"/>
  <c r="P82" i="22" s="1"/>
  <c r="AC6" i="20"/>
  <c r="AK6" i="22" s="1"/>
  <c r="I6" i="28" s="1"/>
  <c r="K6" i="23" s="1"/>
  <c r="AC6" i="21"/>
  <c r="I22" i="21"/>
  <c r="I22" i="20"/>
  <c r="S41" i="20"/>
  <c r="S41" i="21"/>
  <c r="AI59" i="21"/>
  <c r="AI59" i="20"/>
  <c r="AQ59" i="22" s="1"/>
  <c r="O59" i="28" s="1"/>
  <c r="Q59" i="23" s="1"/>
  <c r="AK82" i="21"/>
  <c r="AK82" i="20"/>
  <c r="AI107" i="20"/>
  <c r="AQ107" i="22" s="1"/>
  <c r="O107" i="28" s="1"/>
  <c r="Q107" i="23" s="1"/>
  <c r="AI107" i="21"/>
  <c r="V70" i="18"/>
  <c r="V70" i="19" s="1"/>
  <c r="B70" i="18"/>
  <c r="B70" i="19" s="1"/>
  <c r="AD68" i="21"/>
  <c r="AD68" i="20"/>
  <c r="AL68" i="22" s="1"/>
  <c r="J68" i="28" s="1"/>
  <c r="L68" i="23" s="1"/>
  <c r="AC131" i="20"/>
  <c r="AK131" i="22" s="1"/>
  <c r="I131" i="28" s="1"/>
  <c r="K131" i="23" s="1"/>
  <c r="AC131" i="21"/>
  <c r="I11" i="5"/>
  <c r="M7" i="21"/>
  <c r="M7" i="20"/>
  <c r="AC9" i="21"/>
  <c r="AC9" i="20"/>
  <c r="S12" i="20"/>
  <c r="S12" i="21"/>
  <c r="AG23" i="21"/>
  <c r="AG23" i="20"/>
  <c r="AO23" i="22" s="1"/>
  <c r="M23" i="28" s="1"/>
  <c r="O23" i="23" s="1"/>
  <c r="AI30" i="21"/>
  <c r="AI30" i="20"/>
  <c r="K32" i="20"/>
  <c r="K32" i="22" s="1"/>
  <c r="K32" i="21"/>
  <c r="C36" i="18"/>
  <c r="C36" i="19" s="1"/>
  <c r="W36" i="18"/>
  <c r="W36" i="19" s="1"/>
  <c r="AG39" i="21"/>
  <c r="AG39" i="20"/>
  <c r="AO39" i="22" s="1"/>
  <c r="M39" i="28" s="1"/>
  <c r="O39" i="23" s="1"/>
  <c r="AI46" i="21"/>
  <c r="AI46" i="20"/>
  <c r="AE48" i="21"/>
  <c r="AE48" i="20"/>
  <c r="W52" i="18"/>
  <c r="W52" i="19" s="1"/>
  <c r="C52" i="18"/>
  <c r="C52" i="19" s="1"/>
  <c r="AG55" i="21"/>
  <c r="AG55" i="20"/>
  <c r="AO55" i="22" s="1"/>
  <c r="M55" i="28" s="1"/>
  <c r="O55" i="23" s="1"/>
  <c r="AC57" i="20"/>
  <c r="AC57" i="21"/>
  <c r="AM60" i="21"/>
  <c r="AM60" i="20"/>
  <c r="C68" i="18"/>
  <c r="C68" i="19" s="1"/>
  <c r="W68" i="18"/>
  <c r="W68" i="19" s="1"/>
  <c r="AG71" i="20"/>
  <c r="AG71" i="21"/>
  <c r="AM76" i="20"/>
  <c r="AU76" i="22" s="1"/>
  <c r="S76" i="28" s="1"/>
  <c r="U76" i="23" s="1"/>
  <c r="AM76" i="21"/>
  <c r="AI78" i="21"/>
  <c r="AI78" i="20"/>
  <c r="AA82" i="18"/>
  <c r="AA82" i="19" s="1"/>
  <c r="G82" i="18"/>
  <c r="G82" i="19" s="1"/>
  <c r="Q85" i="20"/>
  <c r="Q85" i="21"/>
  <c r="AC89" i="21"/>
  <c r="AC89" i="20"/>
  <c r="S92" i="21"/>
  <c r="S92" i="20"/>
  <c r="AI94" i="21"/>
  <c r="AI94" i="20"/>
  <c r="AK101" i="20"/>
  <c r="AK101" i="21"/>
  <c r="AC105" i="20"/>
  <c r="AC105" i="21"/>
  <c r="AI110" i="20"/>
  <c r="AQ110" i="22" s="1"/>
  <c r="O110" i="28" s="1"/>
  <c r="Q110" i="23" s="1"/>
  <c r="AI110" i="21"/>
  <c r="AK5" i="21"/>
  <c r="AK5" i="20"/>
  <c r="AG7" i="21"/>
  <c r="AG7" i="20"/>
  <c r="AO7" i="22" s="1"/>
  <c r="M7" i="28" s="1"/>
  <c r="O7" i="23" s="1"/>
  <c r="I9" i="20"/>
  <c r="I9" i="21"/>
  <c r="Y11" i="18"/>
  <c r="Y11" i="19" s="1"/>
  <c r="E11" i="18"/>
  <c r="E11" i="19" s="1"/>
  <c r="AM12" i="20"/>
  <c r="AM12" i="21"/>
  <c r="O14" i="20"/>
  <c r="O14" i="21"/>
  <c r="K16" i="20"/>
  <c r="K16" i="21"/>
  <c r="G18" i="18"/>
  <c r="G18" i="19" s="1"/>
  <c r="AA18" i="18"/>
  <c r="AA18" i="19" s="1"/>
  <c r="AK21" i="20"/>
  <c r="AK21" i="21"/>
  <c r="M23" i="21"/>
  <c r="M23" i="20"/>
  <c r="M23" i="22" s="1"/>
  <c r="I25" i="20"/>
  <c r="I25" i="21"/>
  <c r="E27" i="18"/>
  <c r="E27" i="19" s="1"/>
  <c r="Y27" i="18"/>
  <c r="Y27" i="19" s="1"/>
  <c r="S28" i="20"/>
  <c r="S28" i="21"/>
  <c r="O30" i="21"/>
  <c r="O30" i="20"/>
  <c r="O30" i="22" s="1"/>
  <c r="AE32" i="21"/>
  <c r="AE32" i="20"/>
  <c r="G34" i="18"/>
  <c r="G34" i="19" s="1"/>
  <c r="AA34" i="18"/>
  <c r="AA34" i="19" s="1"/>
  <c r="Q37" i="20"/>
  <c r="Q37" i="21"/>
  <c r="M39" i="21"/>
  <c r="M39" i="20"/>
  <c r="M39" i="22" s="1"/>
  <c r="I41" i="20"/>
  <c r="I41" i="21"/>
  <c r="E43" i="18"/>
  <c r="E43" i="19" s="1"/>
  <c r="Y43" i="18"/>
  <c r="Y43" i="19" s="1"/>
  <c r="S44" i="20"/>
  <c r="S44" i="21"/>
  <c r="O46" i="21"/>
  <c r="O46" i="20"/>
  <c r="O46" i="22" s="1"/>
  <c r="K48" i="20"/>
  <c r="K48" i="21"/>
  <c r="AA50" i="18"/>
  <c r="AA50" i="19" s="1"/>
  <c r="G50" i="18"/>
  <c r="G50" i="19" s="1"/>
  <c r="AK53" i="20"/>
  <c r="AK53" i="21"/>
  <c r="M55" i="21"/>
  <c r="M55" i="20"/>
  <c r="M55" i="22" s="1"/>
  <c r="I57" i="21"/>
  <c r="I57" i="20"/>
  <c r="E59" i="18"/>
  <c r="E59" i="19" s="1"/>
  <c r="Y59" i="18"/>
  <c r="Y59" i="19" s="1"/>
  <c r="S60" i="20"/>
  <c r="S60" i="21"/>
  <c r="O62" i="21"/>
  <c r="O62" i="20"/>
  <c r="O62" i="22" s="1"/>
  <c r="K64" i="20"/>
  <c r="K64" i="21"/>
  <c r="G66" i="18"/>
  <c r="G66" i="19" s="1"/>
  <c r="AA66" i="18"/>
  <c r="AA66" i="19" s="1"/>
  <c r="Q69" i="20"/>
  <c r="Q69" i="21"/>
  <c r="M71" i="21"/>
  <c r="M71" i="20"/>
  <c r="M71" i="22" s="1"/>
  <c r="I73" i="20"/>
  <c r="I73" i="21"/>
  <c r="S76" i="20"/>
  <c r="S76" i="22" s="1"/>
  <c r="S76" i="21"/>
  <c r="O78" i="20"/>
  <c r="O78" i="21"/>
  <c r="K80" i="20"/>
  <c r="K80" i="21"/>
  <c r="C84" i="18"/>
  <c r="C84" i="19" s="1"/>
  <c r="W84" i="18"/>
  <c r="W84" i="19" s="1"/>
  <c r="AK85" i="21"/>
  <c r="AK85" i="20"/>
  <c r="AG87" i="20"/>
  <c r="AO87" i="22" s="1"/>
  <c r="M87" i="28" s="1"/>
  <c r="O87" i="23" s="1"/>
  <c r="AG87" i="21"/>
  <c r="I89" i="20"/>
  <c r="I89" i="21"/>
  <c r="AM92" i="20"/>
  <c r="AU92" i="22" s="1"/>
  <c r="S92" i="28" s="1"/>
  <c r="U92" i="23" s="1"/>
  <c r="AM92" i="21"/>
  <c r="O94" i="21"/>
  <c r="O94" i="20"/>
  <c r="K96" i="20"/>
  <c r="K96" i="22" s="1"/>
  <c r="K96" i="21"/>
  <c r="G98" i="18"/>
  <c r="G98" i="19" s="1"/>
  <c r="AA98" i="18"/>
  <c r="AA98" i="19" s="1"/>
  <c r="C100" i="18"/>
  <c r="C100" i="19" s="1"/>
  <c r="W100" i="18"/>
  <c r="W100" i="19" s="1"/>
  <c r="Q101" i="21"/>
  <c r="Q101" i="20"/>
  <c r="AG103" i="21"/>
  <c r="AG103" i="20"/>
  <c r="I105" i="20"/>
  <c r="I105" i="21"/>
  <c r="AM108" i="21"/>
  <c r="AM108" i="20"/>
  <c r="O110" i="20"/>
  <c r="O110" i="22" s="1"/>
  <c r="O110" i="21"/>
  <c r="K112" i="21"/>
  <c r="K112" i="20"/>
  <c r="W116" i="18"/>
  <c r="W116" i="19" s="1"/>
  <c r="C116" i="18"/>
  <c r="C116" i="19" s="1"/>
  <c r="Q117" i="21"/>
  <c r="Q117" i="20"/>
  <c r="M119" i="20"/>
  <c r="M119" i="22" s="1"/>
  <c r="M119" i="21"/>
  <c r="AC121" i="20"/>
  <c r="AK121" i="22" s="1"/>
  <c r="I121" i="28" s="1"/>
  <c r="K121" i="23" s="1"/>
  <c r="AC121" i="21"/>
  <c r="S124" i="20"/>
  <c r="S124" i="21"/>
  <c r="AI126" i="21"/>
  <c r="AI126" i="20"/>
  <c r="K128" i="20"/>
  <c r="K128" i="22" s="1"/>
  <c r="K128" i="21"/>
  <c r="G130" i="18"/>
  <c r="G130" i="19" s="1"/>
  <c r="AA130" i="18"/>
  <c r="AA130" i="19" s="1"/>
  <c r="P4" i="20"/>
  <c r="P4" i="21"/>
  <c r="B8" i="18"/>
  <c r="B8" i="19" s="1"/>
  <c r="V8" i="18"/>
  <c r="V8" i="19" s="1"/>
  <c r="AJ17" i="21"/>
  <c r="AJ17" i="20"/>
  <c r="P29" i="21"/>
  <c r="P29" i="20"/>
  <c r="F38" i="18"/>
  <c r="F38" i="19" s="1"/>
  <c r="Z38" i="18"/>
  <c r="Z38" i="19" s="1"/>
  <c r="L63" i="20"/>
  <c r="L63" i="21"/>
  <c r="R76" i="21"/>
  <c r="R76" i="20"/>
  <c r="J88" i="20"/>
  <c r="J88" i="22" s="1"/>
  <c r="J88" i="21"/>
  <c r="R100" i="21"/>
  <c r="R100" i="20"/>
  <c r="R100" i="22" s="1"/>
  <c r="X115" i="18"/>
  <c r="X115" i="19" s="1"/>
  <c r="D115" i="18"/>
  <c r="D115" i="19" s="1"/>
  <c r="AH122" i="18"/>
  <c r="AH122" i="19" s="1"/>
  <c r="N122" i="18"/>
  <c r="N122" i="19" s="1"/>
  <c r="B5" i="18"/>
  <c r="B5" i="19" s="1"/>
  <c r="V5" i="18"/>
  <c r="V5" i="19" s="1"/>
  <c r="P6" i="21"/>
  <c r="P6" i="20"/>
  <c r="P6" i="22" s="1"/>
  <c r="L8" i="21"/>
  <c r="L8" i="20"/>
  <c r="R9" i="20"/>
  <c r="R9" i="22" s="1"/>
  <c r="R9" i="21"/>
  <c r="N11" i="18"/>
  <c r="N11" i="19" s="1"/>
  <c r="AH11" i="18"/>
  <c r="AH11" i="19" s="1"/>
  <c r="AD13" i="21"/>
  <c r="AD13" i="20"/>
  <c r="AL13" i="22" s="1"/>
  <c r="J13" i="28" s="1"/>
  <c r="L13" i="23" s="1"/>
  <c r="Z15" i="18"/>
  <c r="Z15" i="19" s="1"/>
  <c r="F15" i="18"/>
  <c r="F15" i="19" s="1"/>
  <c r="H18" i="18"/>
  <c r="H18" i="19" s="1"/>
  <c r="AB18" i="18"/>
  <c r="AB18" i="19" s="1"/>
  <c r="R21" i="20"/>
  <c r="R21" i="21"/>
  <c r="P26" i="21"/>
  <c r="P26" i="20"/>
  <c r="P26" i="22" s="1"/>
  <c r="AF28" i="21"/>
  <c r="AF28" i="20"/>
  <c r="J33" i="20"/>
  <c r="J33" i="22" s="1"/>
  <c r="J33" i="21"/>
  <c r="I36" i="5"/>
  <c r="AJ38" i="21"/>
  <c r="AJ38" i="20"/>
  <c r="AF40" i="20"/>
  <c r="AN40" i="22" s="1"/>
  <c r="L40" i="28" s="1"/>
  <c r="N40" i="23" s="1"/>
  <c r="AF40" i="21"/>
  <c r="D44" i="18"/>
  <c r="D44" i="19" s="1"/>
  <c r="X44" i="18"/>
  <c r="X44" i="19" s="1"/>
  <c r="AD45" i="21"/>
  <c r="AD45" i="20"/>
  <c r="AL45" i="22" s="1"/>
  <c r="J45" i="28" s="1"/>
  <c r="L45" i="23" s="1"/>
  <c r="B49" i="18"/>
  <c r="B49" i="19" s="1"/>
  <c r="V49" i="18"/>
  <c r="V49" i="19" s="1"/>
  <c r="AJ50" i="20"/>
  <c r="AR50" i="22" s="1"/>
  <c r="P50" i="28" s="1"/>
  <c r="R50" i="23" s="1"/>
  <c r="AJ50" i="21"/>
  <c r="L52" i="21"/>
  <c r="L52" i="20"/>
  <c r="L52" i="22" s="1"/>
  <c r="AL53" i="20"/>
  <c r="AL53" i="21"/>
  <c r="AH55" i="18"/>
  <c r="AH55" i="19" s="1"/>
  <c r="N55" i="18"/>
  <c r="N55" i="19" s="1"/>
  <c r="AD57" i="21"/>
  <c r="AD57" i="20"/>
  <c r="H62" i="18"/>
  <c r="H62" i="19" s="1"/>
  <c r="AB62" i="18"/>
  <c r="AB62" i="19" s="1"/>
  <c r="AL65" i="21"/>
  <c r="AL65" i="20"/>
  <c r="AT65" i="22" s="1"/>
  <c r="R65" i="28" s="1"/>
  <c r="T65" i="23" s="1"/>
  <c r="B69" i="18"/>
  <c r="B69" i="19" s="1"/>
  <c r="V69" i="18"/>
  <c r="V69" i="19" s="1"/>
  <c r="P70" i="21"/>
  <c r="P70" i="20"/>
  <c r="L72" i="21"/>
  <c r="L72" i="20"/>
  <c r="L72" i="22" s="1"/>
  <c r="D76" i="18"/>
  <c r="D76" i="19" s="1"/>
  <c r="X76" i="18"/>
  <c r="X76" i="19" s="1"/>
  <c r="J77" i="21"/>
  <c r="J77" i="20"/>
  <c r="B81" i="18"/>
  <c r="B81" i="19" s="1"/>
  <c r="V81" i="18"/>
  <c r="V81" i="19" s="1"/>
  <c r="AJ82" i="20"/>
  <c r="AJ82" i="21"/>
  <c r="L84" i="20"/>
  <c r="L84" i="21"/>
  <c r="AL85" i="21"/>
  <c r="AL85" i="20"/>
  <c r="N87" i="18"/>
  <c r="N87" i="19" s="1"/>
  <c r="AH87" i="18"/>
  <c r="AH87" i="19" s="1"/>
  <c r="AD89" i="20"/>
  <c r="AD89" i="21"/>
  <c r="Z91" i="18"/>
  <c r="Z91" i="19" s="1"/>
  <c r="F91" i="18"/>
  <c r="F91" i="19" s="1"/>
  <c r="H94" i="18"/>
  <c r="H94" i="19" s="1"/>
  <c r="AB94" i="18"/>
  <c r="AB94" i="19" s="1"/>
  <c r="R97" i="21"/>
  <c r="R97" i="20"/>
  <c r="B101" i="18"/>
  <c r="B101" i="19" s="1"/>
  <c r="V101" i="18"/>
  <c r="V101" i="19" s="1"/>
  <c r="P102" i="21"/>
  <c r="P102" i="20"/>
  <c r="P102" i="22" s="1"/>
  <c r="AF104" i="21"/>
  <c r="AF104" i="20"/>
  <c r="AD109" i="21"/>
  <c r="AD109" i="20"/>
  <c r="B113" i="18"/>
  <c r="B113" i="19" s="1"/>
  <c r="V113" i="18"/>
  <c r="V113" i="19" s="1"/>
  <c r="P114" i="21"/>
  <c r="P114" i="20"/>
  <c r="P114" i="22" s="1"/>
  <c r="L116" i="21"/>
  <c r="L116" i="20"/>
  <c r="R117" i="20"/>
  <c r="R117" i="22" s="1"/>
  <c r="R117" i="21"/>
  <c r="N119" i="18"/>
  <c r="N119" i="19" s="1"/>
  <c r="AH119" i="18"/>
  <c r="AH119" i="19" s="1"/>
  <c r="AD121" i="20"/>
  <c r="AD121" i="21"/>
  <c r="F123" i="18"/>
  <c r="F123" i="19" s="1"/>
  <c r="Z123" i="18"/>
  <c r="Z123" i="19" s="1"/>
  <c r="H126" i="18"/>
  <c r="H126" i="19" s="1"/>
  <c r="AB126" i="18"/>
  <c r="AB126" i="19" s="1"/>
  <c r="X128" i="18"/>
  <c r="X128" i="19" s="1"/>
  <c r="D128" i="18"/>
  <c r="D128" i="19" s="1"/>
  <c r="R129" i="21"/>
  <c r="R129" i="20"/>
  <c r="R129" i="22" s="1"/>
  <c r="AD8" i="21"/>
  <c r="AD8" i="20"/>
  <c r="AF19" i="20"/>
  <c r="AN19" i="22" s="1"/>
  <c r="L19" i="28" s="1"/>
  <c r="N19" i="23" s="1"/>
  <c r="AF19" i="21"/>
  <c r="D31" i="18"/>
  <c r="D31" i="19" s="1"/>
  <c r="X31" i="18"/>
  <c r="X31" i="19" s="1"/>
  <c r="AD44" i="21"/>
  <c r="AD44" i="20"/>
  <c r="AL44" i="22" s="1"/>
  <c r="J44" i="28" s="1"/>
  <c r="L44" i="23" s="1"/>
  <c r="H53" i="18"/>
  <c r="H53" i="19" s="1"/>
  <c r="AB53" i="18"/>
  <c r="AB53" i="19" s="1"/>
  <c r="R88" i="21"/>
  <c r="R88" i="20"/>
  <c r="L103" i="21"/>
  <c r="L103" i="20"/>
  <c r="L103" i="22" s="1"/>
  <c r="AL116" i="20"/>
  <c r="AL116" i="21"/>
  <c r="N126" i="18"/>
  <c r="N126" i="19" s="1"/>
  <c r="AH126" i="18"/>
  <c r="AH126" i="19" s="1"/>
  <c r="S5" i="21"/>
  <c r="S5" i="20"/>
  <c r="AI7" i="20"/>
  <c r="AI7" i="21"/>
  <c r="K9" i="21"/>
  <c r="K9" i="20"/>
  <c r="K9" i="22" s="1"/>
  <c r="Q14" i="21"/>
  <c r="Q14" i="20"/>
  <c r="M16" i="20"/>
  <c r="M16" i="22" s="1"/>
  <c r="M16" i="21"/>
  <c r="I18" i="21"/>
  <c r="I18" i="20"/>
  <c r="I18" i="22" s="1"/>
  <c r="S21" i="21"/>
  <c r="S21" i="20"/>
  <c r="S21" i="22" s="1"/>
  <c r="O23" i="20"/>
  <c r="O23" i="22" s="1"/>
  <c r="O23" i="21"/>
  <c r="K25" i="21"/>
  <c r="K25" i="20"/>
  <c r="Q30" i="20"/>
  <c r="Q30" i="21"/>
  <c r="M32" i="21"/>
  <c r="M32" i="20"/>
  <c r="M32" i="22" s="1"/>
  <c r="I34" i="20"/>
  <c r="I34" i="22" s="1"/>
  <c r="I34" i="21"/>
  <c r="S37" i="21"/>
  <c r="S37" i="20"/>
  <c r="AI39" i="20"/>
  <c r="AI39" i="21"/>
  <c r="K41" i="21"/>
  <c r="K41" i="20"/>
  <c r="K41" i="22" s="1"/>
  <c r="Q46" i="21"/>
  <c r="Q46" i="20"/>
  <c r="AG48" i="21"/>
  <c r="AG48" i="20"/>
  <c r="I50" i="21"/>
  <c r="I50" i="20"/>
  <c r="I50" i="22" s="1"/>
  <c r="E52" i="18"/>
  <c r="E52" i="19" s="1"/>
  <c r="Y52" i="18"/>
  <c r="Y52" i="19" s="1"/>
  <c r="S53" i="21"/>
  <c r="S53" i="20"/>
  <c r="O55" i="21"/>
  <c r="O55" i="20"/>
  <c r="K57" i="20"/>
  <c r="K57" i="21"/>
  <c r="AK62" i="21"/>
  <c r="AK62" i="20"/>
  <c r="AS62" i="22" s="1"/>
  <c r="Q62" i="28" s="1"/>
  <c r="S62" i="23" s="1"/>
  <c r="AG64" i="21"/>
  <c r="AG64" i="20"/>
  <c r="I66" i="20"/>
  <c r="I66" i="22" s="1"/>
  <c r="I66" i="21"/>
  <c r="S69" i="21"/>
  <c r="S69" i="20"/>
  <c r="S69" i="22" s="1"/>
  <c r="O71" i="20"/>
  <c r="O71" i="21"/>
  <c r="K73" i="21"/>
  <c r="K73" i="20"/>
  <c r="Q78" i="21"/>
  <c r="Q78" i="20"/>
  <c r="M80" i="21"/>
  <c r="M80" i="20"/>
  <c r="M80" i="22" s="1"/>
  <c r="AC82" i="20"/>
  <c r="AC82" i="21"/>
  <c r="S85" i="21"/>
  <c r="S85" i="20"/>
  <c r="O87" i="21"/>
  <c r="O87" i="20"/>
  <c r="AE89" i="20"/>
  <c r="AE89" i="21"/>
  <c r="Q94" i="21"/>
  <c r="Q94" i="20"/>
  <c r="Q94" i="22" s="1"/>
  <c r="M96" i="20"/>
  <c r="M96" i="22" s="1"/>
  <c r="M96" i="21"/>
  <c r="I98" i="20"/>
  <c r="I98" i="22" s="1"/>
  <c r="I98" i="21"/>
  <c r="AM101" i="20"/>
  <c r="AM101" i="21"/>
  <c r="O103" i="21"/>
  <c r="O103" i="20"/>
  <c r="O103" i="22" s="1"/>
  <c r="K105" i="21"/>
  <c r="K105" i="20"/>
  <c r="C109" i="18"/>
  <c r="C109" i="19" s="1"/>
  <c r="W109" i="18"/>
  <c r="W109" i="19" s="1"/>
  <c r="AK110" i="21"/>
  <c r="AK110" i="20"/>
  <c r="AS110" i="22" s="1"/>
  <c r="Q110" i="28" s="1"/>
  <c r="S110" i="23" s="1"/>
  <c r="AG112" i="21"/>
  <c r="AG112" i="20"/>
  <c r="AO112" i="22" s="1"/>
  <c r="M112" i="28" s="1"/>
  <c r="O112" i="23" s="1"/>
  <c r="I114" i="21"/>
  <c r="I114" i="20"/>
  <c r="E116" i="18"/>
  <c r="E116" i="19" s="1"/>
  <c r="Y116" i="18"/>
  <c r="Y116" i="19" s="1"/>
  <c r="AM117" i="20"/>
  <c r="AM117" i="21"/>
  <c r="O119" i="21"/>
  <c r="O119" i="20"/>
  <c r="O119" i="22" s="1"/>
  <c r="AE121" i="20"/>
  <c r="AM121" i="22" s="1"/>
  <c r="K121" i="28" s="1"/>
  <c r="M121" i="23" s="1"/>
  <c r="AE121" i="21"/>
  <c r="G123" i="18"/>
  <c r="G123" i="19" s="1"/>
  <c r="AA123" i="18"/>
  <c r="AA123" i="19" s="1"/>
  <c r="Q126" i="20"/>
  <c r="Q126" i="21"/>
  <c r="M128" i="21"/>
  <c r="M128" i="20"/>
  <c r="M128" i="22" s="1"/>
  <c r="I130" i="21"/>
  <c r="I130" i="20"/>
  <c r="AL4" i="21"/>
  <c r="AL4" i="20"/>
  <c r="P21" i="21"/>
  <c r="P21" i="20"/>
  <c r="P21" i="22" s="1"/>
  <c r="R32" i="21"/>
  <c r="R32" i="20"/>
  <c r="R32" i="22" s="1"/>
  <c r="AD56" i="20"/>
  <c r="AL56" i="22" s="1"/>
  <c r="J56" i="28" s="1"/>
  <c r="L56" i="23" s="1"/>
  <c r="AD56" i="21"/>
  <c r="P65" i="21"/>
  <c r="P65" i="20"/>
  <c r="L79" i="20"/>
  <c r="L79" i="21"/>
  <c r="R92" i="20"/>
  <c r="R92" i="21"/>
  <c r="AJ117" i="21"/>
  <c r="AJ117" i="20"/>
  <c r="H7" i="18"/>
  <c r="H7" i="19" s="1"/>
  <c r="AB7" i="18"/>
  <c r="AB7" i="19" s="1"/>
  <c r="X9" i="18"/>
  <c r="X9" i="19" s="1"/>
  <c r="D9" i="18"/>
  <c r="D9" i="19" s="1"/>
  <c r="AL10" i="21"/>
  <c r="AL10" i="20"/>
  <c r="AT10" i="22" s="1"/>
  <c r="R10" i="28" s="1"/>
  <c r="T10" i="23" s="1"/>
  <c r="I13" i="5"/>
  <c r="P15" i="21"/>
  <c r="P15" i="20"/>
  <c r="P15" i="22" s="1"/>
  <c r="L17" i="20"/>
  <c r="L17" i="21"/>
  <c r="AD22" i="20"/>
  <c r="AL22" i="22" s="1"/>
  <c r="J22" i="28" s="1"/>
  <c r="L22" i="23" s="1"/>
  <c r="AD22" i="21"/>
  <c r="I25" i="5"/>
  <c r="P27" i="21"/>
  <c r="P27" i="20"/>
  <c r="L29" i="21"/>
  <c r="L29" i="20"/>
  <c r="R30" i="20"/>
  <c r="R30" i="21"/>
  <c r="N32" i="18"/>
  <c r="N32" i="19" s="1"/>
  <c r="AH32" i="18"/>
  <c r="AH32" i="19" s="1"/>
  <c r="AD34" i="21"/>
  <c r="AD34" i="20"/>
  <c r="Z36" i="18"/>
  <c r="Z36" i="19" s="1"/>
  <c r="F36" i="18"/>
  <c r="F36" i="19" s="1"/>
  <c r="H39" i="18"/>
  <c r="H39" i="19" s="1"/>
  <c r="AB39" i="18"/>
  <c r="AB39" i="19" s="1"/>
  <c r="R42" i="21"/>
  <c r="R42" i="20"/>
  <c r="R42" i="22" s="1"/>
  <c r="I45" i="5"/>
  <c r="AJ47" i="21"/>
  <c r="AJ47" i="20"/>
  <c r="AR47" i="22" s="1"/>
  <c r="P47" i="28" s="1"/>
  <c r="R47" i="23" s="1"/>
  <c r="AF49" i="20"/>
  <c r="AF49" i="21"/>
  <c r="J54" i="21"/>
  <c r="J54" i="20"/>
  <c r="F56" i="18"/>
  <c r="F56" i="19" s="1"/>
  <c r="Z56" i="18"/>
  <c r="Z56" i="19" s="1"/>
  <c r="I57" i="5"/>
  <c r="AJ59" i="21"/>
  <c r="AJ59" i="20"/>
  <c r="AF61" i="20"/>
  <c r="AF61" i="21"/>
  <c r="AL62" i="21"/>
  <c r="AL62" i="20"/>
  <c r="AT62" i="22" s="1"/>
  <c r="R62" i="28" s="1"/>
  <c r="T62" i="23" s="1"/>
  <c r="N64" i="18"/>
  <c r="N64" i="19" s="1"/>
  <c r="AH64" i="18"/>
  <c r="AH64" i="19" s="1"/>
  <c r="AD66" i="21"/>
  <c r="AD66" i="20"/>
  <c r="AB71" i="18"/>
  <c r="AB71" i="19" s="1"/>
  <c r="H71" i="18"/>
  <c r="H71" i="19" s="1"/>
  <c r="AL74" i="21"/>
  <c r="AL74" i="20"/>
  <c r="AT74" i="22" s="1"/>
  <c r="R74" i="28" s="1"/>
  <c r="T74" i="23" s="1"/>
  <c r="I77" i="5"/>
  <c r="P79" i="20"/>
  <c r="P79" i="21"/>
  <c r="L81" i="21"/>
  <c r="L81" i="20"/>
  <c r="X85" i="18"/>
  <c r="X85" i="19" s="1"/>
  <c r="D85" i="18"/>
  <c r="D85" i="19" s="1"/>
  <c r="J86" i="21"/>
  <c r="J86" i="20"/>
  <c r="B90" i="18"/>
  <c r="B90" i="19" s="1"/>
  <c r="V90" i="18"/>
  <c r="V90" i="19" s="1"/>
  <c r="P91" i="21"/>
  <c r="P91" i="20"/>
  <c r="AF93" i="21"/>
  <c r="AF93" i="20"/>
  <c r="D97" i="18"/>
  <c r="D97" i="19" s="1"/>
  <c r="X97" i="18"/>
  <c r="X97" i="19" s="1"/>
  <c r="J98" i="21"/>
  <c r="J98" i="20"/>
  <c r="J98" i="22" s="1"/>
  <c r="B102" i="18"/>
  <c r="B102" i="19" s="1"/>
  <c r="V102" i="18"/>
  <c r="V102" i="19" s="1"/>
  <c r="P103" i="21"/>
  <c r="P103" i="20"/>
  <c r="L105" i="20"/>
  <c r="L105" i="22" s="1"/>
  <c r="L105" i="21"/>
  <c r="R106" i="21"/>
  <c r="R106" i="20"/>
  <c r="R106" i="22" s="1"/>
  <c r="N108" i="18"/>
  <c r="N108" i="19" s="1"/>
  <c r="AH108" i="18"/>
  <c r="AH108" i="19" s="1"/>
  <c r="AD110" i="21"/>
  <c r="AD110" i="20"/>
  <c r="F112" i="18"/>
  <c r="F112" i="19" s="1"/>
  <c r="Z112" i="18"/>
  <c r="Z112" i="19" s="1"/>
  <c r="AB115" i="18"/>
  <c r="AB115" i="19" s="1"/>
  <c r="H115" i="18"/>
  <c r="H115" i="19" s="1"/>
  <c r="R118" i="21"/>
  <c r="R118" i="20"/>
  <c r="V122" i="18"/>
  <c r="V122" i="19" s="1"/>
  <c r="B122" i="18"/>
  <c r="B122" i="19" s="1"/>
  <c r="AJ123" i="20"/>
  <c r="AJ123" i="21"/>
  <c r="AF125" i="21"/>
  <c r="AF125" i="20"/>
  <c r="AN125" i="22" s="1"/>
  <c r="L125" i="28" s="1"/>
  <c r="N125" i="23" s="1"/>
  <c r="D129" i="18"/>
  <c r="D129" i="19" s="1"/>
  <c r="X129" i="18"/>
  <c r="X129" i="19" s="1"/>
  <c r="J130" i="21"/>
  <c r="J130" i="20"/>
  <c r="AM4" i="21"/>
  <c r="AM4" i="20"/>
  <c r="AD12" i="21"/>
  <c r="AD12" i="20"/>
  <c r="AL12" i="22" s="1"/>
  <c r="J12" i="28" s="1"/>
  <c r="L12" i="23" s="1"/>
  <c r="AF23" i="20"/>
  <c r="AF23" i="21"/>
  <c r="B32" i="18"/>
  <c r="B32" i="19" s="1"/>
  <c r="V32" i="18"/>
  <c r="V32" i="19" s="1"/>
  <c r="X43" i="18"/>
  <c r="X43" i="19" s="1"/>
  <c r="D43" i="18"/>
  <c r="D43" i="19" s="1"/>
  <c r="L55" i="21"/>
  <c r="L55" i="20"/>
  <c r="L55" i="22" s="1"/>
  <c r="J68" i="20"/>
  <c r="J68" i="21"/>
  <c r="AL80" i="21"/>
  <c r="AL80" i="20"/>
  <c r="I87" i="5"/>
  <c r="H109" i="18"/>
  <c r="H109" i="19" s="1"/>
  <c r="AB109" i="18"/>
  <c r="AB109" i="19" s="1"/>
  <c r="AJ121" i="21"/>
  <c r="AJ121" i="20"/>
  <c r="E5" i="18"/>
  <c r="E5" i="19" s="1"/>
  <c r="Y5" i="18"/>
  <c r="Y5" i="19" s="1"/>
  <c r="AM6" i="21"/>
  <c r="AM6" i="20"/>
  <c r="AU6" i="22" s="1"/>
  <c r="S6" i="28" s="1"/>
  <c r="U6" i="23" s="1"/>
  <c r="O8" i="20"/>
  <c r="O8" i="22" s="1"/>
  <c r="O8" i="21"/>
  <c r="AE10" i="20"/>
  <c r="AM10" i="22" s="1"/>
  <c r="K10" i="28" s="1"/>
  <c r="M10" i="23" s="1"/>
  <c r="AE10" i="21"/>
  <c r="G12" i="18"/>
  <c r="G12" i="19" s="1"/>
  <c r="AA12" i="18"/>
  <c r="AA12" i="19" s="1"/>
  <c r="C14" i="18"/>
  <c r="C14" i="19" s="1"/>
  <c r="W14" i="18"/>
  <c r="W14" i="19" s="1"/>
  <c r="AK15" i="21"/>
  <c r="AK15" i="20"/>
  <c r="AG17" i="20"/>
  <c r="AO17" i="22" s="1"/>
  <c r="M17" i="28" s="1"/>
  <c r="O17" i="23" s="1"/>
  <c r="AG17" i="21"/>
  <c r="AC19" i="21"/>
  <c r="AC19" i="20"/>
  <c r="AK19" i="22" s="1"/>
  <c r="I19" i="28" s="1"/>
  <c r="K19" i="23" s="1"/>
  <c r="E21" i="18"/>
  <c r="E21" i="19" s="1"/>
  <c r="Y21" i="18"/>
  <c r="Y21" i="19" s="1"/>
  <c r="AM22" i="21"/>
  <c r="AM22" i="20"/>
  <c r="O24" i="20"/>
  <c r="O24" i="22" s="1"/>
  <c r="O24" i="21"/>
  <c r="AE26" i="21"/>
  <c r="AE26" i="20"/>
  <c r="AM26" i="22" s="1"/>
  <c r="K26" i="28" s="1"/>
  <c r="M26" i="23" s="1"/>
  <c r="AA28" i="18"/>
  <c r="AA28" i="19" s="1"/>
  <c r="G28" i="18"/>
  <c r="G28" i="19" s="1"/>
  <c r="W30" i="18"/>
  <c r="W30" i="19" s="1"/>
  <c r="C30" i="18"/>
  <c r="C30" i="19" s="1"/>
  <c r="Q31" i="20"/>
  <c r="Q31" i="22" s="1"/>
  <c r="Q31" i="21"/>
  <c r="AG33" i="21"/>
  <c r="AG33" i="20"/>
  <c r="AO33" i="22" s="1"/>
  <c r="M33" i="28" s="1"/>
  <c r="O33" i="23" s="1"/>
  <c r="AC35" i="20"/>
  <c r="AC35" i="21"/>
  <c r="E37" i="18"/>
  <c r="E37" i="19" s="1"/>
  <c r="Y37" i="18"/>
  <c r="Y37" i="19" s="1"/>
  <c r="AM38" i="20"/>
  <c r="AU38" i="22" s="1"/>
  <c r="S38" i="28" s="1"/>
  <c r="U38" i="23" s="1"/>
  <c r="AM38" i="21"/>
  <c r="O40" i="21"/>
  <c r="O40" i="20"/>
  <c r="O40" i="22" s="1"/>
  <c r="AE42" i="21"/>
  <c r="AE42" i="20"/>
  <c r="AM42" i="22" s="1"/>
  <c r="K42" i="28" s="1"/>
  <c r="M42" i="23" s="1"/>
  <c r="G44" i="18"/>
  <c r="G44" i="19" s="1"/>
  <c r="AA44" i="18"/>
  <c r="AA44" i="19" s="1"/>
  <c r="C46" i="18"/>
  <c r="C46" i="19" s="1"/>
  <c r="W46" i="18"/>
  <c r="W46" i="19" s="1"/>
  <c r="Q47" i="21"/>
  <c r="Q47" i="20"/>
  <c r="Q47" i="22" s="1"/>
  <c r="AG49" i="21"/>
  <c r="AG49" i="20"/>
  <c r="AO49" i="22" s="1"/>
  <c r="M49" i="28" s="1"/>
  <c r="O49" i="23" s="1"/>
  <c r="I51" i="21"/>
  <c r="I51" i="20"/>
  <c r="S54" i="21"/>
  <c r="S54" i="20"/>
  <c r="AI56" i="21"/>
  <c r="AI56" i="20"/>
  <c r="AQ56" i="22" s="1"/>
  <c r="O56" i="28" s="1"/>
  <c r="Q56" i="23" s="1"/>
  <c r="AE58" i="21"/>
  <c r="AE58" i="20"/>
  <c r="AM58" i="22" s="1"/>
  <c r="K58" i="28" s="1"/>
  <c r="M58" i="23" s="1"/>
  <c r="AA60" i="18"/>
  <c r="AA60" i="19" s="1"/>
  <c r="G60" i="18"/>
  <c r="G60" i="19" s="1"/>
  <c r="C62" i="18"/>
  <c r="C62" i="19" s="1"/>
  <c r="W62" i="18"/>
  <c r="W62" i="19" s="1"/>
  <c r="AK63" i="20"/>
  <c r="AK63" i="21"/>
  <c r="AG65" i="21"/>
  <c r="AG65" i="20"/>
  <c r="AO65" i="22" s="1"/>
  <c r="M65" i="28" s="1"/>
  <c r="O65" i="23" s="1"/>
  <c r="S70" i="20"/>
  <c r="S70" i="22" s="1"/>
  <c r="S70" i="21"/>
  <c r="AI72" i="21"/>
  <c r="AI72" i="20"/>
  <c r="K74" i="20"/>
  <c r="K74" i="21"/>
  <c r="Q79" i="21"/>
  <c r="Q79" i="20"/>
  <c r="Q79" i="22" s="1"/>
  <c r="M81" i="20"/>
  <c r="M81" i="22" s="1"/>
  <c r="M81" i="21"/>
  <c r="AC83" i="21"/>
  <c r="AC83" i="20"/>
  <c r="E85" i="18"/>
  <c r="E85" i="19" s="1"/>
  <c r="Y85" i="18"/>
  <c r="Y85" i="19" s="1"/>
  <c r="S86" i="21"/>
  <c r="S86" i="20"/>
  <c r="S86" i="22" s="1"/>
  <c r="O88" i="20"/>
  <c r="O88" i="22" s="1"/>
  <c r="O88" i="21"/>
  <c r="K90" i="21"/>
  <c r="K90" i="20"/>
  <c r="G92" i="18"/>
  <c r="G92" i="19" s="1"/>
  <c r="AA92" i="18"/>
  <c r="AA92" i="19" s="1"/>
  <c r="AK95" i="21"/>
  <c r="AK95" i="20"/>
  <c r="AS95" i="22" s="1"/>
  <c r="Q95" i="28" s="1"/>
  <c r="S95" i="23" s="1"/>
  <c r="M97" i="20"/>
  <c r="M97" i="22" s="1"/>
  <c r="M97" i="21"/>
  <c r="I99" i="21"/>
  <c r="I99" i="20"/>
  <c r="Y101" i="18"/>
  <c r="Y101" i="19" s="1"/>
  <c r="E101" i="18"/>
  <c r="E101" i="19" s="1"/>
  <c r="AM102" i="21"/>
  <c r="AM102" i="20"/>
  <c r="AU102" i="22" s="1"/>
  <c r="S102" i="28" s="1"/>
  <c r="U102" i="23" s="1"/>
  <c r="AI104" i="21"/>
  <c r="AI104" i="20"/>
  <c r="AE106" i="21"/>
  <c r="AE106" i="20"/>
  <c r="AA108" i="18"/>
  <c r="AA108" i="19" s="1"/>
  <c r="G108" i="18"/>
  <c r="G108" i="19" s="1"/>
  <c r="AK111" i="21"/>
  <c r="AK111" i="20"/>
  <c r="AS111" i="22" s="1"/>
  <c r="Q111" i="28" s="1"/>
  <c r="S111" i="23" s="1"/>
  <c r="AG113" i="21"/>
  <c r="AG113" i="20"/>
  <c r="AC115" i="20"/>
  <c r="AK115" i="22" s="1"/>
  <c r="I115" i="28" s="1"/>
  <c r="K115" i="23" s="1"/>
  <c r="AC115" i="21"/>
  <c r="E117" i="18"/>
  <c r="E117" i="19" s="1"/>
  <c r="Y117" i="18"/>
  <c r="Y117" i="19" s="1"/>
  <c r="AM118" i="21"/>
  <c r="AM118" i="20"/>
  <c r="AU118" i="22" s="1"/>
  <c r="S118" i="28" s="1"/>
  <c r="U118" i="23" s="1"/>
  <c r="O120" i="20"/>
  <c r="O120" i="22" s="1"/>
  <c r="O120" i="21"/>
  <c r="K122" i="21"/>
  <c r="K122" i="20"/>
  <c r="G124" i="18"/>
  <c r="G124" i="19" s="1"/>
  <c r="AA124" i="18"/>
  <c r="AA124" i="19" s="1"/>
  <c r="W126" i="18"/>
  <c r="W126" i="19" s="1"/>
  <c r="C126" i="18"/>
  <c r="C126" i="19" s="1"/>
  <c r="AK127" i="20"/>
  <c r="AS127" i="22" s="1"/>
  <c r="Q127" i="28" s="1"/>
  <c r="S127" i="23" s="1"/>
  <c r="AK127" i="21"/>
  <c r="AG129" i="20"/>
  <c r="AO129" i="22" s="1"/>
  <c r="M129" i="28" s="1"/>
  <c r="O129" i="23" s="1"/>
  <c r="AG129" i="21"/>
  <c r="I131" i="21"/>
  <c r="I131" i="20"/>
  <c r="I131" i="22" s="1"/>
  <c r="AF7" i="21"/>
  <c r="AF7" i="20"/>
  <c r="AN7" i="22" s="1"/>
  <c r="L7" i="28" s="1"/>
  <c r="N7" i="23" s="1"/>
  <c r="AJ41" i="21"/>
  <c r="AJ41" i="20"/>
  <c r="B52" i="18"/>
  <c r="B52" i="19" s="1"/>
  <c r="V52" i="18"/>
  <c r="V52" i="19" s="1"/>
  <c r="J64" i="20"/>
  <c r="J64" i="21"/>
  <c r="AL84" i="20"/>
  <c r="AL84" i="21"/>
  <c r="AL96" i="21"/>
  <c r="AL96" i="20"/>
  <c r="AL108" i="20"/>
  <c r="AT108" i="22" s="1"/>
  <c r="R108" i="28" s="1"/>
  <c r="T108" i="23" s="1"/>
  <c r="AL108" i="21"/>
  <c r="H117" i="18"/>
  <c r="H117" i="19" s="1"/>
  <c r="AB117" i="18"/>
  <c r="AB117" i="19" s="1"/>
  <c r="H129" i="18"/>
  <c r="H129" i="19" s="1"/>
  <c r="AB129" i="18"/>
  <c r="AB129" i="19" s="1"/>
  <c r="AL7" i="21"/>
  <c r="AL7" i="20"/>
  <c r="I10" i="5"/>
  <c r="AJ12" i="20"/>
  <c r="AR12" i="22" s="1"/>
  <c r="P12" i="28" s="1"/>
  <c r="R12" i="23" s="1"/>
  <c r="AJ12" i="21"/>
  <c r="AF14" i="20"/>
  <c r="AN14" i="22" s="1"/>
  <c r="L14" i="28" s="1"/>
  <c r="N14" i="23" s="1"/>
  <c r="AF14" i="21"/>
  <c r="D18" i="18"/>
  <c r="D18" i="19" s="1"/>
  <c r="X18" i="18"/>
  <c r="X18" i="19" s="1"/>
  <c r="J19" i="21"/>
  <c r="J19" i="20"/>
  <c r="J19" i="22" s="1"/>
  <c r="Z21" i="18"/>
  <c r="Z21" i="19" s="1"/>
  <c r="F21" i="18"/>
  <c r="F21" i="19" s="1"/>
  <c r="V23" i="18"/>
  <c r="V23" i="19" s="1"/>
  <c r="B23" i="18"/>
  <c r="B23" i="19" s="1"/>
  <c r="AJ24" i="21"/>
  <c r="AJ24" i="20"/>
  <c r="L26" i="20"/>
  <c r="L26" i="21"/>
  <c r="R27" i="20"/>
  <c r="R27" i="22" s="1"/>
  <c r="R27" i="21"/>
  <c r="N29" i="18"/>
  <c r="N29" i="19" s="1"/>
  <c r="AH29" i="18"/>
  <c r="AH29" i="19" s="1"/>
  <c r="J31" i="20"/>
  <c r="J31" i="22" s="1"/>
  <c r="J31" i="21"/>
  <c r="Z33" i="18"/>
  <c r="Z33" i="19" s="1"/>
  <c r="F33" i="18"/>
  <c r="F33" i="19" s="1"/>
  <c r="V35" i="18"/>
  <c r="V35" i="19" s="1"/>
  <c r="B35" i="18"/>
  <c r="B35" i="19" s="1"/>
  <c r="AJ36" i="20"/>
  <c r="AR36" i="22" s="1"/>
  <c r="P36" i="28" s="1"/>
  <c r="R36" i="23" s="1"/>
  <c r="AJ36" i="21"/>
  <c r="AF38" i="21"/>
  <c r="AF38" i="20"/>
  <c r="R39" i="21"/>
  <c r="R39" i="20"/>
  <c r="R39" i="22" s="1"/>
  <c r="AH41" i="18"/>
  <c r="AH41" i="19" s="1"/>
  <c r="N41" i="18"/>
  <c r="N41" i="19" s="1"/>
  <c r="J43" i="21"/>
  <c r="J43" i="20"/>
  <c r="B47" i="18"/>
  <c r="B47" i="19" s="1"/>
  <c r="V47" i="18"/>
  <c r="V47" i="19" s="1"/>
  <c r="AJ48" i="21"/>
  <c r="AJ48" i="20"/>
  <c r="AR48" i="22" s="1"/>
  <c r="P48" i="28" s="1"/>
  <c r="R48" i="23" s="1"/>
  <c r="AF50" i="20"/>
  <c r="AF50" i="21"/>
  <c r="R51" i="20"/>
  <c r="R51" i="22" s="1"/>
  <c r="R51" i="21"/>
  <c r="N53" i="18"/>
  <c r="N53" i="19" s="1"/>
  <c r="AH53" i="18"/>
  <c r="AH53" i="19" s="1"/>
  <c r="AD55" i="21"/>
  <c r="AD55" i="20"/>
  <c r="AL55" i="22" s="1"/>
  <c r="J55" i="28" s="1"/>
  <c r="L55" i="23" s="1"/>
  <c r="H60" i="18"/>
  <c r="H60" i="19" s="1"/>
  <c r="AB60" i="18"/>
  <c r="AB60" i="19" s="1"/>
  <c r="AL63" i="20"/>
  <c r="AT63" i="22" s="1"/>
  <c r="R63" i="28" s="1"/>
  <c r="T63" i="23" s="1"/>
  <c r="AL63" i="21"/>
  <c r="I66" i="5"/>
  <c r="P68" i="20"/>
  <c r="P68" i="22" s="1"/>
  <c r="P68" i="21"/>
  <c r="L70" i="21"/>
  <c r="L70" i="20"/>
  <c r="J75" i="21"/>
  <c r="J75" i="20"/>
  <c r="J75" i="22" s="1"/>
  <c r="Z77" i="18"/>
  <c r="Z77" i="19" s="1"/>
  <c r="F77" i="18"/>
  <c r="F77" i="19" s="1"/>
  <c r="I78" i="5"/>
  <c r="P80" i="20"/>
  <c r="P80" i="21"/>
  <c r="L82" i="21"/>
  <c r="L82" i="20"/>
  <c r="R83" i="21"/>
  <c r="R83" i="20"/>
  <c r="N85" i="18"/>
  <c r="N85" i="19" s="1"/>
  <c r="AH85" i="18"/>
  <c r="AH85" i="19" s="1"/>
  <c r="J87" i="20"/>
  <c r="J87" i="21"/>
  <c r="AB92" i="18"/>
  <c r="AB92" i="19" s="1"/>
  <c r="H92" i="18"/>
  <c r="H92" i="19" s="1"/>
  <c r="AL95" i="21"/>
  <c r="AL95" i="20"/>
  <c r="I98" i="5"/>
  <c r="AJ100" i="21"/>
  <c r="AJ100" i="20"/>
  <c r="L102" i="20"/>
  <c r="L102" i="22" s="1"/>
  <c r="L102" i="21"/>
  <c r="AD107" i="21"/>
  <c r="AD107" i="20"/>
  <c r="AL107" i="22" s="1"/>
  <c r="J107" i="28" s="1"/>
  <c r="L107" i="23" s="1"/>
  <c r="I110" i="5"/>
  <c r="P112" i="21"/>
  <c r="P112" i="20"/>
  <c r="L114" i="20"/>
  <c r="L114" i="21"/>
  <c r="R115" i="20"/>
  <c r="R115" i="22" s="1"/>
  <c r="R115" i="21"/>
  <c r="N117" i="18"/>
  <c r="N117" i="19" s="1"/>
  <c r="AH117" i="18"/>
  <c r="AH117" i="19" s="1"/>
  <c r="J119" i="20"/>
  <c r="J119" i="22" s="1"/>
  <c r="J119" i="21"/>
  <c r="F121" i="18"/>
  <c r="F121" i="19" s="1"/>
  <c r="Z121" i="18"/>
  <c r="Z121" i="19" s="1"/>
  <c r="AB124" i="18"/>
  <c r="AB124" i="19" s="1"/>
  <c r="H124" i="18"/>
  <c r="H124" i="19" s="1"/>
  <c r="AL127" i="21"/>
  <c r="AL127" i="20"/>
  <c r="I130" i="5"/>
  <c r="J36" i="21"/>
  <c r="J36" i="20"/>
  <c r="AB73" i="18"/>
  <c r="AB73" i="19" s="1"/>
  <c r="H73" i="18"/>
  <c r="H73" i="19" s="1"/>
  <c r="P85" i="20"/>
  <c r="P85" i="21"/>
  <c r="H101" i="18"/>
  <c r="H101" i="19" s="1"/>
  <c r="AB101" i="18"/>
  <c r="AB101" i="19" s="1"/>
  <c r="AD128" i="20"/>
  <c r="AL128" i="22" s="1"/>
  <c r="J128" i="28" s="1"/>
  <c r="L128" i="23" s="1"/>
  <c r="AD128" i="21"/>
  <c r="Y6" i="18"/>
  <c r="Y6" i="19" s="1"/>
  <c r="E6" i="18"/>
  <c r="E6" i="19" s="1"/>
  <c r="AM7" i="20"/>
  <c r="AM7" i="21"/>
  <c r="AI9" i="20"/>
  <c r="AI9" i="21"/>
  <c r="K11" i="21"/>
  <c r="K11" i="20"/>
  <c r="AA13" i="18"/>
  <c r="AA13" i="19" s="1"/>
  <c r="G13" i="18"/>
  <c r="G13" i="19" s="1"/>
  <c r="Q16" i="21"/>
  <c r="Q16" i="20"/>
  <c r="Q16" i="22" s="1"/>
  <c r="M18" i="20"/>
  <c r="M18" i="21"/>
  <c r="AC20" i="21"/>
  <c r="AC20" i="20"/>
  <c r="E22" i="18"/>
  <c r="E22" i="19" s="1"/>
  <c r="Y22" i="18"/>
  <c r="Y22" i="19" s="1"/>
  <c r="AM23" i="21"/>
  <c r="AM23" i="20"/>
  <c r="AU23" i="22" s="1"/>
  <c r="S23" i="28" s="1"/>
  <c r="U23" i="23" s="1"/>
  <c r="AI25" i="21"/>
  <c r="AI25" i="20"/>
  <c r="AQ25" i="22" s="1"/>
  <c r="O25" i="28" s="1"/>
  <c r="Q25" i="23" s="1"/>
  <c r="AE27" i="21"/>
  <c r="AE27" i="20"/>
  <c r="G29" i="18"/>
  <c r="G29" i="19" s="1"/>
  <c r="AA29" i="18"/>
  <c r="AA29" i="19" s="1"/>
  <c r="Q32" i="21"/>
  <c r="Q32" i="20"/>
  <c r="Q32" i="22" s="1"/>
  <c r="AG34" i="20"/>
  <c r="AG34" i="21"/>
  <c r="AC36" i="20"/>
  <c r="AK36" i="22" s="1"/>
  <c r="I36" i="28" s="1"/>
  <c r="K36" i="23" s="1"/>
  <c r="AC36" i="21"/>
  <c r="E38" i="18"/>
  <c r="E38" i="19" s="1"/>
  <c r="Y38" i="18"/>
  <c r="Y38" i="19" s="1"/>
  <c r="S39" i="21"/>
  <c r="S39" i="20"/>
  <c r="S39" i="22" s="1"/>
  <c r="AI41" i="20"/>
  <c r="AI41" i="21"/>
  <c r="AE43" i="21"/>
  <c r="AE43" i="20"/>
  <c r="G45" i="18"/>
  <c r="G45" i="19" s="1"/>
  <c r="AA45" i="18"/>
  <c r="AA45" i="19" s="1"/>
  <c r="AK48" i="21"/>
  <c r="AK48" i="20"/>
  <c r="AS48" i="22" s="1"/>
  <c r="Q48" i="28" s="1"/>
  <c r="S48" i="23" s="1"/>
  <c r="M50" i="20"/>
  <c r="M50" i="21"/>
  <c r="AC52" i="21"/>
  <c r="AC52" i="20"/>
  <c r="AM55" i="21"/>
  <c r="AM55" i="20"/>
  <c r="AI57" i="20"/>
  <c r="AI57" i="21"/>
  <c r="K59" i="21"/>
  <c r="K59" i="20"/>
  <c r="K59" i="22" s="1"/>
  <c r="G61" i="18"/>
  <c r="G61" i="19" s="1"/>
  <c r="AA61" i="18"/>
  <c r="AA61" i="19" s="1"/>
  <c r="C63" i="18"/>
  <c r="C63" i="19" s="1"/>
  <c r="W63" i="18"/>
  <c r="W63" i="19" s="1"/>
  <c r="AK64" i="21"/>
  <c r="AK64" i="20"/>
  <c r="AS64" i="22" s="1"/>
  <c r="Q64" i="28" s="1"/>
  <c r="S64" i="23" s="1"/>
  <c r="AG66" i="20"/>
  <c r="AG66" i="21"/>
  <c r="AC68" i="21"/>
  <c r="AC68" i="20"/>
  <c r="E70" i="18"/>
  <c r="E70" i="19" s="1"/>
  <c r="Y70" i="18"/>
  <c r="Y70" i="19" s="1"/>
  <c r="AM71" i="21"/>
  <c r="AM71" i="20"/>
  <c r="AU71" i="22" s="1"/>
  <c r="S71" i="28" s="1"/>
  <c r="U71" i="23" s="1"/>
  <c r="O73" i="20"/>
  <c r="O73" i="21"/>
  <c r="AE75" i="20"/>
  <c r="AM75" i="22" s="1"/>
  <c r="K75" i="28" s="1"/>
  <c r="M75" i="23" s="1"/>
  <c r="AE75" i="21"/>
  <c r="AA77" i="18"/>
  <c r="AA77" i="19" s="1"/>
  <c r="G77" i="18"/>
  <c r="G77" i="19" s="1"/>
  <c r="Q80" i="21"/>
  <c r="Q80" i="20"/>
  <c r="Q80" i="22" s="1"/>
  <c r="AG82" i="21"/>
  <c r="AG82" i="20"/>
  <c r="AO82" i="22" s="1"/>
  <c r="M82" i="28" s="1"/>
  <c r="O82" i="23" s="1"/>
  <c r="I84" i="21"/>
  <c r="I84" i="20"/>
  <c r="AM87" i="21"/>
  <c r="AM87" i="20"/>
  <c r="AI89" i="21"/>
  <c r="AI89" i="20"/>
  <c r="AQ89" i="22" s="1"/>
  <c r="O89" i="28" s="1"/>
  <c r="Q89" i="23" s="1"/>
  <c r="AE91" i="20"/>
  <c r="AE91" i="21"/>
  <c r="AA93" i="18"/>
  <c r="AA93" i="19" s="1"/>
  <c r="G93" i="18"/>
  <c r="G93" i="19" s="1"/>
  <c r="W95" i="18"/>
  <c r="W95" i="19" s="1"/>
  <c r="C95" i="18"/>
  <c r="C95" i="19" s="1"/>
  <c r="AK96" i="21"/>
  <c r="AK96" i="20"/>
  <c r="AS96" i="22" s="1"/>
  <c r="Q96" i="28" s="1"/>
  <c r="S96" i="23" s="1"/>
  <c r="M98" i="20"/>
  <c r="M98" i="21"/>
  <c r="AC100" i="21"/>
  <c r="AC100" i="20"/>
  <c r="E102" i="18"/>
  <c r="E102" i="19" s="1"/>
  <c r="Y102" i="18"/>
  <c r="Y102" i="19" s="1"/>
  <c r="S103" i="21"/>
  <c r="S103" i="20"/>
  <c r="S103" i="22" s="1"/>
  <c r="AI105" i="21"/>
  <c r="AI105" i="20"/>
  <c r="AQ105" i="22" s="1"/>
  <c r="O105" i="28" s="1"/>
  <c r="Q105" i="23" s="1"/>
  <c r="AE107" i="20"/>
  <c r="AM107" i="22" s="1"/>
  <c r="K107" i="28" s="1"/>
  <c r="M107" i="23" s="1"/>
  <c r="AE107" i="21"/>
  <c r="W111" i="18"/>
  <c r="W111" i="19" s="1"/>
  <c r="C111" i="18"/>
  <c r="C111" i="19" s="1"/>
  <c r="AK112" i="21"/>
  <c r="AK112" i="20"/>
  <c r="AS112" i="22" s="1"/>
  <c r="Q112" i="28" s="1"/>
  <c r="S112" i="23" s="1"/>
  <c r="M114" i="21"/>
  <c r="M114" i="20"/>
  <c r="M114" i="22" s="1"/>
  <c r="I116" i="20"/>
  <c r="I116" i="22" s="1"/>
  <c r="I116" i="21"/>
  <c r="Y118" i="18"/>
  <c r="Y118" i="19" s="1"/>
  <c r="E118" i="18"/>
  <c r="E118" i="19" s="1"/>
  <c r="AM119" i="21"/>
  <c r="AM119" i="20"/>
  <c r="AU119" i="22" s="1"/>
  <c r="S119" i="28" s="1"/>
  <c r="U119" i="23" s="1"/>
  <c r="AI121" i="20"/>
  <c r="AI121" i="21"/>
  <c r="K123" i="21"/>
  <c r="K123" i="20"/>
  <c r="G125" i="18"/>
  <c r="G125" i="19" s="1"/>
  <c r="AA125" i="18"/>
  <c r="AA125" i="19" s="1"/>
  <c r="AK128" i="21"/>
  <c r="AK128" i="20"/>
  <c r="AS128" i="22" s="1"/>
  <c r="Q128" i="28" s="1"/>
  <c r="S128" i="23" s="1"/>
  <c r="AG130" i="21"/>
  <c r="AG130" i="20"/>
  <c r="AO130" i="22" s="1"/>
  <c r="M130" i="28" s="1"/>
  <c r="O130" i="23" s="1"/>
  <c r="AD4" i="21"/>
  <c r="AD4" i="20"/>
  <c r="I19" i="5"/>
  <c r="X55" i="18"/>
  <c r="X55" i="19" s="1"/>
  <c r="D55" i="18"/>
  <c r="D55" i="19" s="1"/>
  <c r="F66" i="18"/>
  <c r="F66" i="19" s="1"/>
  <c r="Z66" i="18"/>
  <c r="Z66" i="19" s="1"/>
  <c r="N74" i="18"/>
  <c r="N74" i="19" s="1"/>
  <c r="AH74" i="18"/>
  <c r="AH74" i="19" s="1"/>
  <c r="L87" i="20"/>
  <c r="L87" i="21"/>
  <c r="AH98" i="18"/>
  <c r="AH98" i="19" s="1"/>
  <c r="N98" i="18"/>
  <c r="N98" i="19" s="1"/>
  <c r="X119" i="18"/>
  <c r="X119" i="19" s="1"/>
  <c r="D119" i="18"/>
  <c r="D119" i="19" s="1"/>
  <c r="AU13" i="22" l="1"/>
  <c r="S13" i="28" s="1"/>
  <c r="U13" i="23" s="1"/>
  <c r="P54" i="22"/>
  <c r="S84" i="22"/>
  <c r="O70" i="22"/>
  <c r="AQ60" i="22"/>
  <c r="O60" i="28" s="1"/>
  <c r="Q60" i="23" s="1"/>
  <c r="AT36" i="22"/>
  <c r="R36" i="28" s="1"/>
  <c r="T36" i="23" s="1"/>
  <c r="P127" i="22"/>
  <c r="R78" i="22"/>
  <c r="R98" i="22"/>
  <c r="AR123" i="22"/>
  <c r="P123" i="28" s="1"/>
  <c r="R123" i="23" s="1"/>
  <c r="R21" i="22"/>
  <c r="O78" i="22"/>
  <c r="Q69" i="22"/>
  <c r="S60" i="22"/>
  <c r="AS53" i="22"/>
  <c r="Q53" i="28" s="1"/>
  <c r="S53" i="23" s="1"/>
  <c r="S44" i="22"/>
  <c r="Q37" i="22"/>
  <c r="S28" i="22"/>
  <c r="AS21" i="22"/>
  <c r="Q21" i="28" s="1"/>
  <c r="S21" i="23" s="1"/>
  <c r="AU12" i="22"/>
  <c r="S12" i="28" s="1"/>
  <c r="U12" i="23" s="1"/>
  <c r="S12" i="22"/>
  <c r="AQ21" i="22"/>
  <c r="O21" i="28" s="1"/>
  <c r="Q21" i="23" s="1"/>
  <c r="AT124" i="22"/>
  <c r="R124" i="28" s="1"/>
  <c r="T124" i="23" s="1"/>
  <c r="R71" i="22"/>
  <c r="P56" i="22"/>
  <c r="Q27" i="22"/>
  <c r="S18" i="22"/>
  <c r="R64" i="22"/>
  <c r="R62" i="22"/>
  <c r="AR4" i="22"/>
  <c r="P4" i="28" s="1"/>
  <c r="R4" i="23" s="1"/>
  <c r="R38" i="22"/>
  <c r="P23" i="22"/>
  <c r="R80" i="22"/>
  <c r="AQ48" i="22"/>
  <c r="O48" i="28" s="1"/>
  <c r="Q48" i="23" s="1"/>
  <c r="P93" i="22"/>
  <c r="AR43" i="22"/>
  <c r="P43" i="28" s="1"/>
  <c r="R43" i="23" s="1"/>
  <c r="AN50" i="22"/>
  <c r="L50" i="28" s="1"/>
  <c r="N50" i="23" s="1"/>
  <c r="J68" i="22"/>
  <c r="AN23" i="22"/>
  <c r="L23" i="28" s="1"/>
  <c r="N23" i="23" s="1"/>
  <c r="AN49" i="22"/>
  <c r="L49" i="28" s="1"/>
  <c r="N49" i="23" s="1"/>
  <c r="L17" i="22"/>
  <c r="L63" i="22"/>
  <c r="I73" i="22"/>
  <c r="K64" i="22"/>
  <c r="K48" i="22"/>
  <c r="I41" i="22"/>
  <c r="I25" i="22"/>
  <c r="K16" i="22"/>
  <c r="I9" i="22"/>
  <c r="AK105" i="22"/>
  <c r="I105" i="28" s="1"/>
  <c r="K105" i="23" s="1"/>
  <c r="AK57" i="22"/>
  <c r="I57" i="28" s="1"/>
  <c r="K57" i="23" s="1"/>
  <c r="I80" i="22"/>
  <c r="AM71" i="22"/>
  <c r="K71" i="28" s="1"/>
  <c r="M71" i="23" s="1"/>
  <c r="I16" i="22"/>
  <c r="I127" i="22"/>
  <c r="AK95" i="22"/>
  <c r="I95" i="28" s="1"/>
  <c r="K95" i="23" s="1"/>
  <c r="AM86" i="22"/>
  <c r="K86" i="28" s="1"/>
  <c r="M86" i="23" s="1"/>
  <c r="M77" i="22"/>
  <c r="AK31" i="22"/>
  <c r="I31" i="28" s="1"/>
  <c r="K31" i="23" s="1"/>
  <c r="M13" i="22"/>
  <c r="AL54" i="22"/>
  <c r="J54" i="28" s="1"/>
  <c r="L54" i="23" s="1"/>
  <c r="L92" i="22"/>
  <c r="AO119" i="22"/>
  <c r="M119" i="28" s="1"/>
  <c r="O119" i="23" s="1"/>
  <c r="AK73" i="22"/>
  <c r="I73" i="28" s="1"/>
  <c r="K73" i="23" s="1"/>
  <c r="AN4" i="22"/>
  <c r="L4" i="28" s="1"/>
  <c r="N4" i="23" s="1"/>
  <c r="L69" i="22"/>
  <c r="AL42" i="22"/>
  <c r="J42" i="28" s="1"/>
  <c r="L42" i="23" s="1"/>
  <c r="AN92" i="22"/>
  <c r="L92" i="28" s="1"/>
  <c r="N92" i="23" s="1"/>
  <c r="J24" i="22"/>
  <c r="M122" i="22"/>
  <c r="I76" i="22"/>
  <c r="M58" i="22"/>
  <c r="I44" i="22"/>
  <c r="AK28" i="22"/>
  <c r="I28" i="28" s="1"/>
  <c r="K28" i="23" s="1"/>
  <c r="AK12" i="22"/>
  <c r="I12" i="28" s="1"/>
  <c r="K12" i="23" s="1"/>
  <c r="J103" i="22"/>
  <c r="I81" i="22"/>
  <c r="AL14" i="22"/>
  <c r="J14" i="28" s="1"/>
  <c r="L14" i="23" s="1"/>
  <c r="I106" i="22"/>
  <c r="I58" i="22"/>
  <c r="AL125" i="22"/>
  <c r="J125" i="28" s="1"/>
  <c r="L125" i="23" s="1"/>
  <c r="L76" i="22"/>
  <c r="J61" i="22"/>
  <c r="AK17" i="22"/>
  <c r="I17" i="28" s="1"/>
  <c r="K17" i="23" s="1"/>
  <c r="I68" i="22"/>
  <c r="AM11" i="22"/>
  <c r="K11" i="28" s="1"/>
  <c r="M11" i="23" s="1"/>
  <c r="H70" i="22"/>
  <c r="AL11" i="22"/>
  <c r="J11" i="28" s="1"/>
  <c r="L11" i="23" s="1"/>
  <c r="AO90" i="22"/>
  <c r="M90" i="28" s="1"/>
  <c r="O90" i="23" s="1"/>
  <c r="L45" i="22"/>
  <c r="I69" i="22"/>
  <c r="AM60" i="22"/>
  <c r="K60" i="28" s="1"/>
  <c r="M60" i="23" s="1"/>
  <c r="I53" i="22"/>
  <c r="I37" i="22"/>
  <c r="AM28" i="22"/>
  <c r="K28" i="28" s="1"/>
  <c r="M28" i="23" s="1"/>
  <c r="AK21" i="22"/>
  <c r="I21" i="28" s="1"/>
  <c r="K21" i="23" s="1"/>
  <c r="K12" i="22"/>
  <c r="AK5" i="22"/>
  <c r="I5" i="28" s="1"/>
  <c r="K5" i="23" s="1"/>
  <c r="AO15" i="22"/>
  <c r="M15" i="28" s="1"/>
  <c r="O15" i="23" s="1"/>
  <c r="K27" i="22"/>
  <c r="AL87" i="22"/>
  <c r="J87" i="28" s="1"/>
  <c r="L87" i="23" s="1"/>
  <c r="J56" i="22"/>
  <c r="M20" i="22"/>
  <c r="K52" i="22"/>
  <c r="AO122" i="22"/>
  <c r="M122" i="28" s="1"/>
  <c r="O122" i="23" s="1"/>
  <c r="M90" i="22"/>
  <c r="AO74" i="22"/>
  <c r="M74" i="28" s="1"/>
  <c r="O74" i="23" s="1"/>
  <c r="AN121" i="22"/>
  <c r="L121" i="28" s="1"/>
  <c r="N121" i="23" s="1"/>
  <c r="AL16" i="22"/>
  <c r="J16" i="28" s="1"/>
  <c r="L16" i="23" s="1"/>
  <c r="K81" i="22"/>
  <c r="M72" i="22"/>
  <c r="AK58" i="22"/>
  <c r="I58" i="28" s="1"/>
  <c r="K58" i="23" s="1"/>
  <c r="K17" i="22"/>
  <c r="AK10" i="22"/>
  <c r="I10" i="28" s="1"/>
  <c r="K10" i="23" s="1"/>
  <c r="L120" i="22"/>
  <c r="K93" i="22"/>
  <c r="AO36" i="22"/>
  <c r="M36" i="28" s="1"/>
  <c r="O36" i="23" s="1"/>
  <c r="AN8" i="22"/>
  <c r="L8" i="28" s="1"/>
  <c r="N8" i="23" s="1"/>
  <c r="AK56" i="22"/>
  <c r="I56" i="28" s="1"/>
  <c r="K56" i="23" s="1"/>
  <c r="M38" i="22"/>
  <c r="AL59" i="22"/>
  <c r="J59" i="28" s="1"/>
  <c r="L59" i="23" s="1"/>
  <c r="AO85" i="22"/>
  <c r="M85" i="28" s="1"/>
  <c r="O85" i="23" s="1"/>
  <c r="AM78" i="22"/>
  <c r="K78" i="28" s="1"/>
  <c r="M78" i="23" s="1"/>
  <c r="AK71" i="22"/>
  <c r="I71" i="28" s="1"/>
  <c r="K71" i="23" s="1"/>
  <c r="K14" i="22"/>
  <c r="AO5" i="22"/>
  <c r="M5" i="28" s="1"/>
  <c r="O5" i="23" s="1"/>
  <c r="J72" i="22"/>
  <c r="J113" i="22"/>
  <c r="M113" i="22"/>
  <c r="AM74" i="22"/>
  <c r="K74" i="28" s="1"/>
  <c r="M74" i="23" s="1"/>
  <c r="AK109" i="22"/>
  <c r="I109" i="28" s="1"/>
  <c r="K109" i="23" s="1"/>
  <c r="M43" i="22"/>
  <c r="AM63" i="22"/>
  <c r="K63" i="28" s="1"/>
  <c r="M63" i="23" s="1"/>
  <c r="AK40" i="22"/>
  <c r="I40" i="28" s="1"/>
  <c r="K40" i="23" s="1"/>
  <c r="AL26" i="22"/>
  <c r="J26" i="28" s="1"/>
  <c r="L26" i="23" s="1"/>
  <c r="G108" i="20"/>
  <c r="G108" i="21"/>
  <c r="H18" i="21"/>
  <c r="H18" i="20"/>
  <c r="AB112" i="20"/>
  <c r="AB112" i="21"/>
  <c r="H82" i="20"/>
  <c r="H82" i="21"/>
  <c r="V108" i="21"/>
  <c r="V108" i="20"/>
  <c r="AD108" i="22" s="1"/>
  <c r="W122" i="20"/>
  <c r="AE122" i="22" s="1"/>
  <c r="C122" i="28" s="1"/>
  <c r="E122" i="23" s="1"/>
  <c r="W122" i="21"/>
  <c r="D105" i="20"/>
  <c r="D105" i="21"/>
  <c r="D40" i="21"/>
  <c r="D40" i="20"/>
  <c r="D40" i="22" s="1"/>
  <c r="AA63" i="21"/>
  <c r="AA63" i="20"/>
  <c r="AI63" i="22" s="1"/>
  <c r="G63" i="28" s="1"/>
  <c r="I63" i="23" s="1"/>
  <c r="H37" i="21"/>
  <c r="H37" i="20"/>
  <c r="G5" i="21"/>
  <c r="G5" i="20"/>
  <c r="G5" i="22" s="1"/>
  <c r="X103" i="20"/>
  <c r="X103" i="21"/>
  <c r="AA84" i="21"/>
  <c r="AA84" i="20"/>
  <c r="AI84" i="22" s="1"/>
  <c r="G84" i="28" s="1"/>
  <c r="I84" i="23" s="1"/>
  <c r="H122" i="21"/>
  <c r="H122" i="20"/>
  <c r="F55" i="21"/>
  <c r="F55" i="20"/>
  <c r="F55" i="22" s="1"/>
  <c r="X108" i="21"/>
  <c r="X108" i="20"/>
  <c r="AF108" i="22" s="1"/>
  <c r="D108" i="28" s="1"/>
  <c r="F108" i="23" s="1"/>
  <c r="X108" i="23" s="1"/>
  <c r="D109" i="27" s="1"/>
  <c r="V63" i="21"/>
  <c r="V63" i="20"/>
  <c r="AD63" i="22" s="1"/>
  <c r="W102" i="21"/>
  <c r="W102" i="20"/>
  <c r="G68" i="21"/>
  <c r="G68" i="20"/>
  <c r="G68" i="22" s="1"/>
  <c r="D57" i="21"/>
  <c r="D57" i="20"/>
  <c r="D57" i="22" s="1"/>
  <c r="D83" i="20"/>
  <c r="D83" i="21"/>
  <c r="B85" i="20"/>
  <c r="B85" i="22" s="1"/>
  <c r="B85" i="21"/>
  <c r="Z63" i="21"/>
  <c r="Z63" i="20"/>
  <c r="AH63" i="22" s="1"/>
  <c r="F63" i="28" s="1"/>
  <c r="H63" i="23" s="1"/>
  <c r="AB46" i="20"/>
  <c r="AB46" i="21"/>
  <c r="D86" i="21"/>
  <c r="D86" i="20"/>
  <c r="D86" i="22" s="1"/>
  <c r="V38" i="20"/>
  <c r="AD38" i="22" s="1"/>
  <c r="V38" i="21"/>
  <c r="AA6" i="20"/>
  <c r="AA6" i="21"/>
  <c r="F4" i="21"/>
  <c r="F4" i="20"/>
  <c r="F4" i="22" s="1"/>
  <c r="C19" i="20"/>
  <c r="C19" i="21"/>
  <c r="V104" i="21"/>
  <c r="V104" i="20"/>
  <c r="X110" i="21"/>
  <c r="X110" i="20"/>
  <c r="AF110" i="22" s="1"/>
  <c r="D110" i="28" s="1"/>
  <c r="F110" i="23" s="1"/>
  <c r="F81" i="21"/>
  <c r="F81" i="20"/>
  <c r="F81" i="22" s="1"/>
  <c r="B27" i="21"/>
  <c r="B27" i="20"/>
  <c r="B27" i="22" s="1"/>
  <c r="G112" i="21"/>
  <c r="G112" i="20"/>
  <c r="C98" i="20"/>
  <c r="C98" i="21"/>
  <c r="AH26" i="20"/>
  <c r="AH26" i="21"/>
  <c r="X101" i="21"/>
  <c r="X101" i="20"/>
  <c r="AF101" i="22" s="1"/>
  <c r="D101" i="28" s="1"/>
  <c r="F101" i="23" s="1"/>
  <c r="D77" i="21"/>
  <c r="D77" i="20"/>
  <c r="B62" i="20"/>
  <c r="B62" i="21"/>
  <c r="N36" i="20"/>
  <c r="N36" i="21"/>
  <c r="AH46" i="20"/>
  <c r="AH46" i="21"/>
  <c r="AB130" i="21"/>
  <c r="AB130" i="20"/>
  <c r="H98" i="20"/>
  <c r="H98" i="21"/>
  <c r="X80" i="21"/>
  <c r="X80" i="20"/>
  <c r="AF80" i="22" s="1"/>
  <c r="D80" i="28" s="1"/>
  <c r="F80" i="23" s="1"/>
  <c r="AB66" i="21"/>
  <c r="AB66" i="20"/>
  <c r="AJ66" i="22" s="1"/>
  <c r="Z19" i="21"/>
  <c r="Z19" i="20"/>
  <c r="E115" i="20"/>
  <c r="E115" i="21"/>
  <c r="E54" i="20"/>
  <c r="E54" i="21"/>
  <c r="AB104" i="20"/>
  <c r="AB104" i="21"/>
  <c r="V88" i="21"/>
  <c r="V88" i="20"/>
  <c r="G81" i="21"/>
  <c r="G81" i="20"/>
  <c r="G81" i="22" s="1"/>
  <c r="V15" i="20"/>
  <c r="V15" i="21"/>
  <c r="AA64" i="20"/>
  <c r="AA64" i="21"/>
  <c r="N34" i="21"/>
  <c r="N34" i="20"/>
  <c r="AB63" i="21"/>
  <c r="AB63" i="20"/>
  <c r="N24" i="21"/>
  <c r="N24" i="20"/>
  <c r="N24" i="22" s="1"/>
  <c r="V18" i="21"/>
  <c r="V18" i="20"/>
  <c r="AD18" i="22" s="1"/>
  <c r="H25" i="20"/>
  <c r="H25" i="21"/>
  <c r="G95" i="21"/>
  <c r="G95" i="20"/>
  <c r="G95" i="22" s="1"/>
  <c r="G79" i="20"/>
  <c r="G79" i="21"/>
  <c r="X120" i="21"/>
  <c r="X120" i="20"/>
  <c r="AF120" i="22" s="1"/>
  <c r="D120" i="28" s="1"/>
  <c r="F120" i="23" s="1"/>
  <c r="X120" i="23" s="1"/>
  <c r="D121" i="27" s="1"/>
  <c r="B105" i="21"/>
  <c r="B105" i="20"/>
  <c r="V29" i="21"/>
  <c r="V29" i="20"/>
  <c r="AD29" i="22" s="1"/>
  <c r="F7" i="20"/>
  <c r="F7" i="21"/>
  <c r="C31" i="20"/>
  <c r="C31" i="21"/>
  <c r="D74" i="20"/>
  <c r="D74" i="22" s="1"/>
  <c r="D74" i="21"/>
  <c r="N98" i="20"/>
  <c r="N98" i="21"/>
  <c r="D55" i="21"/>
  <c r="D55" i="20"/>
  <c r="D55" i="22" s="1"/>
  <c r="AQ57" i="22"/>
  <c r="O57" i="28" s="1"/>
  <c r="Q57" i="23" s="1"/>
  <c r="AU7" i="22"/>
  <c r="S7" i="28" s="1"/>
  <c r="U7" i="23" s="1"/>
  <c r="P85" i="22"/>
  <c r="H124" i="21"/>
  <c r="H124" i="20"/>
  <c r="H92" i="20"/>
  <c r="H92" i="22" s="1"/>
  <c r="H92" i="21"/>
  <c r="L82" i="22"/>
  <c r="AB60" i="21"/>
  <c r="AB60" i="20"/>
  <c r="AJ60" i="22" s="1"/>
  <c r="N41" i="20"/>
  <c r="N41" i="22" s="1"/>
  <c r="N41" i="21"/>
  <c r="B35" i="20"/>
  <c r="B35" i="21"/>
  <c r="F21" i="20"/>
  <c r="F21" i="21"/>
  <c r="H117" i="21"/>
  <c r="H117" i="20"/>
  <c r="H117" i="22" s="1"/>
  <c r="J64" i="22"/>
  <c r="G124" i="20"/>
  <c r="G124" i="21"/>
  <c r="E117" i="20"/>
  <c r="E117" i="22" s="1"/>
  <c r="E117" i="21"/>
  <c r="AA108" i="21"/>
  <c r="AA108" i="20"/>
  <c r="Y101" i="21"/>
  <c r="Y101" i="20"/>
  <c r="G92" i="21"/>
  <c r="G92" i="20"/>
  <c r="G92" i="22" s="1"/>
  <c r="E85" i="21"/>
  <c r="E85" i="20"/>
  <c r="K74" i="22"/>
  <c r="AS63" i="22"/>
  <c r="Q63" i="28" s="1"/>
  <c r="S63" i="23" s="1"/>
  <c r="G12" i="20"/>
  <c r="G12" i="22" s="1"/>
  <c r="G12" i="21"/>
  <c r="E5" i="21"/>
  <c r="E5" i="20"/>
  <c r="E5" i="22" s="1"/>
  <c r="X129" i="21"/>
  <c r="X129" i="20"/>
  <c r="R118" i="22"/>
  <c r="AH108" i="21"/>
  <c r="AH108" i="20"/>
  <c r="AP108" i="22" s="1"/>
  <c r="V102" i="21"/>
  <c r="V102" i="20"/>
  <c r="P91" i="22"/>
  <c r="L81" i="22"/>
  <c r="AB71" i="21"/>
  <c r="AB71" i="20"/>
  <c r="AJ71" i="22" s="1"/>
  <c r="AN61" i="22"/>
  <c r="L61" i="28" s="1"/>
  <c r="N61" i="23" s="1"/>
  <c r="H39" i="20"/>
  <c r="H39" i="22" s="1"/>
  <c r="H39" i="21"/>
  <c r="R30" i="22"/>
  <c r="X9" i="20"/>
  <c r="X9" i="21"/>
  <c r="L79" i="22"/>
  <c r="Q126" i="22"/>
  <c r="AU117" i="22"/>
  <c r="S117" i="28" s="1"/>
  <c r="U117" i="23" s="1"/>
  <c r="AU101" i="22"/>
  <c r="S101" i="28" s="1"/>
  <c r="U101" i="23" s="1"/>
  <c r="AM89" i="22"/>
  <c r="K89" i="28" s="1"/>
  <c r="M89" i="23" s="1"/>
  <c r="K57" i="22"/>
  <c r="AQ39" i="22"/>
  <c r="O39" i="28" s="1"/>
  <c r="Q39" i="23" s="1"/>
  <c r="Q30" i="22"/>
  <c r="AQ7" i="22"/>
  <c r="O7" i="28" s="1"/>
  <c r="Q7" i="23" s="1"/>
  <c r="D31" i="21"/>
  <c r="D31" i="20"/>
  <c r="X128" i="20"/>
  <c r="AF128" i="22" s="1"/>
  <c r="D128" i="28" s="1"/>
  <c r="F128" i="23" s="1"/>
  <c r="X128" i="23" s="1"/>
  <c r="D129" i="27" s="1"/>
  <c r="X128" i="21"/>
  <c r="N119" i="20"/>
  <c r="N119" i="21"/>
  <c r="B113" i="21"/>
  <c r="B113" i="20"/>
  <c r="B101" i="21"/>
  <c r="B101" i="20"/>
  <c r="AL89" i="22"/>
  <c r="J89" i="28" s="1"/>
  <c r="L89" i="23" s="1"/>
  <c r="AR82" i="22"/>
  <c r="P82" i="28" s="1"/>
  <c r="R82" i="23" s="1"/>
  <c r="H62" i="21"/>
  <c r="H62" i="20"/>
  <c r="D44" i="21"/>
  <c r="D44" i="20"/>
  <c r="AN28" i="22"/>
  <c r="L28" i="28" s="1"/>
  <c r="N28" i="23" s="1"/>
  <c r="F15" i="20"/>
  <c r="F15" i="21"/>
  <c r="L8" i="22"/>
  <c r="D115" i="21"/>
  <c r="D115" i="20"/>
  <c r="D115" i="22" s="1"/>
  <c r="V8" i="21"/>
  <c r="V8" i="20"/>
  <c r="AQ126" i="22"/>
  <c r="O126" i="28" s="1"/>
  <c r="Q126" i="23" s="1"/>
  <c r="Q117" i="22"/>
  <c r="AU108" i="22"/>
  <c r="S108" i="28" s="1"/>
  <c r="U108" i="23" s="1"/>
  <c r="W100" i="21"/>
  <c r="W100" i="20"/>
  <c r="W84" i="21"/>
  <c r="W84" i="20"/>
  <c r="AE84" i="22" s="1"/>
  <c r="C84" i="28" s="1"/>
  <c r="E84" i="23" s="1"/>
  <c r="W84" i="23" s="1"/>
  <c r="C85" i="27" s="1"/>
  <c r="I57" i="22"/>
  <c r="AM32" i="22"/>
  <c r="K32" i="28" s="1"/>
  <c r="M32" i="23" s="1"/>
  <c r="AK89" i="22"/>
  <c r="I89" i="28" s="1"/>
  <c r="K89" i="23" s="1"/>
  <c r="AQ46" i="22"/>
  <c r="O46" i="28" s="1"/>
  <c r="Q46" i="23" s="1"/>
  <c r="AQ30" i="22"/>
  <c r="O30" i="28" s="1"/>
  <c r="Q30" i="23" s="1"/>
  <c r="M7" i="22"/>
  <c r="V70" i="21"/>
  <c r="V70" i="20"/>
  <c r="AD70" i="22" s="1"/>
  <c r="S41" i="22"/>
  <c r="F59" i="21"/>
  <c r="F59" i="20"/>
  <c r="E79" i="20"/>
  <c r="E79" i="22" s="1"/>
  <c r="E79" i="21"/>
  <c r="L51" i="22"/>
  <c r="AK128" i="22"/>
  <c r="I128" i="28" s="1"/>
  <c r="K128" i="23" s="1"/>
  <c r="AS108" i="22"/>
  <c r="Q108" i="28" s="1"/>
  <c r="S108" i="23" s="1"/>
  <c r="S99" i="22"/>
  <c r="W91" i="20"/>
  <c r="AE91" i="22" s="1"/>
  <c r="C91" i="28" s="1"/>
  <c r="E91" i="23" s="1"/>
  <c r="W91" i="21"/>
  <c r="M62" i="22"/>
  <c r="S35" i="22"/>
  <c r="W27" i="21"/>
  <c r="W27" i="20"/>
  <c r="AE27" i="22" s="1"/>
  <c r="C27" i="28" s="1"/>
  <c r="E27" i="23" s="1"/>
  <c r="K7" i="22"/>
  <c r="B131" i="21"/>
  <c r="B131" i="20"/>
  <c r="B131" i="22" s="1"/>
  <c r="H112" i="20"/>
  <c r="H112" i="21"/>
  <c r="R103" i="22"/>
  <c r="F97" i="21"/>
  <c r="F97" i="20"/>
  <c r="F97" i="22" s="1"/>
  <c r="F66" i="20"/>
  <c r="F66" i="22" s="1"/>
  <c r="F66" i="21"/>
  <c r="AB117" i="21"/>
  <c r="AB117" i="20"/>
  <c r="AA92" i="20"/>
  <c r="AI92" i="22" s="1"/>
  <c r="G92" i="28" s="1"/>
  <c r="I92" i="23" s="1"/>
  <c r="AA92" i="21"/>
  <c r="AA12" i="20"/>
  <c r="AA12" i="21"/>
  <c r="X85" i="20"/>
  <c r="AF85" i="22" s="1"/>
  <c r="D85" i="28" s="1"/>
  <c r="F85" i="23" s="1"/>
  <c r="X85" i="21"/>
  <c r="D9" i="20"/>
  <c r="D9" i="22" s="1"/>
  <c r="D9" i="21"/>
  <c r="V101" i="21"/>
  <c r="V101" i="20"/>
  <c r="E59" i="21"/>
  <c r="E59" i="20"/>
  <c r="E59" i="22" s="1"/>
  <c r="Y11" i="21"/>
  <c r="Y11" i="20"/>
  <c r="Y79" i="20"/>
  <c r="AG79" i="22" s="1"/>
  <c r="E79" i="28" s="1"/>
  <c r="G79" i="23" s="1"/>
  <c r="Y79" i="21"/>
  <c r="Y4" i="20"/>
  <c r="AG4" i="22" s="1"/>
  <c r="E4" i="28" s="1"/>
  <c r="G4" i="23" s="1"/>
  <c r="Y4" i="21"/>
  <c r="V121" i="21"/>
  <c r="V121" i="20"/>
  <c r="AD121" i="22" s="1"/>
  <c r="D64" i="20"/>
  <c r="D64" i="22" s="1"/>
  <c r="D64" i="21"/>
  <c r="V119" i="20"/>
  <c r="AD119" i="22" s="1"/>
  <c r="V119" i="21"/>
  <c r="X38" i="21"/>
  <c r="X38" i="20"/>
  <c r="H79" i="21"/>
  <c r="H79" i="20"/>
  <c r="G39" i="21"/>
  <c r="G39" i="20"/>
  <c r="N50" i="21"/>
  <c r="N50" i="20"/>
  <c r="D52" i="21"/>
  <c r="D52" i="20"/>
  <c r="G21" i="21"/>
  <c r="G21" i="20"/>
  <c r="G21" i="22" s="1"/>
  <c r="AH28" i="21"/>
  <c r="AH28" i="20"/>
  <c r="AA55" i="20"/>
  <c r="AI55" i="22" s="1"/>
  <c r="G55" i="28" s="1"/>
  <c r="I55" i="23" s="1"/>
  <c r="AA55" i="23" s="1"/>
  <c r="G56" i="27" s="1"/>
  <c r="AA55" i="21"/>
  <c r="H90" i="21"/>
  <c r="H90" i="20"/>
  <c r="N69" i="21"/>
  <c r="N69" i="20"/>
  <c r="N69" i="22" s="1"/>
  <c r="N78" i="20"/>
  <c r="N78" i="22" s="1"/>
  <c r="N78" i="21"/>
  <c r="V128" i="21"/>
  <c r="V128" i="20"/>
  <c r="AB87" i="20"/>
  <c r="AJ87" i="22" s="1"/>
  <c r="AB87" i="21"/>
  <c r="F8" i="20"/>
  <c r="F8" i="21"/>
  <c r="N71" i="20"/>
  <c r="N71" i="22" s="1"/>
  <c r="N71" i="21"/>
  <c r="AB34" i="20"/>
  <c r="AJ34" i="22" s="1"/>
  <c r="AB34" i="21"/>
  <c r="V9" i="20"/>
  <c r="AD9" i="22" s="1"/>
  <c r="V9" i="21"/>
  <c r="E67" i="20"/>
  <c r="E67" i="21"/>
  <c r="AB69" i="20"/>
  <c r="AJ69" i="22" s="1"/>
  <c r="AB69" i="21"/>
  <c r="N57" i="20"/>
  <c r="N57" i="22" s="1"/>
  <c r="N57" i="21"/>
  <c r="B51" i="21"/>
  <c r="B51" i="20"/>
  <c r="N33" i="21"/>
  <c r="N33" i="20"/>
  <c r="N33" i="22" s="1"/>
  <c r="X123" i="21"/>
  <c r="X123" i="20"/>
  <c r="N10" i="21"/>
  <c r="N10" i="20"/>
  <c r="E105" i="20"/>
  <c r="E105" i="22" s="1"/>
  <c r="E105" i="21"/>
  <c r="C50" i="21"/>
  <c r="C50" i="20"/>
  <c r="C50" i="22" s="1"/>
  <c r="C34" i="21"/>
  <c r="C34" i="20"/>
  <c r="N68" i="21"/>
  <c r="N68" i="20"/>
  <c r="B30" i="21"/>
  <c r="B30" i="20"/>
  <c r="G131" i="21"/>
  <c r="G131" i="20"/>
  <c r="G131" i="22" s="1"/>
  <c r="Y124" i="21"/>
  <c r="Y124" i="20"/>
  <c r="W117" i="21"/>
  <c r="W117" i="20"/>
  <c r="W101" i="21"/>
  <c r="W101" i="20"/>
  <c r="Z118" i="20"/>
  <c r="Z118" i="21"/>
  <c r="AA122" i="21"/>
  <c r="AA122" i="20"/>
  <c r="W108" i="21"/>
  <c r="W108" i="20"/>
  <c r="G129" i="21"/>
  <c r="G129" i="20"/>
  <c r="AA97" i="21"/>
  <c r="AA97" i="20"/>
  <c r="AI97" i="22" s="1"/>
  <c r="G97" i="28" s="1"/>
  <c r="I97" i="23" s="1"/>
  <c r="X66" i="21"/>
  <c r="X66" i="20"/>
  <c r="N21" i="21"/>
  <c r="N21" i="20"/>
  <c r="H89" i="21"/>
  <c r="H89" i="20"/>
  <c r="Y57" i="21"/>
  <c r="Y57" i="20"/>
  <c r="AG57" i="22" s="1"/>
  <c r="E57" i="28" s="1"/>
  <c r="G57" i="23" s="1"/>
  <c r="X91" i="20"/>
  <c r="X91" i="21"/>
  <c r="H107" i="21"/>
  <c r="H107" i="20"/>
  <c r="X45" i="21"/>
  <c r="X45" i="20"/>
  <c r="E88" i="20"/>
  <c r="E88" i="21"/>
  <c r="AH111" i="20"/>
  <c r="AH111" i="21"/>
  <c r="V93" i="21"/>
  <c r="V93" i="20"/>
  <c r="AD93" i="22" s="1"/>
  <c r="Z83" i="21"/>
  <c r="Z83" i="20"/>
  <c r="X68" i="21"/>
  <c r="X68" i="20"/>
  <c r="AF68" i="22" s="1"/>
  <c r="D68" i="28" s="1"/>
  <c r="F68" i="23" s="1"/>
  <c r="N35" i="20"/>
  <c r="N35" i="21"/>
  <c r="B80" i="21"/>
  <c r="B80" i="20"/>
  <c r="B80" i="22" s="1"/>
  <c r="H16" i="20"/>
  <c r="H16" i="22" s="1"/>
  <c r="W16" i="22" s="1"/>
  <c r="H16" i="21"/>
  <c r="B6" i="21"/>
  <c r="B6" i="20"/>
  <c r="B6" i="22" s="1"/>
  <c r="AH98" i="21"/>
  <c r="AH98" i="20"/>
  <c r="X55" i="21"/>
  <c r="X55" i="20"/>
  <c r="AF55" i="22" s="1"/>
  <c r="D55" i="28" s="1"/>
  <c r="F55" i="23" s="1"/>
  <c r="AA125" i="20"/>
  <c r="AI125" i="22" s="1"/>
  <c r="G125" i="28" s="1"/>
  <c r="I125" i="23" s="1"/>
  <c r="AA125" i="23" s="1"/>
  <c r="G126" i="27" s="1"/>
  <c r="AA125" i="21"/>
  <c r="E118" i="20"/>
  <c r="E118" i="21"/>
  <c r="C111" i="21"/>
  <c r="C111" i="20"/>
  <c r="C111" i="22" s="1"/>
  <c r="Y102" i="21"/>
  <c r="Y102" i="20"/>
  <c r="AG102" i="22" s="1"/>
  <c r="E102" i="28" s="1"/>
  <c r="G102" i="23" s="1"/>
  <c r="C95" i="20"/>
  <c r="C95" i="22" s="1"/>
  <c r="C95" i="21"/>
  <c r="AU87" i="22"/>
  <c r="S87" i="28" s="1"/>
  <c r="U87" i="23" s="1"/>
  <c r="G77" i="21"/>
  <c r="G77" i="20"/>
  <c r="Y70" i="20"/>
  <c r="AG70" i="22" s="1"/>
  <c r="E70" i="28" s="1"/>
  <c r="G70" i="23" s="1"/>
  <c r="Y70" i="21"/>
  <c r="W63" i="21"/>
  <c r="W63" i="20"/>
  <c r="AU55" i="22"/>
  <c r="S55" i="28" s="1"/>
  <c r="U55" i="23" s="1"/>
  <c r="AA45" i="21"/>
  <c r="AA45" i="20"/>
  <c r="AI45" i="22" s="1"/>
  <c r="G45" i="28" s="1"/>
  <c r="I45" i="23" s="1"/>
  <c r="Y38" i="20"/>
  <c r="Y38" i="21"/>
  <c r="AA29" i="21"/>
  <c r="AA29" i="20"/>
  <c r="AI29" i="22" s="1"/>
  <c r="G29" i="28" s="1"/>
  <c r="I29" i="23" s="1"/>
  <c r="AA29" i="23" s="1"/>
  <c r="G30" i="27" s="1"/>
  <c r="Y22" i="21"/>
  <c r="Y22" i="20"/>
  <c r="G13" i="21"/>
  <c r="G13" i="20"/>
  <c r="G13" i="22" s="1"/>
  <c r="E6" i="20"/>
  <c r="E6" i="21"/>
  <c r="H73" i="21"/>
  <c r="H73" i="20"/>
  <c r="AB124" i="21"/>
  <c r="AB124" i="20"/>
  <c r="AB92" i="20"/>
  <c r="AB92" i="21"/>
  <c r="L70" i="22"/>
  <c r="H60" i="20"/>
  <c r="H60" i="21"/>
  <c r="AH41" i="21"/>
  <c r="AH41" i="20"/>
  <c r="V35" i="20"/>
  <c r="V35" i="21"/>
  <c r="Z21" i="20"/>
  <c r="AH21" i="22" s="1"/>
  <c r="F21" i="28" s="1"/>
  <c r="H21" i="23" s="1"/>
  <c r="Z21" i="23" s="1"/>
  <c r="F22" i="27" s="1"/>
  <c r="Z21" i="21"/>
  <c r="V52" i="21"/>
  <c r="V52" i="20"/>
  <c r="K122" i="22"/>
  <c r="AM106" i="22"/>
  <c r="K106" i="28" s="1"/>
  <c r="M106" i="23" s="1"/>
  <c r="I99" i="22"/>
  <c r="K90" i="22"/>
  <c r="AK83" i="22"/>
  <c r="I83" i="28" s="1"/>
  <c r="K83" i="23" s="1"/>
  <c r="AQ72" i="22"/>
  <c r="O72" i="28" s="1"/>
  <c r="Q72" i="23" s="1"/>
  <c r="W62" i="20"/>
  <c r="AE62" i="22" s="1"/>
  <c r="C62" i="28" s="1"/>
  <c r="E62" i="23" s="1"/>
  <c r="W62" i="21"/>
  <c r="S54" i="22"/>
  <c r="W46" i="20"/>
  <c r="AE46" i="22" s="1"/>
  <c r="C46" i="28" s="1"/>
  <c r="E46" i="23" s="1"/>
  <c r="W46" i="21"/>
  <c r="AR121" i="22"/>
  <c r="P121" i="28" s="1"/>
  <c r="R121" i="23" s="1"/>
  <c r="D129" i="21"/>
  <c r="D129" i="20"/>
  <c r="N108" i="21"/>
  <c r="N108" i="20"/>
  <c r="B102" i="20"/>
  <c r="B102" i="22" s="1"/>
  <c r="B102" i="21"/>
  <c r="AL66" i="22"/>
  <c r="J66" i="28" s="1"/>
  <c r="L66" i="23" s="1"/>
  <c r="AR59" i="22"/>
  <c r="P59" i="28" s="1"/>
  <c r="R59" i="23" s="1"/>
  <c r="F36" i="20"/>
  <c r="F36" i="22" s="1"/>
  <c r="F36" i="21"/>
  <c r="L29" i="22"/>
  <c r="AB7" i="21"/>
  <c r="AB7" i="20"/>
  <c r="AJ7" i="22" s="1"/>
  <c r="P65" i="22"/>
  <c r="AT4" i="22"/>
  <c r="R4" i="28" s="1"/>
  <c r="T4" i="23" s="1"/>
  <c r="AA123" i="21"/>
  <c r="AA123" i="20"/>
  <c r="AI123" i="22" s="1"/>
  <c r="G123" i="28" s="1"/>
  <c r="I123" i="23" s="1"/>
  <c r="AA123" i="23" s="1"/>
  <c r="G124" i="27" s="1"/>
  <c r="Y116" i="21"/>
  <c r="Y116" i="20"/>
  <c r="AG116" i="22" s="1"/>
  <c r="E116" i="28" s="1"/>
  <c r="G116" i="23" s="1"/>
  <c r="Y116" i="23" s="1"/>
  <c r="E117" i="27" s="1"/>
  <c r="W109" i="21"/>
  <c r="W109" i="20"/>
  <c r="AE109" i="22" s="1"/>
  <c r="C109" i="28" s="1"/>
  <c r="E109" i="23" s="1"/>
  <c r="O87" i="22"/>
  <c r="Q78" i="22"/>
  <c r="O55" i="22"/>
  <c r="AO48" i="22"/>
  <c r="M48" i="28" s="1"/>
  <c r="O48" i="23" s="1"/>
  <c r="S37" i="22"/>
  <c r="K25" i="22"/>
  <c r="S5" i="22"/>
  <c r="R88" i="22"/>
  <c r="AB126" i="21"/>
  <c r="AB126" i="20"/>
  <c r="AL109" i="22"/>
  <c r="J109" i="28" s="1"/>
  <c r="L109" i="23" s="1"/>
  <c r="R97" i="22"/>
  <c r="AH87" i="20"/>
  <c r="AH87" i="21"/>
  <c r="V81" i="21"/>
  <c r="V81" i="20"/>
  <c r="AD81" i="22" s="1"/>
  <c r="P70" i="22"/>
  <c r="AL57" i="22"/>
  <c r="J57" i="28" s="1"/>
  <c r="L57" i="23" s="1"/>
  <c r="Z15" i="21"/>
  <c r="Z15" i="20"/>
  <c r="AH15" i="22" s="1"/>
  <c r="F15" i="28" s="1"/>
  <c r="H15" i="23" s="1"/>
  <c r="X115" i="20"/>
  <c r="X115" i="21"/>
  <c r="B8" i="21"/>
  <c r="B8" i="20"/>
  <c r="B8" i="22" s="1"/>
  <c r="C100" i="21"/>
  <c r="C100" i="20"/>
  <c r="C84" i="21"/>
  <c r="C84" i="20"/>
  <c r="C84" i="22" s="1"/>
  <c r="I22" i="22"/>
  <c r="N23" i="20"/>
  <c r="N23" i="21"/>
  <c r="Y63" i="21"/>
  <c r="Y63" i="20"/>
  <c r="D131" i="20"/>
  <c r="D131" i="21"/>
  <c r="C91" i="21"/>
  <c r="C91" i="20"/>
  <c r="C27" i="21"/>
  <c r="C27" i="20"/>
  <c r="V131" i="21"/>
  <c r="V131" i="20"/>
  <c r="Z109" i="21"/>
  <c r="Z109" i="20"/>
  <c r="AH109" i="22" s="1"/>
  <c r="F109" i="28" s="1"/>
  <c r="H109" i="23" s="1"/>
  <c r="AN102" i="22"/>
  <c r="L102" i="28" s="1"/>
  <c r="N102" i="23" s="1"/>
  <c r="D62" i="21"/>
  <c r="D62" i="20"/>
  <c r="D62" i="22" s="1"/>
  <c r="AT39" i="22"/>
  <c r="R39" i="28" s="1"/>
  <c r="T39" i="23" s="1"/>
  <c r="B31" i="21"/>
  <c r="B31" i="20"/>
  <c r="AH17" i="21"/>
  <c r="AH17" i="20"/>
  <c r="AP17" i="22" s="1"/>
  <c r="V11" i="21"/>
  <c r="V11" i="20"/>
  <c r="R84" i="22"/>
  <c r="N38" i="20"/>
  <c r="N38" i="21"/>
  <c r="C58" i="21"/>
  <c r="C58" i="20"/>
  <c r="P111" i="22"/>
  <c r="F100" i="20"/>
  <c r="F100" i="22" s="1"/>
  <c r="F100" i="21"/>
  <c r="D93" i="20"/>
  <c r="D93" i="22" s="1"/>
  <c r="D93" i="21"/>
  <c r="N84" i="21"/>
  <c r="N84" i="20"/>
  <c r="V78" i="20"/>
  <c r="V78" i="21"/>
  <c r="F24" i="20"/>
  <c r="F24" i="21"/>
  <c r="AN5" i="22"/>
  <c r="L5" i="28" s="1"/>
  <c r="N5" i="23" s="1"/>
  <c r="AT92" i="22"/>
  <c r="R92" i="28" s="1"/>
  <c r="T92" i="23" s="1"/>
  <c r="AR21" i="22"/>
  <c r="P21" i="28" s="1"/>
  <c r="R21" i="23" s="1"/>
  <c r="AO128" i="22"/>
  <c r="M128" i="28" s="1"/>
  <c r="O128" i="23" s="1"/>
  <c r="Q110" i="22"/>
  <c r="AS94" i="22"/>
  <c r="Q94" i="28" s="1"/>
  <c r="S94" i="23" s="1"/>
  <c r="AA59" i="20"/>
  <c r="AA59" i="21"/>
  <c r="AA43" i="20"/>
  <c r="AA43" i="21"/>
  <c r="Y36" i="21"/>
  <c r="Y36" i="20"/>
  <c r="W29" i="20"/>
  <c r="W29" i="21"/>
  <c r="J109" i="22"/>
  <c r="F79" i="21"/>
  <c r="F79" i="20"/>
  <c r="F47" i="20"/>
  <c r="F47" i="22" s="1"/>
  <c r="F47" i="21"/>
  <c r="AB38" i="21"/>
  <c r="AB38" i="20"/>
  <c r="AT29" i="22"/>
  <c r="R29" i="28" s="1"/>
  <c r="T29" i="23" s="1"/>
  <c r="J21" i="22"/>
  <c r="D51" i="20"/>
  <c r="D51" i="22" s="1"/>
  <c r="D51" i="21"/>
  <c r="E91" i="21"/>
  <c r="E91" i="20"/>
  <c r="Z68" i="20"/>
  <c r="Z68" i="21"/>
  <c r="AA50" i="21"/>
  <c r="AA50" i="20"/>
  <c r="N130" i="21"/>
  <c r="N130" i="20"/>
  <c r="Z6" i="20"/>
  <c r="AH6" i="22" s="1"/>
  <c r="F6" i="28" s="1"/>
  <c r="H6" i="23" s="1"/>
  <c r="Z6" i="21"/>
  <c r="G125" i="21"/>
  <c r="G125" i="20"/>
  <c r="G125" i="22" s="1"/>
  <c r="Y118" i="21"/>
  <c r="Y118" i="20"/>
  <c r="W111" i="21"/>
  <c r="W111" i="20"/>
  <c r="E102" i="21"/>
  <c r="E102" i="20"/>
  <c r="W95" i="21"/>
  <c r="W95" i="20"/>
  <c r="AE95" i="22" s="1"/>
  <c r="C95" i="28" s="1"/>
  <c r="E95" i="23" s="1"/>
  <c r="AA77" i="20"/>
  <c r="AI77" i="22" s="1"/>
  <c r="G77" i="28" s="1"/>
  <c r="I77" i="23" s="1"/>
  <c r="AA77" i="21"/>
  <c r="E70" i="20"/>
  <c r="E70" i="22" s="1"/>
  <c r="E70" i="21"/>
  <c r="C63" i="21"/>
  <c r="C63" i="20"/>
  <c r="G45" i="20"/>
  <c r="G45" i="21"/>
  <c r="E38" i="21"/>
  <c r="E38" i="20"/>
  <c r="G29" i="21"/>
  <c r="G29" i="20"/>
  <c r="E22" i="20"/>
  <c r="E22" i="22" s="1"/>
  <c r="E22" i="21"/>
  <c r="AA13" i="21"/>
  <c r="AA13" i="20"/>
  <c r="AI13" i="22" s="1"/>
  <c r="G13" i="28" s="1"/>
  <c r="I13" i="23" s="1"/>
  <c r="AA13" i="23" s="1"/>
  <c r="G14" i="27" s="1"/>
  <c r="Y6" i="21"/>
  <c r="Y6" i="20"/>
  <c r="AB73" i="21"/>
  <c r="AB73" i="20"/>
  <c r="Z121" i="21"/>
  <c r="Z121" i="20"/>
  <c r="F33" i="21"/>
  <c r="F33" i="20"/>
  <c r="F33" i="22" s="1"/>
  <c r="B52" i="21"/>
  <c r="B52" i="20"/>
  <c r="C62" i="20"/>
  <c r="C62" i="22" s="1"/>
  <c r="C62" i="21"/>
  <c r="C46" i="21"/>
  <c r="C46" i="20"/>
  <c r="H115" i="21"/>
  <c r="H115" i="20"/>
  <c r="V90" i="20"/>
  <c r="AD90" i="22" s="1"/>
  <c r="V90" i="21"/>
  <c r="Z36" i="20"/>
  <c r="AH36" i="22" s="1"/>
  <c r="F36" i="28" s="1"/>
  <c r="H36" i="23" s="1"/>
  <c r="Z36" i="23" s="1"/>
  <c r="F37" i="27" s="1"/>
  <c r="Z36" i="21"/>
  <c r="H7" i="21"/>
  <c r="H7" i="20"/>
  <c r="G123" i="20"/>
  <c r="G123" i="21"/>
  <c r="E116" i="21"/>
  <c r="E116" i="20"/>
  <c r="C109" i="20"/>
  <c r="C109" i="22" s="1"/>
  <c r="C109" i="21"/>
  <c r="H126" i="21"/>
  <c r="H126" i="20"/>
  <c r="N87" i="21"/>
  <c r="N87" i="20"/>
  <c r="N87" i="22" s="1"/>
  <c r="B81" i="21"/>
  <c r="B81" i="20"/>
  <c r="Z38" i="20"/>
  <c r="AH38" i="22" s="1"/>
  <c r="F38" i="28" s="1"/>
  <c r="H38" i="23" s="1"/>
  <c r="Z38" i="21"/>
  <c r="C116" i="21"/>
  <c r="C116" i="20"/>
  <c r="AA98" i="21"/>
  <c r="AA98" i="20"/>
  <c r="AI98" i="22" s="1"/>
  <c r="G98" i="28" s="1"/>
  <c r="I98" i="23" s="1"/>
  <c r="AH23" i="21"/>
  <c r="AH23" i="20"/>
  <c r="E63" i="21"/>
  <c r="E63" i="20"/>
  <c r="X131" i="20"/>
  <c r="AF131" i="22" s="1"/>
  <c r="D131" i="28" s="1"/>
  <c r="F131" i="23" s="1"/>
  <c r="X131" i="21"/>
  <c r="C107" i="21"/>
  <c r="C107" i="20"/>
  <c r="C107" i="22" s="1"/>
  <c r="C43" i="21"/>
  <c r="C43" i="20"/>
  <c r="AB61" i="21"/>
  <c r="AB61" i="20"/>
  <c r="F109" i="20"/>
  <c r="F109" i="22" s="1"/>
  <c r="F109" i="21"/>
  <c r="N73" i="20"/>
  <c r="N73" i="21"/>
  <c r="B67" i="20"/>
  <c r="B67" i="22" s="1"/>
  <c r="B67" i="21"/>
  <c r="AB48" i="20"/>
  <c r="AJ48" i="22" s="1"/>
  <c r="AB48" i="21"/>
  <c r="V31" i="21"/>
  <c r="V31" i="20"/>
  <c r="N17" i="21"/>
  <c r="N17" i="20"/>
  <c r="N17" i="22" s="1"/>
  <c r="B11" i="20"/>
  <c r="B11" i="22" s="1"/>
  <c r="B11" i="21"/>
  <c r="G56" i="20"/>
  <c r="G56" i="22" s="1"/>
  <c r="G56" i="21"/>
  <c r="Y49" i="21"/>
  <c r="Y49" i="20"/>
  <c r="H97" i="21"/>
  <c r="H97" i="20"/>
  <c r="H97" i="22" s="1"/>
  <c r="N128" i="21"/>
  <c r="N128" i="20"/>
  <c r="H91" i="21"/>
  <c r="H91" i="20"/>
  <c r="V66" i="20"/>
  <c r="AD66" i="22" s="1"/>
  <c r="V66" i="21"/>
  <c r="AH52" i="21"/>
  <c r="AH52" i="20"/>
  <c r="AP52" i="22" s="1"/>
  <c r="V46" i="21"/>
  <c r="V46" i="20"/>
  <c r="Z24" i="20"/>
  <c r="AH24" i="22" s="1"/>
  <c r="F24" i="28" s="1"/>
  <c r="H24" i="23" s="1"/>
  <c r="Z24" i="21"/>
  <c r="G59" i="21"/>
  <c r="G59" i="20"/>
  <c r="G43" i="21"/>
  <c r="G43" i="20"/>
  <c r="G43" i="22" s="1"/>
  <c r="E36" i="21"/>
  <c r="E36" i="20"/>
  <c r="C29" i="21"/>
  <c r="C29" i="20"/>
  <c r="Z47" i="21"/>
  <c r="Z47" i="20"/>
  <c r="H38" i="20"/>
  <c r="H38" i="21"/>
  <c r="H85" i="20"/>
  <c r="H85" i="21"/>
  <c r="E107" i="21"/>
  <c r="E107" i="20"/>
  <c r="AA118" i="21"/>
  <c r="AA118" i="20"/>
  <c r="Z117" i="21"/>
  <c r="Z117" i="20"/>
  <c r="AH117" i="22" s="1"/>
  <c r="F117" i="28" s="1"/>
  <c r="H117" i="23" s="1"/>
  <c r="Z117" i="23" s="1"/>
  <c r="F118" i="27" s="1"/>
  <c r="B107" i="21"/>
  <c r="B107" i="20"/>
  <c r="B107" i="22" s="1"/>
  <c r="AH93" i="20"/>
  <c r="AH93" i="21"/>
  <c r="B87" i="20"/>
  <c r="B87" i="22" s="1"/>
  <c r="B87" i="21"/>
  <c r="F53" i="21"/>
  <c r="F53" i="20"/>
  <c r="F53" i="22" s="1"/>
  <c r="X14" i="20"/>
  <c r="X14" i="21"/>
  <c r="G120" i="20"/>
  <c r="G120" i="21"/>
  <c r="Y113" i="20"/>
  <c r="AG113" i="22" s="1"/>
  <c r="E113" i="28" s="1"/>
  <c r="G113" i="23" s="1"/>
  <c r="Y113" i="21"/>
  <c r="C106" i="21"/>
  <c r="C106" i="20"/>
  <c r="C106" i="22" s="1"/>
  <c r="C42" i="21"/>
  <c r="C42" i="20"/>
  <c r="C42" i="22" s="1"/>
  <c r="N118" i="21"/>
  <c r="N118" i="20"/>
  <c r="N118" i="22" s="1"/>
  <c r="Z108" i="21"/>
  <c r="Z108" i="20"/>
  <c r="D61" i="20"/>
  <c r="D61" i="22" s="1"/>
  <c r="D61" i="21"/>
  <c r="D49" i="21"/>
  <c r="D49" i="20"/>
  <c r="N40" i="21"/>
  <c r="N40" i="20"/>
  <c r="B34" i="21"/>
  <c r="B34" i="20"/>
  <c r="B34" i="22" s="1"/>
  <c r="D17" i="21"/>
  <c r="D17" i="20"/>
  <c r="AH8" i="21"/>
  <c r="AH8" i="20"/>
  <c r="F42" i="21"/>
  <c r="F42" i="20"/>
  <c r="AA103" i="20"/>
  <c r="AA103" i="21"/>
  <c r="Z86" i="20"/>
  <c r="AH86" i="22" s="1"/>
  <c r="F86" i="28" s="1"/>
  <c r="H86" i="23" s="1"/>
  <c r="Z86" i="23" s="1"/>
  <c r="F87" i="27" s="1"/>
  <c r="Z86" i="21"/>
  <c r="AH127" i="20"/>
  <c r="AP127" i="22" s="1"/>
  <c r="AH127" i="21"/>
  <c r="X72" i="21"/>
  <c r="X72" i="20"/>
  <c r="AH63" i="20"/>
  <c r="AH63" i="21"/>
  <c r="B57" i="21"/>
  <c r="B57" i="20"/>
  <c r="B57" i="22" s="1"/>
  <c r="F23" i="20"/>
  <c r="F23" i="21"/>
  <c r="X8" i="21"/>
  <c r="X8" i="20"/>
  <c r="V36" i="20"/>
  <c r="V36" i="21"/>
  <c r="C80" i="21"/>
  <c r="C80" i="20"/>
  <c r="C80" i="22" s="1"/>
  <c r="E71" i="20"/>
  <c r="E71" i="21"/>
  <c r="C64" i="20"/>
  <c r="C64" i="22" s="1"/>
  <c r="C64" i="21"/>
  <c r="W103" i="21"/>
  <c r="W103" i="20"/>
  <c r="AE103" i="22" s="1"/>
  <c r="C103" i="28" s="1"/>
  <c r="E103" i="23" s="1"/>
  <c r="W103" i="23" s="1"/>
  <c r="C104" i="27" s="1"/>
  <c r="AH106" i="21"/>
  <c r="AH106" i="20"/>
  <c r="AP106" i="22" s="1"/>
  <c r="F58" i="21"/>
  <c r="F58" i="20"/>
  <c r="F58" i="22" s="1"/>
  <c r="D122" i="21"/>
  <c r="D122" i="20"/>
  <c r="X102" i="20"/>
  <c r="X102" i="21"/>
  <c r="AH81" i="20"/>
  <c r="AH81" i="21"/>
  <c r="B75" i="21"/>
  <c r="B75" i="20"/>
  <c r="B75" i="22" s="1"/>
  <c r="V23" i="20"/>
  <c r="AD23" i="22" s="1"/>
  <c r="V23" i="21"/>
  <c r="Y117" i="21"/>
  <c r="Y117" i="20"/>
  <c r="AG117" i="22" s="1"/>
  <c r="E117" i="28" s="1"/>
  <c r="G117" i="23" s="1"/>
  <c r="AB39" i="21"/>
  <c r="AB39" i="20"/>
  <c r="AJ39" i="22" s="1"/>
  <c r="X31" i="21"/>
  <c r="X31" i="20"/>
  <c r="AF31" i="22" s="1"/>
  <c r="D31" i="28" s="1"/>
  <c r="F31" i="23" s="1"/>
  <c r="AB62" i="20"/>
  <c r="AJ62" i="22" s="1"/>
  <c r="AB62" i="21"/>
  <c r="AH122" i="21"/>
  <c r="AH122" i="20"/>
  <c r="AP122" i="22" s="1"/>
  <c r="G34" i="21"/>
  <c r="G34" i="20"/>
  <c r="G34" i="22" s="1"/>
  <c r="B70" i="21"/>
  <c r="B70" i="20"/>
  <c r="B70" i="22" s="1"/>
  <c r="Z97" i="20"/>
  <c r="AH97" i="22" s="1"/>
  <c r="F97" i="28" s="1"/>
  <c r="H97" i="23" s="1"/>
  <c r="Z97" i="21"/>
  <c r="C26" i="21"/>
  <c r="C26" i="20"/>
  <c r="C26" i="22" s="1"/>
  <c r="H103" i="21"/>
  <c r="H103" i="20"/>
  <c r="H103" i="22" s="1"/>
  <c r="H27" i="20"/>
  <c r="H27" i="21"/>
  <c r="C45" i="21"/>
  <c r="C45" i="20"/>
  <c r="Y75" i="21"/>
  <c r="Y75" i="20"/>
  <c r="AG75" i="22" s="1"/>
  <c r="E75" i="28" s="1"/>
  <c r="G75" i="23" s="1"/>
  <c r="N76" i="20"/>
  <c r="N76" i="21"/>
  <c r="E129" i="21"/>
  <c r="E129" i="20"/>
  <c r="E129" i="22" s="1"/>
  <c r="W105" i="20"/>
  <c r="AE105" i="22" s="1"/>
  <c r="C105" i="28" s="1"/>
  <c r="E105" i="23" s="1"/>
  <c r="W105" i="23" s="1"/>
  <c r="C106" i="27" s="1"/>
  <c r="W105" i="21"/>
  <c r="AA53" i="21"/>
  <c r="AA53" i="20"/>
  <c r="AI53" i="22" s="1"/>
  <c r="G53" i="28" s="1"/>
  <c r="I53" i="23" s="1"/>
  <c r="E30" i="20"/>
  <c r="E30" i="21"/>
  <c r="V86" i="21"/>
  <c r="V86" i="20"/>
  <c r="AD86" i="22" s="1"/>
  <c r="V22" i="20"/>
  <c r="AD22" i="22" s="1"/>
  <c r="V22" i="21"/>
  <c r="N66" i="21"/>
  <c r="N66" i="20"/>
  <c r="N66" i="22" s="1"/>
  <c r="E125" i="21"/>
  <c r="E125" i="20"/>
  <c r="E125" i="22" s="1"/>
  <c r="E93" i="21"/>
  <c r="E93" i="20"/>
  <c r="E93" i="22" s="1"/>
  <c r="E61" i="21"/>
  <c r="E61" i="20"/>
  <c r="AB110" i="21"/>
  <c r="AB110" i="20"/>
  <c r="AJ110" i="22" s="1"/>
  <c r="Y83" i="21"/>
  <c r="Y83" i="20"/>
  <c r="AG83" i="22" s="1"/>
  <c r="E83" i="28" s="1"/>
  <c r="G83" i="23" s="1"/>
  <c r="L87" i="22"/>
  <c r="AL4" i="22"/>
  <c r="J4" i="28" s="1"/>
  <c r="L4" i="23" s="1"/>
  <c r="K123" i="22"/>
  <c r="AK100" i="22"/>
  <c r="I100" i="28" s="1"/>
  <c r="K100" i="23" s="1"/>
  <c r="G93" i="21"/>
  <c r="G93" i="20"/>
  <c r="G93" i="22" s="1"/>
  <c r="I84" i="22"/>
  <c r="AK68" i="22"/>
  <c r="I68" i="28" s="1"/>
  <c r="K68" i="23" s="1"/>
  <c r="AA61" i="20"/>
  <c r="AA61" i="21"/>
  <c r="AK52" i="22"/>
  <c r="I52" i="28" s="1"/>
  <c r="K52" i="23" s="1"/>
  <c r="AM43" i="22"/>
  <c r="K43" i="28" s="1"/>
  <c r="M43" i="23" s="1"/>
  <c r="AM27" i="22"/>
  <c r="K27" i="28" s="1"/>
  <c r="M27" i="23" s="1"/>
  <c r="AK20" i="22"/>
  <c r="I20" i="28" s="1"/>
  <c r="K20" i="23" s="1"/>
  <c r="K11" i="22"/>
  <c r="J36" i="22"/>
  <c r="F121" i="20"/>
  <c r="F121" i="21"/>
  <c r="L114" i="22"/>
  <c r="AR100" i="22"/>
  <c r="P100" i="28" s="1"/>
  <c r="R100" i="23" s="1"/>
  <c r="J87" i="22"/>
  <c r="P80" i="22"/>
  <c r="Z33" i="20"/>
  <c r="Z33" i="21"/>
  <c r="L26" i="22"/>
  <c r="AT7" i="22"/>
  <c r="R7" i="28" s="1"/>
  <c r="T7" i="23" s="1"/>
  <c r="AT96" i="22"/>
  <c r="R96" i="28" s="1"/>
  <c r="T96" i="23" s="1"/>
  <c r="AR41" i="22"/>
  <c r="P41" i="28" s="1"/>
  <c r="R41" i="23" s="1"/>
  <c r="AO113" i="22"/>
  <c r="M113" i="28" s="1"/>
  <c r="O113" i="23" s="1"/>
  <c r="AQ104" i="22"/>
  <c r="O104" i="28" s="1"/>
  <c r="Q104" i="23" s="1"/>
  <c r="G60" i="21"/>
  <c r="G60" i="20"/>
  <c r="G60" i="22" s="1"/>
  <c r="I51" i="22"/>
  <c r="AA44" i="21"/>
  <c r="AA44" i="20"/>
  <c r="Y37" i="20"/>
  <c r="Y37" i="21"/>
  <c r="C30" i="21"/>
  <c r="C30" i="20"/>
  <c r="AU22" i="22"/>
  <c r="S22" i="28" s="1"/>
  <c r="U22" i="23" s="1"/>
  <c r="AS15" i="22"/>
  <c r="Q15" i="28" s="1"/>
  <c r="S15" i="23" s="1"/>
  <c r="AB109" i="21"/>
  <c r="AB109" i="20"/>
  <c r="AB115" i="21"/>
  <c r="AB115" i="20"/>
  <c r="AJ115" i="22" s="1"/>
  <c r="B90" i="20"/>
  <c r="B90" i="22" s="1"/>
  <c r="B90" i="21"/>
  <c r="P79" i="22"/>
  <c r="AH64" i="21"/>
  <c r="AH64" i="20"/>
  <c r="AL34" i="22"/>
  <c r="J34" i="28" s="1"/>
  <c r="L34" i="23" s="1"/>
  <c r="P27" i="22"/>
  <c r="AR117" i="22"/>
  <c r="P117" i="28" s="1"/>
  <c r="R117" i="23" s="1"/>
  <c r="I130" i="22"/>
  <c r="I114" i="22"/>
  <c r="K105" i="22"/>
  <c r="S85" i="22"/>
  <c r="K73" i="22"/>
  <c r="AO64" i="22"/>
  <c r="M64" i="28" s="1"/>
  <c r="O64" i="23" s="1"/>
  <c r="S53" i="22"/>
  <c r="Q46" i="22"/>
  <c r="Q14" i="22"/>
  <c r="AH126" i="21"/>
  <c r="AH126" i="20"/>
  <c r="AP126" i="22" s="1"/>
  <c r="AB53" i="20"/>
  <c r="AB53" i="21"/>
  <c r="AL8" i="22"/>
  <c r="J8" i="28" s="1"/>
  <c r="L8" i="23" s="1"/>
  <c r="Z123" i="21"/>
  <c r="Z123" i="20"/>
  <c r="AH123" i="22" s="1"/>
  <c r="F123" i="28" s="1"/>
  <c r="H123" i="23" s="1"/>
  <c r="L116" i="22"/>
  <c r="AN104" i="22"/>
  <c r="L104" i="28" s="1"/>
  <c r="N104" i="23" s="1"/>
  <c r="AB94" i="21"/>
  <c r="AB94" i="20"/>
  <c r="AT85" i="22"/>
  <c r="R85" i="28" s="1"/>
  <c r="T85" i="23" s="1"/>
  <c r="J77" i="22"/>
  <c r="V69" i="20"/>
  <c r="V69" i="21"/>
  <c r="N55" i="21"/>
  <c r="N55" i="20"/>
  <c r="V49" i="20"/>
  <c r="AD49" i="22" s="1"/>
  <c r="V49" i="21"/>
  <c r="AR38" i="22"/>
  <c r="P38" i="28" s="1"/>
  <c r="R38" i="23" s="1"/>
  <c r="F38" i="20"/>
  <c r="F38" i="22" s="1"/>
  <c r="F38" i="21"/>
  <c r="P4" i="22"/>
  <c r="S124" i="22"/>
  <c r="W116" i="21"/>
  <c r="W116" i="20"/>
  <c r="AE116" i="22" s="1"/>
  <c r="C116" i="28" s="1"/>
  <c r="E116" i="23" s="1"/>
  <c r="I105" i="22"/>
  <c r="G98" i="20"/>
  <c r="G98" i="22" s="1"/>
  <c r="G98" i="21"/>
  <c r="I89" i="22"/>
  <c r="K80" i="22"/>
  <c r="O14" i="22"/>
  <c r="AS101" i="22"/>
  <c r="Q101" i="28" s="1"/>
  <c r="S101" i="23" s="1"/>
  <c r="Q85" i="22"/>
  <c r="AO71" i="22"/>
  <c r="M71" i="28" s="1"/>
  <c r="O71" i="23" s="1"/>
  <c r="AS82" i="22"/>
  <c r="Q82" i="28" s="1"/>
  <c r="S82" i="23" s="1"/>
  <c r="AR6" i="22"/>
  <c r="P6" i="28" s="1"/>
  <c r="R6" i="23" s="1"/>
  <c r="L39" i="22"/>
  <c r="W107" i="21"/>
  <c r="W107" i="20"/>
  <c r="AE107" i="22" s="1"/>
  <c r="C107" i="28" s="1"/>
  <c r="E107" i="23" s="1"/>
  <c r="W43" i="21"/>
  <c r="W43" i="20"/>
  <c r="AE43" i="22" s="1"/>
  <c r="C43" i="28" s="1"/>
  <c r="E43" i="23" s="1"/>
  <c r="AM23" i="22"/>
  <c r="K23" i="28" s="1"/>
  <c r="M23" i="23" s="1"/>
  <c r="O5" i="22"/>
  <c r="H61" i="21"/>
  <c r="H61" i="20"/>
  <c r="AT115" i="22"/>
  <c r="R115" i="28" s="1"/>
  <c r="T115" i="23" s="1"/>
  <c r="J107" i="22"/>
  <c r="P100" i="22"/>
  <c r="X94" i="20"/>
  <c r="AF94" i="22" s="1"/>
  <c r="D94" i="28" s="1"/>
  <c r="F94" i="23" s="1"/>
  <c r="X94" i="23" s="1"/>
  <c r="D95" i="27" s="1"/>
  <c r="X94" i="21"/>
  <c r="X119" i="21"/>
  <c r="X119" i="20"/>
  <c r="Y85" i="21"/>
  <c r="Y85" i="20"/>
  <c r="AG85" i="22" s="1"/>
  <c r="E85" i="28" s="1"/>
  <c r="G85" i="23" s="1"/>
  <c r="B32" i="20"/>
  <c r="B32" i="22" s="1"/>
  <c r="B32" i="21"/>
  <c r="D128" i="21"/>
  <c r="D128" i="20"/>
  <c r="G66" i="21"/>
  <c r="G66" i="20"/>
  <c r="G18" i="20"/>
  <c r="G18" i="21"/>
  <c r="D63" i="21"/>
  <c r="D63" i="20"/>
  <c r="F110" i="21"/>
  <c r="F110" i="20"/>
  <c r="H80" i="20"/>
  <c r="H80" i="21"/>
  <c r="X6" i="21"/>
  <c r="X6" i="20"/>
  <c r="AF6" i="22" s="1"/>
  <c r="D6" i="28" s="1"/>
  <c r="F6" i="23" s="1"/>
  <c r="X41" i="21"/>
  <c r="X41" i="20"/>
  <c r="E68" i="21"/>
  <c r="E68" i="20"/>
  <c r="W20" i="20"/>
  <c r="AE20" i="22" s="1"/>
  <c r="C20" i="28" s="1"/>
  <c r="E20" i="23" s="1"/>
  <c r="W20" i="23" s="1"/>
  <c r="C21" i="27" s="1"/>
  <c r="W20" i="21"/>
  <c r="AH5" i="20"/>
  <c r="AH5" i="21"/>
  <c r="C89" i="20"/>
  <c r="C89" i="22" s="1"/>
  <c r="C89" i="21"/>
  <c r="E32" i="21"/>
  <c r="E32" i="20"/>
  <c r="G7" i="20"/>
  <c r="G7" i="22" s="1"/>
  <c r="G7" i="21"/>
  <c r="N19" i="21"/>
  <c r="N19" i="20"/>
  <c r="N19" i="22" s="1"/>
  <c r="Z101" i="20"/>
  <c r="AH101" i="22" s="1"/>
  <c r="F101" i="28" s="1"/>
  <c r="H101" i="23" s="1"/>
  <c r="Z101" i="21"/>
  <c r="AB74" i="20"/>
  <c r="AJ74" i="22" s="1"/>
  <c r="AB74" i="21"/>
  <c r="F82" i="20"/>
  <c r="F82" i="22" s="1"/>
  <c r="F82" i="21"/>
  <c r="D58" i="20"/>
  <c r="D58" i="21"/>
  <c r="AB67" i="20"/>
  <c r="AJ67" i="22" s="1"/>
  <c r="AB67" i="21"/>
  <c r="X99" i="21"/>
  <c r="X99" i="20"/>
  <c r="F75" i="21"/>
  <c r="F75" i="20"/>
  <c r="AH82" i="21"/>
  <c r="AH82" i="20"/>
  <c r="AP82" i="22" s="1"/>
  <c r="D12" i="20"/>
  <c r="D12" i="22" s="1"/>
  <c r="D12" i="21"/>
  <c r="H81" i="21"/>
  <c r="H81" i="20"/>
  <c r="N101" i="21"/>
  <c r="N101" i="20"/>
  <c r="W86" i="20"/>
  <c r="W86" i="21"/>
  <c r="C54" i="20"/>
  <c r="C54" i="22" s="1"/>
  <c r="C54" i="21"/>
  <c r="H99" i="21"/>
  <c r="H99" i="20"/>
  <c r="H23" i="21"/>
  <c r="H23" i="20"/>
  <c r="AA35" i="20"/>
  <c r="AA35" i="21"/>
  <c r="W76" i="20"/>
  <c r="AE76" i="22" s="1"/>
  <c r="C76" i="28" s="1"/>
  <c r="E76" i="23" s="1"/>
  <c r="W76" i="21"/>
  <c r="Z71" i="21"/>
  <c r="Z71" i="20"/>
  <c r="AH74" i="21"/>
  <c r="AH74" i="20"/>
  <c r="AA93" i="20"/>
  <c r="AA93" i="21"/>
  <c r="G61" i="21"/>
  <c r="G61" i="20"/>
  <c r="P112" i="22"/>
  <c r="AH85" i="20"/>
  <c r="AH85" i="21"/>
  <c r="AH53" i="21"/>
  <c r="AH53" i="20"/>
  <c r="V47" i="21"/>
  <c r="V47" i="20"/>
  <c r="AD47" i="22" s="1"/>
  <c r="AN38" i="22"/>
  <c r="L38" i="28" s="1"/>
  <c r="N38" i="23" s="1"/>
  <c r="AR24" i="22"/>
  <c r="P24" i="28" s="1"/>
  <c r="R24" i="23" s="1"/>
  <c r="X18" i="21"/>
  <c r="X18" i="20"/>
  <c r="AF18" i="22" s="1"/>
  <c r="D18" i="28" s="1"/>
  <c r="F18" i="23" s="1"/>
  <c r="AA60" i="21"/>
  <c r="AA60" i="20"/>
  <c r="G44" i="21"/>
  <c r="G44" i="20"/>
  <c r="G44" i="22" s="1"/>
  <c r="E37" i="21"/>
  <c r="E37" i="20"/>
  <c r="E37" i="22" s="1"/>
  <c r="W30" i="20"/>
  <c r="W30" i="21"/>
  <c r="H109" i="21"/>
  <c r="H109" i="20"/>
  <c r="D43" i="20"/>
  <c r="D43" i="21"/>
  <c r="AU4" i="22"/>
  <c r="S4" i="28" s="1"/>
  <c r="U4" i="23" s="1"/>
  <c r="Z112" i="21"/>
  <c r="Z112" i="20"/>
  <c r="X97" i="21"/>
  <c r="X97" i="20"/>
  <c r="J86" i="22"/>
  <c r="N64" i="21"/>
  <c r="N64" i="20"/>
  <c r="N64" i="22" s="1"/>
  <c r="Z56" i="21"/>
  <c r="Z56" i="20"/>
  <c r="AH56" i="22" s="1"/>
  <c r="F56" i="28" s="1"/>
  <c r="H56" i="23" s="1"/>
  <c r="N126" i="21"/>
  <c r="N126" i="20"/>
  <c r="N126" i="22" s="1"/>
  <c r="H53" i="20"/>
  <c r="H53" i="22" s="1"/>
  <c r="H53" i="21"/>
  <c r="F123" i="20"/>
  <c r="F123" i="21"/>
  <c r="H94" i="20"/>
  <c r="H94" i="21"/>
  <c r="B69" i="20"/>
  <c r="B69" i="21"/>
  <c r="AH55" i="21"/>
  <c r="AH55" i="20"/>
  <c r="B49" i="20"/>
  <c r="B49" i="21"/>
  <c r="AH11" i="21"/>
  <c r="AH11" i="20"/>
  <c r="AP11" i="22" s="1"/>
  <c r="V5" i="20"/>
  <c r="V5" i="21"/>
  <c r="P29" i="22"/>
  <c r="AA130" i="20"/>
  <c r="AA130" i="21"/>
  <c r="K112" i="22"/>
  <c r="AO103" i="22"/>
  <c r="M103" i="28" s="1"/>
  <c r="O103" i="23" s="1"/>
  <c r="AS5" i="22"/>
  <c r="Q5" i="28" s="1"/>
  <c r="S5" i="23" s="1"/>
  <c r="AQ94" i="22"/>
  <c r="O94" i="28" s="1"/>
  <c r="Q94" i="23" s="1"/>
  <c r="G82" i="21"/>
  <c r="G82" i="20"/>
  <c r="W68" i="21"/>
  <c r="W68" i="20"/>
  <c r="AE68" i="22" s="1"/>
  <c r="C68" i="28" s="1"/>
  <c r="E68" i="23" s="1"/>
  <c r="C52" i="20"/>
  <c r="C52" i="22" s="1"/>
  <c r="C52" i="21"/>
  <c r="W36" i="20"/>
  <c r="AE36" i="22" s="1"/>
  <c r="C36" i="28" s="1"/>
  <c r="E36" i="23" s="1"/>
  <c r="W36" i="23" s="1"/>
  <c r="C37" i="27" s="1"/>
  <c r="W36" i="21"/>
  <c r="AN87" i="22"/>
  <c r="L87" i="28" s="1"/>
  <c r="N87" i="23" s="1"/>
  <c r="L27" i="22"/>
  <c r="Q124" i="22"/>
  <c r="I112" i="22"/>
  <c r="AM103" i="22"/>
  <c r="K103" i="28" s="1"/>
  <c r="M103" i="23" s="1"/>
  <c r="AO94" i="22"/>
  <c r="M94" i="28" s="1"/>
  <c r="O94" i="23" s="1"/>
  <c r="O85" i="22"/>
  <c r="AS76" i="22"/>
  <c r="Q76" i="28" s="1"/>
  <c r="S76" i="23" s="1"/>
  <c r="S67" i="22"/>
  <c r="W59" i="20"/>
  <c r="AE59" i="22" s="1"/>
  <c r="C59" i="28" s="1"/>
  <c r="E59" i="23" s="1"/>
  <c r="W59" i="21"/>
  <c r="I48" i="22"/>
  <c r="K39" i="22"/>
  <c r="Q12" i="22"/>
  <c r="AL36" i="22"/>
  <c r="J36" i="28" s="1"/>
  <c r="L36" i="23" s="1"/>
  <c r="D126" i="21"/>
  <c r="D126" i="20"/>
  <c r="D126" i="22" s="1"/>
  <c r="D94" i="20"/>
  <c r="D94" i="22" s="1"/>
  <c r="D94" i="21"/>
  <c r="D82" i="21"/>
  <c r="D82" i="20"/>
  <c r="D82" i="22" s="1"/>
  <c r="Z65" i="20"/>
  <c r="Z65" i="21"/>
  <c r="H36" i="20"/>
  <c r="H36" i="21"/>
  <c r="F9" i="21"/>
  <c r="F9" i="20"/>
  <c r="L15" i="22"/>
  <c r="AS123" i="22"/>
  <c r="Q123" i="28" s="1"/>
  <c r="S123" i="23" s="1"/>
  <c r="I111" i="22"/>
  <c r="AQ100" i="22"/>
  <c r="O100" i="28" s="1"/>
  <c r="Q100" i="23" s="1"/>
  <c r="Q91" i="22"/>
  <c r="S82" i="22"/>
  <c r="K70" i="22"/>
  <c r="M61" i="22"/>
  <c r="AM54" i="22"/>
  <c r="K54" i="28" s="1"/>
  <c r="M54" i="23" s="1"/>
  <c r="O36" i="22"/>
  <c r="AT126" i="22"/>
  <c r="R126" i="28" s="1"/>
  <c r="T126" i="23" s="1"/>
  <c r="AT106" i="22"/>
  <c r="R106" i="28" s="1"/>
  <c r="T106" i="23" s="1"/>
  <c r="N96" i="20"/>
  <c r="N96" i="21"/>
  <c r="F88" i="21"/>
  <c r="F88" i="20"/>
  <c r="AN81" i="22"/>
  <c r="L81" i="28" s="1"/>
  <c r="N81" i="23" s="1"/>
  <c r="D73" i="21"/>
  <c r="D73" i="20"/>
  <c r="R50" i="22"/>
  <c r="J42" i="22"/>
  <c r="X127" i="20"/>
  <c r="AF127" i="22" s="1"/>
  <c r="D127" i="28" s="1"/>
  <c r="F127" i="23" s="1"/>
  <c r="X127" i="21"/>
  <c r="X11" i="21"/>
  <c r="X11" i="20"/>
  <c r="AF11" i="22" s="1"/>
  <c r="D11" i="28" s="1"/>
  <c r="F11" i="23" s="1"/>
  <c r="X11" i="23" s="1"/>
  <c r="D12" i="27" s="1"/>
  <c r="G107" i="20"/>
  <c r="G107" i="22" s="1"/>
  <c r="G107" i="21"/>
  <c r="E100" i="20"/>
  <c r="E100" i="22" s="1"/>
  <c r="E100" i="21"/>
  <c r="C93" i="20"/>
  <c r="C93" i="22" s="1"/>
  <c r="C93" i="21"/>
  <c r="G27" i="21"/>
  <c r="G27" i="20"/>
  <c r="G27" i="22" s="1"/>
  <c r="E20" i="20"/>
  <c r="E20" i="22" s="1"/>
  <c r="E20" i="21"/>
  <c r="C13" i="20"/>
  <c r="C13" i="22" s="1"/>
  <c r="C13" i="21"/>
  <c r="X116" i="20"/>
  <c r="AF116" i="22" s="1"/>
  <c r="D116" i="28" s="1"/>
  <c r="F116" i="23" s="1"/>
  <c r="X116" i="21"/>
  <c r="N107" i="20"/>
  <c r="N107" i="21"/>
  <c r="R85" i="22"/>
  <c r="AH75" i="21"/>
  <c r="AH75" i="20"/>
  <c r="AP75" i="22" s="1"/>
  <c r="F35" i="21"/>
  <c r="F35" i="20"/>
  <c r="F35" i="22" s="1"/>
  <c r="D20" i="20"/>
  <c r="D20" i="22" s="1"/>
  <c r="D20" i="21"/>
  <c r="AB6" i="21"/>
  <c r="AB6" i="20"/>
  <c r="AT76" i="22"/>
  <c r="R76" i="28" s="1"/>
  <c r="T76" i="23" s="1"/>
  <c r="Y123" i="20"/>
  <c r="AG123" i="22" s="1"/>
  <c r="E123" i="28" s="1"/>
  <c r="G123" i="23" s="1"/>
  <c r="Y123" i="21"/>
  <c r="G114" i="20"/>
  <c r="G114" i="22" s="1"/>
  <c r="G114" i="21"/>
  <c r="M103" i="22"/>
  <c r="AM80" i="22"/>
  <c r="K80" i="28" s="1"/>
  <c r="M80" i="23" s="1"/>
  <c r="AM64" i="22"/>
  <c r="K64" i="28" s="1"/>
  <c r="M64" i="23" s="1"/>
  <c r="AK41" i="22"/>
  <c r="I41" i="28" s="1"/>
  <c r="K41" i="23" s="1"/>
  <c r="Q21" i="22"/>
  <c r="Q5" i="22"/>
  <c r="I115" i="22"/>
  <c r="E69" i="20"/>
  <c r="E69" i="22" s="1"/>
  <c r="E69" i="21"/>
  <c r="F124" i="21"/>
  <c r="F124" i="20"/>
  <c r="F124" i="22" s="1"/>
  <c r="H83" i="21"/>
  <c r="H83" i="20"/>
  <c r="H83" i="22" s="1"/>
  <c r="Z48" i="20"/>
  <c r="Z48" i="21"/>
  <c r="H105" i="21"/>
  <c r="H105" i="20"/>
  <c r="AM109" i="22"/>
  <c r="K109" i="28" s="1"/>
  <c r="M109" i="23" s="1"/>
  <c r="AT88" i="22"/>
  <c r="R88" i="28" s="1"/>
  <c r="T88" i="23" s="1"/>
  <c r="R65" i="22"/>
  <c r="AO107" i="22"/>
  <c r="M107" i="28" s="1"/>
  <c r="O107" i="23" s="1"/>
  <c r="AO59" i="22"/>
  <c r="M59" i="28" s="1"/>
  <c r="O59" i="23" s="1"/>
  <c r="L127" i="22"/>
  <c r="E130" i="21"/>
  <c r="E130" i="20"/>
  <c r="W123" i="20"/>
  <c r="W123" i="21"/>
  <c r="Z129" i="21"/>
  <c r="Z129" i="20"/>
  <c r="AH129" i="22" s="1"/>
  <c r="F129" i="28" s="1"/>
  <c r="H129" i="23" s="1"/>
  <c r="H68" i="20"/>
  <c r="H68" i="21"/>
  <c r="B43" i="21"/>
  <c r="B43" i="20"/>
  <c r="P20" i="22"/>
  <c r="AB12" i="21"/>
  <c r="AB12" i="20"/>
  <c r="AH114" i="20"/>
  <c r="AP114" i="22" s="1"/>
  <c r="AH114" i="21"/>
  <c r="D4" i="20"/>
  <c r="D4" i="22" s="1"/>
  <c r="D4" i="21"/>
  <c r="G104" i="21"/>
  <c r="G104" i="20"/>
  <c r="G104" i="22" s="1"/>
  <c r="E97" i="20"/>
  <c r="E97" i="22" s="1"/>
  <c r="E97" i="21"/>
  <c r="G88" i="21"/>
  <c r="G88" i="20"/>
  <c r="E81" i="20"/>
  <c r="E81" i="22" s="1"/>
  <c r="E81" i="21"/>
  <c r="C74" i="21"/>
  <c r="C74" i="20"/>
  <c r="C74" i="22" s="1"/>
  <c r="G40" i="21"/>
  <c r="G40" i="20"/>
  <c r="Y33" i="20"/>
  <c r="AG33" i="22" s="1"/>
  <c r="E33" i="28" s="1"/>
  <c r="G33" i="23" s="1"/>
  <c r="Y33" i="21"/>
  <c r="G24" i="21"/>
  <c r="G24" i="20"/>
  <c r="E17" i="20"/>
  <c r="E17" i="21"/>
  <c r="W10" i="21"/>
  <c r="W10" i="20"/>
  <c r="F120" i="20"/>
  <c r="F120" i="22" s="1"/>
  <c r="F120" i="21"/>
  <c r="J106" i="22"/>
  <c r="R82" i="22"/>
  <c r="N72" i="21"/>
  <c r="N72" i="20"/>
  <c r="N72" i="22" s="1"/>
  <c r="AF57" i="20"/>
  <c r="AF57" i="21"/>
  <c r="AB47" i="20"/>
  <c r="AJ47" i="22" s="1"/>
  <c r="AB47" i="21"/>
  <c r="Z32" i="21"/>
  <c r="Z32" i="20"/>
  <c r="H15" i="20"/>
  <c r="H15" i="21"/>
  <c r="N117" i="21"/>
  <c r="N117" i="20"/>
  <c r="N29" i="21"/>
  <c r="N29" i="20"/>
  <c r="E101" i="21"/>
  <c r="E101" i="20"/>
  <c r="V122" i="20"/>
  <c r="V122" i="21"/>
  <c r="H71" i="20"/>
  <c r="H71" i="21"/>
  <c r="V113" i="21"/>
  <c r="V113" i="20"/>
  <c r="E27" i="20"/>
  <c r="E27" i="22" s="1"/>
  <c r="E27" i="21"/>
  <c r="B55" i="21"/>
  <c r="B55" i="20"/>
  <c r="B55" i="22" s="1"/>
  <c r="H59" i="20"/>
  <c r="H59" i="21"/>
  <c r="G75" i="20"/>
  <c r="G75" i="22" s="1"/>
  <c r="G75" i="21"/>
  <c r="Z111" i="20"/>
  <c r="AH111" i="22" s="1"/>
  <c r="F111" i="28" s="1"/>
  <c r="H111" i="23" s="1"/>
  <c r="Z111" i="21"/>
  <c r="H50" i="20"/>
  <c r="H50" i="21"/>
  <c r="V25" i="20"/>
  <c r="AD25" i="22" s="1"/>
  <c r="V25" i="21"/>
  <c r="H45" i="21"/>
  <c r="H45" i="20"/>
  <c r="Z10" i="21"/>
  <c r="Z10" i="20"/>
  <c r="H102" i="20"/>
  <c r="H102" i="21"/>
  <c r="F67" i="21"/>
  <c r="F67" i="20"/>
  <c r="E46" i="21"/>
  <c r="E46" i="20"/>
  <c r="E14" i="21"/>
  <c r="E14" i="20"/>
  <c r="N37" i="20"/>
  <c r="N37" i="21"/>
  <c r="E77" i="21"/>
  <c r="E77" i="20"/>
  <c r="AH92" i="21"/>
  <c r="AH92" i="20"/>
  <c r="Z11" i="21"/>
  <c r="Z11" i="20"/>
  <c r="AA110" i="21"/>
  <c r="AA110" i="20"/>
  <c r="AI110" i="22" s="1"/>
  <c r="G110" i="28" s="1"/>
  <c r="I110" i="23" s="1"/>
  <c r="V79" i="21"/>
  <c r="V79" i="20"/>
  <c r="Y127" i="21"/>
  <c r="Y127" i="20"/>
  <c r="V95" i="20"/>
  <c r="AD95" i="22" s="1"/>
  <c r="V95" i="21"/>
  <c r="H20" i="21"/>
  <c r="H20" i="20"/>
  <c r="H20" i="22" s="1"/>
  <c r="G116" i="20"/>
  <c r="G116" i="22" s="1"/>
  <c r="G116" i="21"/>
  <c r="V42" i="20"/>
  <c r="AD42" i="22" s="1"/>
  <c r="V42" i="21"/>
  <c r="G58" i="21"/>
  <c r="G58" i="20"/>
  <c r="N74" i="20"/>
  <c r="N74" i="21"/>
  <c r="AB101" i="21"/>
  <c r="AB101" i="20"/>
  <c r="N85" i="20"/>
  <c r="N85" i="22" s="1"/>
  <c r="X85" i="22" s="1"/>
  <c r="N85" i="21"/>
  <c r="F77" i="21"/>
  <c r="F77" i="20"/>
  <c r="N53" i="20"/>
  <c r="N53" i="21"/>
  <c r="B47" i="21"/>
  <c r="B47" i="20"/>
  <c r="D18" i="20"/>
  <c r="D18" i="22" s="1"/>
  <c r="D18" i="21"/>
  <c r="AB129" i="21"/>
  <c r="AB129" i="20"/>
  <c r="C126" i="20"/>
  <c r="C126" i="21"/>
  <c r="G28" i="21"/>
  <c r="G28" i="20"/>
  <c r="Y21" i="21"/>
  <c r="Y21" i="20"/>
  <c r="W14" i="20"/>
  <c r="AE14" i="22" s="1"/>
  <c r="C14" i="28" s="1"/>
  <c r="E14" i="23" s="1"/>
  <c r="W14" i="21"/>
  <c r="X43" i="20"/>
  <c r="X43" i="21"/>
  <c r="F112" i="20"/>
  <c r="F112" i="22" s="1"/>
  <c r="F112" i="21"/>
  <c r="D97" i="20"/>
  <c r="D97" i="22" s="1"/>
  <c r="D97" i="21"/>
  <c r="F56" i="20"/>
  <c r="F56" i="22" s="1"/>
  <c r="F56" i="21"/>
  <c r="AH32" i="21"/>
  <c r="AH32" i="20"/>
  <c r="AP32" i="22" s="1"/>
  <c r="Y52" i="21"/>
  <c r="Y52" i="20"/>
  <c r="F91" i="21"/>
  <c r="F91" i="20"/>
  <c r="F91" i="22" s="1"/>
  <c r="X76" i="21"/>
  <c r="X76" i="20"/>
  <c r="N11" i="20"/>
  <c r="N11" i="21"/>
  <c r="B5" i="21"/>
  <c r="B5" i="20"/>
  <c r="B5" i="22" s="1"/>
  <c r="G130" i="21"/>
  <c r="G130" i="20"/>
  <c r="G130" i="22" s="1"/>
  <c r="AA82" i="20"/>
  <c r="AI82" i="22" s="1"/>
  <c r="G82" i="28" s="1"/>
  <c r="I82" i="23" s="1"/>
  <c r="AA82" i="23" s="1"/>
  <c r="G83" i="27" s="1"/>
  <c r="AA82" i="21"/>
  <c r="C68" i="20"/>
  <c r="C68" i="22" s="1"/>
  <c r="C68" i="21"/>
  <c r="W52" i="21"/>
  <c r="W52" i="20"/>
  <c r="AE52" i="22" s="1"/>
  <c r="C52" i="28" s="1"/>
  <c r="E52" i="23" s="1"/>
  <c r="W52" i="23" s="1"/>
  <c r="C53" i="27" s="1"/>
  <c r="C36" i="21"/>
  <c r="C36" i="20"/>
  <c r="C36" i="22" s="1"/>
  <c r="C120" i="21"/>
  <c r="C120" i="20"/>
  <c r="C59" i="20"/>
  <c r="C59" i="22" s="1"/>
  <c r="C59" i="21"/>
  <c r="X126" i="21"/>
  <c r="X126" i="20"/>
  <c r="AF126" i="22" s="1"/>
  <c r="D126" i="28" s="1"/>
  <c r="F126" i="23" s="1"/>
  <c r="D114" i="21"/>
  <c r="D114" i="20"/>
  <c r="D114" i="22" s="1"/>
  <c r="N105" i="21"/>
  <c r="N105" i="20"/>
  <c r="B99" i="20"/>
  <c r="B99" i="22" s="1"/>
  <c r="B99" i="21"/>
  <c r="X82" i="20"/>
  <c r="X82" i="21"/>
  <c r="F65" i="20"/>
  <c r="F65" i="21"/>
  <c r="H24" i="21"/>
  <c r="H24" i="20"/>
  <c r="X117" i="21"/>
  <c r="X117" i="20"/>
  <c r="AH96" i="21"/>
  <c r="AH96" i="20"/>
  <c r="AP96" i="22" s="1"/>
  <c r="Z88" i="20"/>
  <c r="Z88" i="21"/>
  <c r="X73" i="20"/>
  <c r="AF73" i="22" s="1"/>
  <c r="D73" i="28" s="1"/>
  <c r="F73" i="23" s="1"/>
  <c r="X73" i="21"/>
  <c r="AH20" i="21"/>
  <c r="AH20" i="20"/>
  <c r="V14" i="20"/>
  <c r="V14" i="21"/>
  <c r="W125" i="20"/>
  <c r="AE125" i="22" s="1"/>
  <c r="C125" i="28" s="1"/>
  <c r="E125" i="23" s="1"/>
  <c r="W125" i="21"/>
  <c r="G91" i="20"/>
  <c r="G91" i="21"/>
  <c r="Y84" i="20"/>
  <c r="AG84" i="22" s="1"/>
  <c r="E84" i="28" s="1"/>
  <c r="G84" i="23" s="1"/>
  <c r="Y84" i="21"/>
  <c r="W77" i="21"/>
  <c r="W77" i="20"/>
  <c r="G11" i="21"/>
  <c r="G11" i="20"/>
  <c r="AB17" i="21"/>
  <c r="AB17" i="20"/>
  <c r="AB114" i="21"/>
  <c r="AB114" i="20"/>
  <c r="N75" i="21"/>
  <c r="N75" i="20"/>
  <c r="AH43" i="20"/>
  <c r="AP43" i="22" s="1"/>
  <c r="AH43" i="21"/>
  <c r="H6" i="20"/>
  <c r="H6" i="21"/>
  <c r="E123" i="21"/>
  <c r="E123" i="20"/>
  <c r="AA114" i="21"/>
  <c r="AA114" i="20"/>
  <c r="Y69" i="20"/>
  <c r="AG69" i="22" s="1"/>
  <c r="E69" i="28" s="1"/>
  <c r="G69" i="23" s="1"/>
  <c r="Y69" i="21"/>
  <c r="Z124" i="21"/>
  <c r="Z124" i="20"/>
  <c r="AH124" i="22" s="1"/>
  <c r="F124" i="28" s="1"/>
  <c r="H124" i="23" s="1"/>
  <c r="Z124" i="23" s="1"/>
  <c r="F125" i="27" s="1"/>
  <c r="AB83" i="21"/>
  <c r="AB83" i="20"/>
  <c r="F48" i="21"/>
  <c r="F48" i="20"/>
  <c r="AB105" i="21"/>
  <c r="AB105" i="20"/>
  <c r="V72" i="21"/>
  <c r="V72" i="20"/>
  <c r="AD72" i="22" s="1"/>
  <c r="AA121" i="21"/>
  <c r="AA121" i="20"/>
  <c r="E114" i="20"/>
  <c r="E114" i="22" s="1"/>
  <c r="E114" i="21"/>
  <c r="AA105" i="21"/>
  <c r="AA105" i="20"/>
  <c r="Y98" i="21"/>
  <c r="Y98" i="20"/>
  <c r="AG98" i="22" s="1"/>
  <c r="E98" i="28" s="1"/>
  <c r="G98" i="23" s="1"/>
  <c r="Y98" i="23" s="1"/>
  <c r="E99" i="27" s="1"/>
  <c r="AA89" i="21"/>
  <c r="AA89" i="20"/>
  <c r="E82" i="21"/>
  <c r="E82" i="20"/>
  <c r="G73" i="20"/>
  <c r="G73" i="22" s="1"/>
  <c r="G73" i="21"/>
  <c r="Y66" i="21"/>
  <c r="Y66" i="20"/>
  <c r="AG66" i="22" s="1"/>
  <c r="E66" i="28" s="1"/>
  <c r="G66" i="23" s="1"/>
  <c r="Y66" i="23" s="1"/>
  <c r="E67" i="27" s="1"/>
  <c r="AA57" i="21"/>
  <c r="AA57" i="20"/>
  <c r="Y50" i="21"/>
  <c r="Y50" i="20"/>
  <c r="G41" i="20"/>
  <c r="G41" i="22" s="1"/>
  <c r="G41" i="21"/>
  <c r="Y34" i="21"/>
  <c r="Y34" i="20"/>
  <c r="AG34" i="22" s="1"/>
  <c r="E34" i="28" s="1"/>
  <c r="G34" i="23" s="1"/>
  <c r="Y34" i="23" s="1"/>
  <c r="E35" i="27" s="1"/>
  <c r="AA25" i="21"/>
  <c r="AA25" i="20"/>
  <c r="Y18" i="21"/>
  <c r="Y18" i="20"/>
  <c r="AA9" i="21"/>
  <c r="AA9" i="20"/>
  <c r="X47" i="21"/>
  <c r="X47" i="20"/>
  <c r="AF47" i="22" s="1"/>
  <c r="D47" i="28" s="1"/>
  <c r="F47" i="23" s="1"/>
  <c r="H100" i="20"/>
  <c r="H100" i="22" s="1"/>
  <c r="H100" i="21"/>
  <c r="AB68" i="21"/>
  <c r="AB68" i="20"/>
  <c r="D50" i="20"/>
  <c r="D50" i="22" s="1"/>
  <c r="D50" i="21"/>
  <c r="Z106" i="21"/>
  <c r="Z106" i="20"/>
  <c r="AH106" i="22" s="1"/>
  <c r="F106" i="28" s="1"/>
  <c r="H106" i="23" s="1"/>
  <c r="AA72" i="21"/>
  <c r="AA72" i="20"/>
  <c r="Y65" i="21"/>
  <c r="Y65" i="20"/>
  <c r="AA8" i="21"/>
  <c r="AA8" i="20"/>
  <c r="N86" i="20"/>
  <c r="N86" i="21"/>
  <c r="V40" i="20"/>
  <c r="AD40" i="22" s="1"/>
  <c r="V40" i="21"/>
  <c r="Z120" i="20"/>
  <c r="AH120" i="22" s="1"/>
  <c r="F120" i="28" s="1"/>
  <c r="H120" i="23" s="1"/>
  <c r="Z120" i="21"/>
  <c r="AH72" i="20"/>
  <c r="AP72" i="22" s="1"/>
  <c r="AH72" i="21"/>
  <c r="Z64" i="20"/>
  <c r="Z64" i="21"/>
  <c r="H47" i="21"/>
  <c r="H47" i="20"/>
  <c r="F32" i="21"/>
  <c r="F32" i="20"/>
  <c r="Z12" i="21"/>
  <c r="Z12" i="20"/>
  <c r="AH62" i="20"/>
  <c r="AH62" i="21"/>
  <c r="H9" i="20"/>
  <c r="H9" i="22" s="1"/>
  <c r="H9" i="21"/>
  <c r="AA124" i="20"/>
  <c r="AI124" i="22" s="1"/>
  <c r="G124" i="28" s="1"/>
  <c r="I124" i="23" s="1"/>
  <c r="AA124" i="21"/>
  <c r="Y5" i="20"/>
  <c r="AG5" i="22" s="1"/>
  <c r="E5" i="28" s="1"/>
  <c r="G5" i="23" s="1"/>
  <c r="Y5" i="21"/>
  <c r="AH119" i="20"/>
  <c r="AH119" i="21"/>
  <c r="X44" i="20"/>
  <c r="AF44" i="22" s="1"/>
  <c r="D44" i="28" s="1"/>
  <c r="F44" i="23" s="1"/>
  <c r="X44" i="21"/>
  <c r="E43" i="21"/>
  <c r="E43" i="20"/>
  <c r="Z59" i="20"/>
  <c r="AH59" i="22" s="1"/>
  <c r="F59" i="28" s="1"/>
  <c r="H59" i="23" s="1"/>
  <c r="Z59" i="21"/>
  <c r="C75" i="21"/>
  <c r="C75" i="20"/>
  <c r="C75" i="22" s="1"/>
  <c r="W11" i="21"/>
  <c r="W11" i="20"/>
  <c r="C90" i="20"/>
  <c r="C90" i="22" s="1"/>
  <c r="C90" i="21"/>
  <c r="W61" i="21"/>
  <c r="W61" i="20"/>
  <c r="X96" i="21"/>
  <c r="X96" i="20"/>
  <c r="AF96" i="22" s="1"/>
  <c r="D96" i="28" s="1"/>
  <c r="F96" i="23" s="1"/>
  <c r="AH31" i="21"/>
  <c r="AH31" i="20"/>
  <c r="N125" i="21"/>
  <c r="N125" i="20"/>
  <c r="Z94" i="20"/>
  <c r="AH94" i="22" s="1"/>
  <c r="F94" i="28" s="1"/>
  <c r="H94" i="23" s="1"/>
  <c r="Z94" i="23" s="1"/>
  <c r="F95" i="27" s="1"/>
  <c r="Z94" i="21"/>
  <c r="Z78" i="21"/>
  <c r="Z78" i="20"/>
  <c r="AH78" i="22" s="1"/>
  <c r="F78" i="28" s="1"/>
  <c r="H78" i="23" s="1"/>
  <c r="F44" i="21"/>
  <c r="F44" i="20"/>
  <c r="E48" i="21"/>
  <c r="E48" i="20"/>
  <c r="B77" i="21"/>
  <c r="B77" i="20"/>
  <c r="B13" i="21"/>
  <c r="B13" i="20"/>
  <c r="B13" i="22" s="1"/>
  <c r="C78" i="21"/>
  <c r="C78" i="20"/>
  <c r="D53" i="21"/>
  <c r="D53" i="20"/>
  <c r="W39" i="20"/>
  <c r="AE39" i="22" s="1"/>
  <c r="C39" i="28" s="1"/>
  <c r="E39" i="23" s="1"/>
  <c r="W39" i="21"/>
  <c r="D19" i="21"/>
  <c r="D19" i="20"/>
  <c r="D19" i="22" s="1"/>
  <c r="Y51" i="21"/>
  <c r="Y51" i="20"/>
  <c r="X78" i="21"/>
  <c r="X78" i="20"/>
  <c r="Y109" i="21"/>
  <c r="Y109" i="20"/>
  <c r="AH48" i="21"/>
  <c r="AH48" i="20"/>
  <c r="AP48" i="22" s="1"/>
  <c r="V129" i="21"/>
  <c r="V129" i="20"/>
  <c r="D130" i="21"/>
  <c r="D130" i="20"/>
  <c r="D119" i="20"/>
  <c r="D119" i="22" s="1"/>
  <c r="D119" i="21"/>
  <c r="Z66" i="20"/>
  <c r="Z66" i="21"/>
  <c r="AQ121" i="22"/>
  <c r="O121" i="28" s="1"/>
  <c r="Q121" i="23" s="1"/>
  <c r="M98" i="22"/>
  <c r="AM91" i="22"/>
  <c r="K91" i="28" s="1"/>
  <c r="M91" i="23" s="1"/>
  <c r="O73" i="22"/>
  <c r="AO66" i="22"/>
  <c r="M66" i="28" s="1"/>
  <c r="O66" i="23" s="1"/>
  <c r="M50" i="22"/>
  <c r="AQ41" i="22"/>
  <c r="O41" i="28" s="1"/>
  <c r="Q41" i="23" s="1"/>
  <c r="AO34" i="22"/>
  <c r="M34" i="28" s="1"/>
  <c r="O34" i="23" s="1"/>
  <c r="M18" i="22"/>
  <c r="AQ9" i="22"/>
  <c r="O9" i="28" s="1"/>
  <c r="Q9" i="23" s="1"/>
  <c r="H101" i="20"/>
  <c r="H101" i="21"/>
  <c r="AT127" i="22"/>
  <c r="R127" i="28" s="1"/>
  <c r="T127" i="23" s="1"/>
  <c r="AH117" i="21"/>
  <c r="AH117" i="20"/>
  <c r="AT95" i="22"/>
  <c r="R95" i="28" s="1"/>
  <c r="T95" i="23" s="1"/>
  <c r="R83" i="22"/>
  <c r="Z77" i="21"/>
  <c r="Z77" i="20"/>
  <c r="AH77" i="22" s="1"/>
  <c r="F77" i="28" s="1"/>
  <c r="H77" i="23" s="1"/>
  <c r="Z77" i="23" s="1"/>
  <c r="F78" i="27" s="1"/>
  <c r="J43" i="22"/>
  <c r="AH29" i="21"/>
  <c r="AH29" i="20"/>
  <c r="B23" i="21"/>
  <c r="B23" i="20"/>
  <c r="B23" i="22" s="1"/>
  <c r="H129" i="21"/>
  <c r="H129" i="20"/>
  <c r="AT84" i="22"/>
  <c r="R84" i="28" s="1"/>
  <c r="T84" i="23" s="1"/>
  <c r="W126" i="21"/>
  <c r="W126" i="20"/>
  <c r="AE126" i="22" s="1"/>
  <c r="C126" i="28" s="1"/>
  <c r="E126" i="23" s="1"/>
  <c r="AK35" i="22"/>
  <c r="I35" i="28" s="1"/>
  <c r="K35" i="23" s="1"/>
  <c r="AA28" i="21"/>
  <c r="AA28" i="20"/>
  <c r="AI28" i="22" s="1"/>
  <c r="G28" i="28" s="1"/>
  <c r="I28" i="23" s="1"/>
  <c r="E21" i="21"/>
  <c r="E21" i="20"/>
  <c r="C14" i="21"/>
  <c r="C14" i="20"/>
  <c r="AT80" i="22"/>
  <c r="R80" i="28" s="1"/>
  <c r="T80" i="23" s="1"/>
  <c r="V32" i="21"/>
  <c r="V32" i="20"/>
  <c r="J130" i="22"/>
  <c r="B122" i="20"/>
  <c r="B122" i="22" s="1"/>
  <c r="B122" i="21"/>
  <c r="AL110" i="22"/>
  <c r="J110" i="28" s="1"/>
  <c r="L110" i="23" s="1"/>
  <c r="P103" i="22"/>
  <c r="AN93" i="22"/>
  <c r="L93" i="28" s="1"/>
  <c r="N93" i="23" s="1"/>
  <c r="D85" i="21"/>
  <c r="D85" i="20"/>
  <c r="J54" i="22"/>
  <c r="N32" i="21"/>
  <c r="N32" i="20"/>
  <c r="R92" i="22"/>
  <c r="AK82" i="22"/>
  <c r="I82" i="28" s="1"/>
  <c r="K82" i="23" s="1"/>
  <c r="O71" i="22"/>
  <c r="E52" i="21"/>
  <c r="E52" i="20"/>
  <c r="AT116" i="22"/>
  <c r="R116" i="28" s="1"/>
  <c r="T116" i="23" s="1"/>
  <c r="AL121" i="22"/>
  <c r="J121" i="28" s="1"/>
  <c r="L121" i="23" s="1"/>
  <c r="Z91" i="21"/>
  <c r="Z91" i="20"/>
  <c r="AH91" i="22" s="1"/>
  <c r="F91" i="28" s="1"/>
  <c r="H91" i="23" s="1"/>
  <c r="L84" i="22"/>
  <c r="D76" i="21"/>
  <c r="D76" i="20"/>
  <c r="AT53" i="22"/>
  <c r="R53" i="28" s="1"/>
  <c r="T53" i="23" s="1"/>
  <c r="AB18" i="20"/>
  <c r="AB18" i="21"/>
  <c r="N122" i="21"/>
  <c r="N122" i="20"/>
  <c r="R76" i="22"/>
  <c r="AR17" i="22"/>
  <c r="P17" i="28" s="1"/>
  <c r="R17" i="23" s="1"/>
  <c r="Q101" i="22"/>
  <c r="O94" i="22"/>
  <c r="AS85" i="22"/>
  <c r="Q85" i="28" s="1"/>
  <c r="S85" i="23" s="1"/>
  <c r="AA66" i="21"/>
  <c r="AA66" i="20"/>
  <c r="Y59" i="21"/>
  <c r="Y59" i="20"/>
  <c r="G50" i="20"/>
  <c r="G50" i="22" s="1"/>
  <c r="G50" i="21"/>
  <c r="Y43" i="21"/>
  <c r="Y43" i="20"/>
  <c r="AG43" i="22" s="1"/>
  <c r="E43" i="28" s="1"/>
  <c r="G43" i="23" s="1"/>
  <c r="Y43" i="23" s="1"/>
  <c r="E44" i="27" s="1"/>
  <c r="AA34" i="21"/>
  <c r="AA34" i="20"/>
  <c r="Y27" i="21"/>
  <c r="Y27" i="20"/>
  <c r="AA18" i="20"/>
  <c r="AI18" i="22" s="1"/>
  <c r="G18" i="28" s="1"/>
  <c r="I18" i="23" s="1"/>
  <c r="AA18" i="21"/>
  <c r="E11" i="20"/>
  <c r="E11" i="21"/>
  <c r="S92" i="22"/>
  <c r="AQ78" i="22"/>
  <c r="O78" i="28" s="1"/>
  <c r="Q78" i="23" s="1"/>
  <c r="AU60" i="22"/>
  <c r="S60" i="28" s="1"/>
  <c r="U60" i="23" s="1"/>
  <c r="AM48" i="22"/>
  <c r="K48" i="28" s="1"/>
  <c r="M48" i="23" s="1"/>
  <c r="AK9" i="22"/>
  <c r="I9" i="28" s="1"/>
  <c r="K9" i="23" s="1"/>
  <c r="W120" i="20"/>
  <c r="AE120" i="22" s="1"/>
  <c r="C120" i="28" s="1"/>
  <c r="E120" i="23" s="1"/>
  <c r="W120" i="23" s="1"/>
  <c r="C121" i="27" s="1"/>
  <c r="W120" i="21"/>
  <c r="O34" i="22"/>
  <c r="X63" i="20"/>
  <c r="AF63" i="22" s="1"/>
  <c r="D63" i="28" s="1"/>
  <c r="F63" i="23" s="1"/>
  <c r="X63" i="21"/>
  <c r="S131" i="22"/>
  <c r="K119" i="22"/>
  <c r="M110" i="22"/>
  <c r="O101" i="22"/>
  <c r="S83" i="22"/>
  <c r="W75" i="21"/>
  <c r="W75" i="20"/>
  <c r="AK64" i="22"/>
  <c r="I64" i="28" s="1"/>
  <c r="K64" i="23" s="1"/>
  <c r="M46" i="22"/>
  <c r="Q28" i="22"/>
  <c r="C11" i="21"/>
  <c r="C11" i="20"/>
  <c r="Z110" i="21"/>
  <c r="Z110" i="20"/>
  <c r="AH110" i="22" s="1"/>
  <c r="F110" i="28" s="1"/>
  <c r="H110" i="23" s="1"/>
  <c r="Z110" i="23" s="1"/>
  <c r="F111" i="27" s="1"/>
  <c r="E4" i="21"/>
  <c r="E4" i="20"/>
  <c r="AN122" i="22"/>
  <c r="L122" i="28" s="1"/>
  <c r="N122" i="23" s="1"/>
  <c r="X114" i="21"/>
  <c r="X114" i="20"/>
  <c r="AF114" i="22" s="1"/>
  <c r="D114" i="28" s="1"/>
  <c r="F114" i="23" s="1"/>
  <c r="AH105" i="21"/>
  <c r="AH105" i="20"/>
  <c r="V99" i="21"/>
  <c r="V99" i="20"/>
  <c r="AB80" i="20"/>
  <c r="AB80" i="21"/>
  <c r="AN70" i="22"/>
  <c r="L70" i="28" s="1"/>
  <c r="N70" i="23" s="1"/>
  <c r="V55" i="20"/>
  <c r="AD55" i="22" s="1"/>
  <c r="V55" i="21"/>
  <c r="AB24" i="20"/>
  <c r="AB24" i="21"/>
  <c r="S130" i="22"/>
  <c r="K118" i="22"/>
  <c r="M109" i="22"/>
  <c r="AU98" i="22"/>
  <c r="S98" i="28" s="1"/>
  <c r="U98" i="23" s="1"/>
  <c r="W90" i="20"/>
  <c r="AE90" i="22" s="1"/>
  <c r="C90" i="28" s="1"/>
  <c r="E90" i="23" s="1"/>
  <c r="W90" i="21"/>
  <c r="AK79" i="22"/>
  <c r="I79" i="28" s="1"/>
  <c r="K79" i="23" s="1"/>
  <c r="AO45" i="22"/>
  <c r="M45" i="28" s="1"/>
  <c r="O45" i="23" s="1"/>
  <c r="W26" i="20"/>
  <c r="AE26" i="22" s="1"/>
  <c r="C26" i="28" s="1"/>
  <c r="E26" i="23" s="1"/>
  <c r="W26" i="21"/>
  <c r="I15" i="22"/>
  <c r="AH130" i="21"/>
  <c r="AH130" i="20"/>
  <c r="S4" i="22"/>
  <c r="D117" i="21"/>
  <c r="D117" i="20"/>
  <c r="D117" i="22" s="1"/>
  <c r="AB103" i="21"/>
  <c r="AB103" i="20"/>
  <c r="R94" i="22"/>
  <c r="AL86" i="22"/>
  <c r="J86" i="28" s="1"/>
  <c r="L86" i="23" s="1"/>
  <c r="AR79" i="22"/>
  <c r="P79" i="28" s="1"/>
  <c r="R79" i="23" s="1"/>
  <c r="AN69" i="22"/>
  <c r="L69" i="28" s="1"/>
  <c r="N69" i="23" s="1"/>
  <c r="AB59" i="20"/>
  <c r="AB59" i="21"/>
  <c r="L49" i="22"/>
  <c r="D41" i="20"/>
  <c r="D41" i="21"/>
  <c r="AT30" i="22"/>
  <c r="R30" i="28" s="1"/>
  <c r="T30" i="23" s="1"/>
  <c r="N20" i="21"/>
  <c r="N20" i="20"/>
  <c r="B14" i="21"/>
  <c r="B14" i="20"/>
  <c r="B14" i="22" s="1"/>
  <c r="R4" i="22"/>
  <c r="C125" i="20"/>
  <c r="C125" i="21"/>
  <c r="AM105" i="22"/>
  <c r="K105" i="28" s="1"/>
  <c r="M105" i="23" s="1"/>
  <c r="AA91" i="21"/>
  <c r="AA91" i="20"/>
  <c r="E84" i="21"/>
  <c r="E84" i="20"/>
  <c r="E84" i="22" s="1"/>
  <c r="C77" i="21"/>
  <c r="C77" i="20"/>
  <c r="AQ55" i="22"/>
  <c r="O55" i="28" s="1"/>
  <c r="Q55" i="23" s="1"/>
  <c r="AS46" i="22"/>
  <c r="Q46" i="28" s="1"/>
  <c r="S46" i="23" s="1"/>
  <c r="O39" i="22"/>
  <c r="AA11" i="21"/>
  <c r="AA11" i="20"/>
  <c r="H17" i="21"/>
  <c r="H17" i="20"/>
  <c r="P122" i="22"/>
  <c r="H114" i="20"/>
  <c r="H114" i="21"/>
  <c r="D96" i="20"/>
  <c r="D96" i="22" s="1"/>
  <c r="D96" i="21"/>
  <c r="AB82" i="21"/>
  <c r="AB82" i="20"/>
  <c r="AJ82" i="22" s="1"/>
  <c r="N43" i="20"/>
  <c r="N43" i="21"/>
  <c r="AL33" i="22"/>
  <c r="J33" i="28" s="1"/>
  <c r="L33" i="23" s="1"/>
  <c r="AN63" i="22"/>
  <c r="L63" i="28" s="1"/>
  <c r="N63" i="23" s="1"/>
  <c r="I121" i="22"/>
  <c r="AM96" i="22"/>
  <c r="K96" i="28" s="1"/>
  <c r="M96" i="23" s="1"/>
  <c r="E75" i="20"/>
  <c r="E75" i="21"/>
  <c r="AS37" i="22"/>
  <c r="Q37" i="28" s="1"/>
  <c r="S37" i="23" s="1"/>
  <c r="C20" i="21"/>
  <c r="C20" i="20"/>
  <c r="C20" i="22" s="1"/>
  <c r="J4" i="22"/>
  <c r="AK99" i="22"/>
  <c r="I99" i="28" s="1"/>
  <c r="K99" i="23" s="1"/>
  <c r="AS47" i="22"/>
  <c r="Q47" i="28" s="1"/>
  <c r="S47" i="23" s="1"/>
  <c r="P115" i="22"/>
  <c r="AH76" i="20"/>
  <c r="AP76" i="22" s="1"/>
  <c r="AH76" i="21"/>
  <c r="AL75" i="22"/>
  <c r="J75" i="28" s="1"/>
  <c r="L75" i="23" s="1"/>
  <c r="AR68" i="22"/>
  <c r="P68" i="28" s="1"/>
  <c r="R68" i="23" s="1"/>
  <c r="X62" i="21"/>
  <c r="X62" i="20"/>
  <c r="AF62" i="22" s="1"/>
  <c r="D62" i="28" s="1"/>
  <c r="F62" i="23" s="1"/>
  <c r="AT51" i="22"/>
  <c r="R51" i="28" s="1"/>
  <c r="T51" i="23" s="1"/>
  <c r="P32" i="22"/>
  <c r="AL19" i="22"/>
  <c r="J19" i="28" s="1"/>
  <c r="L19" i="23" s="1"/>
  <c r="D6" i="21"/>
  <c r="D6" i="20"/>
  <c r="AH38" i="20"/>
  <c r="AH38" i="21"/>
  <c r="AS107" i="22"/>
  <c r="Q107" i="28" s="1"/>
  <c r="S107" i="23" s="1"/>
  <c r="W58" i="21"/>
  <c r="W58" i="20"/>
  <c r="AU50" i="22"/>
  <c r="S50" i="28" s="1"/>
  <c r="U50" i="23" s="1"/>
  <c r="Q43" i="22"/>
  <c r="AM22" i="22"/>
  <c r="K22" i="28" s="1"/>
  <c r="M22" i="23" s="1"/>
  <c r="AL130" i="22"/>
  <c r="J130" i="28" s="1"/>
  <c r="L130" i="23" s="1"/>
  <c r="AN113" i="22"/>
  <c r="L113" i="28" s="1"/>
  <c r="N113" i="23" s="1"/>
  <c r="Z100" i="21"/>
  <c r="Z100" i="20"/>
  <c r="X93" i="21"/>
  <c r="X93" i="20"/>
  <c r="AF93" i="22" s="1"/>
  <c r="D93" i="28" s="1"/>
  <c r="F93" i="23" s="1"/>
  <c r="AH84" i="20"/>
  <c r="AH84" i="21"/>
  <c r="B78" i="21"/>
  <c r="B78" i="20"/>
  <c r="AN37" i="22"/>
  <c r="L37" i="28" s="1"/>
  <c r="N37" i="23" s="1"/>
  <c r="AB27" i="20"/>
  <c r="AJ27" i="22" s="1"/>
  <c r="AB27" i="21"/>
  <c r="P101" i="22"/>
  <c r="R52" i="22"/>
  <c r="K121" i="22"/>
  <c r="AO96" i="22"/>
  <c r="M96" i="28" s="1"/>
  <c r="O96" i="23" s="1"/>
  <c r="K89" i="22"/>
  <c r="I82" i="22"/>
  <c r="AA75" i="20"/>
  <c r="AI75" i="22" s="1"/>
  <c r="G75" i="28" s="1"/>
  <c r="I75" i="23" s="1"/>
  <c r="AA75" i="21"/>
  <c r="Y68" i="21"/>
  <c r="Y68" i="20"/>
  <c r="C61" i="20"/>
  <c r="C61" i="21"/>
  <c r="AU53" i="22"/>
  <c r="S53" i="28" s="1"/>
  <c r="U53" i="23" s="1"/>
  <c r="W45" i="21"/>
  <c r="W45" i="20"/>
  <c r="AU37" i="22"/>
  <c r="S37" i="28" s="1"/>
  <c r="U37" i="23" s="1"/>
  <c r="AS30" i="22"/>
  <c r="Q30" i="28" s="1"/>
  <c r="S30" i="23" s="1"/>
  <c r="AQ23" i="22"/>
  <c r="O23" i="28" s="1"/>
  <c r="Q23" i="23" s="1"/>
  <c r="AO16" i="22"/>
  <c r="M16" i="28" s="1"/>
  <c r="O16" i="23" s="1"/>
  <c r="AM9" i="22"/>
  <c r="K9" i="28" s="1"/>
  <c r="M9" i="23" s="1"/>
  <c r="F6" i="20"/>
  <c r="F6" i="21"/>
  <c r="B121" i="20"/>
  <c r="B121" i="22" s="1"/>
  <c r="B121" i="21"/>
  <c r="F111" i="21"/>
  <c r="F111" i="20"/>
  <c r="L104" i="22"/>
  <c r="Z79" i="20"/>
  <c r="AH79" i="22" s="1"/>
  <c r="F79" i="28" s="1"/>
  <c r="H79" i="23" s="1"/>
  <c r="Z79" i="21"/>
  <c r="AN72" i="22"/>
  <c r="L72" i="28" s="1"/>
  <c r="N72" i="23" s="1"/>
  <c r="X64" i="20"/>
  <c r="AF64" i="22" s="1"/>
  <c r="D64" i="28" s="1"/>
  <c r="F64" i="23" s="1"/>
  <c r="X64" i="21"/>
  <c r="AB50" i="21"/>
  <c r="AB50" i="20"/>
  <c r="N31" i="20"/>
  <c r="N31" i="21"/>
  <c r="B25" i="21"/>
  <c r="B25" i="20"/>
  <c r="B25" i="22" s="1"/>
  <c r="AR97" i="22"/>
  <c r="P97" i="28" s="1"/>
  <c r="R97" i="23" s="1"/>
  <c r="X51" i="21"/>
  <c r="X51" i="20"/>
  <c r="AF51" i="22" s="1"/>
  <c r="D51" i="28" s="1"/>
  <c r="F51" i="23" s="1"/>
  <c r="X51" i="23" s="1"/>
  <c r="D52" i="27" s="1"/>
  <c r="Y91" i="21"/>
  <c r="Y91" i="20"/>
  <c r="Q53" i="22"/>
  <c r="AU28" i="22"/>
  <c r="S28" i="28" s="1"/>
  <c r="U28" i="23" s="1"/>
  <c r="AM16" i="22"/>
  <c r="K16" i="28" s="1"/>
  <c r="M16" i="23" s="1"/>
  <c r="AM90" i="22"/>
  <c r="K90" i="28" s="1"/>
  <c r="M90" i="23" s="1"/>
  <c r="K26" i="22"/>
  <c r="F68" i="20"/>
  <c r="F68" i="22" s="1"/>
  <c r="F68" i="21"/>
  <c r="AB19" i="21"/>
  <c r="AB19" i="20"/>
  <c r="AJ19" i="22" s="1"/>
  <c r="G127" i="21"/>
  <c r="G127" i="20"/>
  <c r="G127" i="22" s="1"/>
  <c r="O75" i="22"/>
  <c r="Z103" i="21"/>
  <c r="Z103" i="20"/>
  <c r="AH103" i="22" s="1"/>
  <c r="F103" i="28" s="1"/>
  <c r="H103" i="23" s="1"/>
  <c r="S80" i="22"/>
  <c r="AM36" i="22"/>
  <c r="K36" i="28" s="1"/>
  <c r="M36" i="23" s="1"/>
  <c r="B108" i="21"/>
  <c r="B108" i="20"/>
  <c r="AN51" i="22"/>
  <c r="L51" i="28" s="1"/>
  <c r="N51" i="23" s="1"/>
  <c r="F10" i="20"/>
  <c r="F10" i="22" s="1"/>
  <c r="F10" i="21"/>
  <c r="AO126" i="22"/>
  <c r="M126" i="28" s="1"/>
  <c r="O126" i="23" s="1"/>
  <c r="AM119" i="22"/>
  <c r="K119" i="28" s="1"/>
  <c r="M119" i="23" s="1"/>
  <c r="AK112" i="22"/>
  <c r="I112" i="28" s="1"/>
  <c r="K112" i="23" s="1"/>
  <c r="K103" i="22"/>
  <c r="I64" i="22"/>
  <c r="AM55" i="22"/>
  <c r="K55" i="28" s="1"/>
  <c r="M55" i="23" s="1"/>
  <c r="AK48" i="22"/>
  <c r="I48" i="28" s="1"/>
  <c r="K48" i="23" s="1"/>
  <c r="AM39" i="22"/>
  <c r="K39" i="28" s="1"/>
  <c r="M39" i="23" s="1"/>
  <c r="AL32" i="22"/>
  <c r="J32" i="28" s="1"/>
  <c r="L32" i="23" s="1"/>
  <c r="AH125" i="20"/>
  <c r="AH125" i="21"/>
  <c r="B119" i="21"/>
  <c r="B119" i="20"/>
  <c r="P76" i="22"/>
  <c r="N61" i="21"/>
  <c r="N61" i="20"/>
  <c r="L46" i="22"/>
  <c r="D38" i="21"/>
  <c r="D38" i="20"/>
  <c r="X26" i="20"/>
  <c r="AF26" i="22" s="1"/>
  <c r="D26" i="28" s="1"/>
  <c r="F26" i="23" s="1"/>
  <c r="X26" i="23" s="1"/>
  <c r="D27" i="27" s="1"/>
  <c r="X26" i="21"/>
  <c r="N5" i="21"/>
  <c r="N5" i="20"/>
  <c r="F94" i="20"/>
  <c r="F94" i="21"/>
  <c r="Y129" i="21"/>
  <c r="Y129" i="20"/>
  <c r="C122" i="20"/>
  <c r="C122" i="22" s="1"/>
  <c r="C122" i="21"/>
  <c r="AO93" i="22"/>
  <c r="M93" i="28" s="1"/>
  <c r="O93" i="23" s="1"/>
  <c r="AO77" i="22"/>
  <c r="M77" i="28" s="1"/>
  <c r="O77" i="23" s="1"/>
  <c r="AM70" i="22"/>
  <c r="K70" i="28" s="1"/>
  <c r="M70" i="23" s="1"/>
  <c r="AM6" i="22"/>
  <c r="K6" i="28" s="1"/>
  <c r="M6" i="23" s="1"/>
  <c r="F78" i="21"/>
  <c r="F78" i="20"/>
  <c r="X125" i="21"/>
  <c r="X125" i="20"/>
  <c r="AH116" i="21"/>
  <c r="AH116" i="20"/>
  <c r="V110" i="20"/>
  <c r="V110" i="21"/>
  <c r="AN101" i="22"/>
  <c r="L101" i="28" s="1"/>
  <c r="N101" i="23" s="1"/>
  <c r="AN89" i="22"/>
  <c r="L89" i="28" s="1"/>
  <c r="N89" i="23" s="1"/>
  <c r="F76" i="21"/>
  <c r="F76" i="20"/>
  <c r="AL62" i="22"/>
  <c r="J62" i="28" s="1"/>
  <c r="L62" i="23" s="1"/>
  <c r="AT50" i="22"/>
  <c r="R50" i="28" s="1"/>
  <c r="T50" i="23" s="1"/>
  <c r="X29" i="21"/>
  <c r="X29" i="20"/>
  <c r="AF29" i="22" s="1"/>
  <c r="D29" i="28" s="1"/>
  <c r="F29" i="23" s="1"/>
  <c r="AT18" i="22"/>
  <c r="R18" i="28" s="1"/>
  <c r="T18" i="23" s="1"/>
  <c r="J10" i="22"/>
  <c r="AQ131" i="22"/>
  <c r="O131" i="28" s="1"/>
  <c r="Q131" i="23" s="1"/>
  <c r="S113" i="22"/>
  <c r="C105" i="20"/>
  <c r="C105" i="22" s="1"/>
  <c r="C105" i="21"/>
  <c r="W89" i="21"/>
  <c r="W89" i="20"/>
  <c r="AE89" i="22" s="1"/>
  <c r="C89" i="28" s="1"/>
  <c r="E89" i="23" s="1"/>
  <c r="W89" i="23" s="1"/>
  <c r="C90" i="27" s="1"/>
  <c r="AK78" i="22"/>
  <c r="I78" i="28" s="1"/>
  <c r="K78" i="23" s="1"/>
  <c r="Q58" i="22"/>
  <c r="Y48" i="21"/>
  <c r="Y48" i="20"/>
  <c r="AA39" i="20"/>
  <c r="AI39" i="22" s="1"/>
  <c r="G39" i="28" s="1"/>
  <c r="I39" i="23" s="1"/>
  <c r="AA39" i="21"/>
  <c r="Y32" i="20"/>
  <c r="Y32" i="21"/>
  <c r="AK14" i="22"/>
  <c r="I14" i="28" s="1"/>
  <c r="K14" i="23" s="1"/>
  <c r="AA7" i="21"/>
  <c r="AA7" i="20"/>
  <c r="AI7" i="22" s="1"/>
  <c r="G7" i="28" s="1"/>
  <c r="I7" i="23" s="1"/>
  <c r="AA7" i="23" s="1"/>
  <c r="G8" i="27" s="1"/>
  <c r="AL100" i="22"/>
  <c r="J100" i="28" s="1"/>
  <c r="L100" i="23" s="1"/>
  <c r="AH50" i="20"/>
  <c r="AH50" i="21"/>
  <c r="B109" i="20"/>
  <c r="B109" i="21"/>
  <c r="Z99" i="20"/>
  <c r="AH99" i="22" s="1"/>
  <c r="F99" i="28" s="1"/>
  <c r="H99" i="23" s="1"/>
  <c r="Z99" i="23" s="1"/>
  <c r="F100" i="27" s="1"/>
  <c r="Z99" i="21"/>
  <c r="D84" i="20"/>
  <c r="D84" i="22" s="1"/>
  <c r="D84" i="21"/>
  <c r="J65" i="22"/>
  <c r="AR58" i="22"/>
  <c r="P58" i="28" s="1"/>
  <c r="R58" i="23" s="1"/>
  <c r="L48" i="22"/>
  <c r="X40" i="21"/>
  <c r="X40" i="20"/>
  <c r="H26" i="20"/>
  <c r="H26" i="21"/>
  <c r="J9" i="22"/>
  <c r="L47" i="22"/>
  <c r="M131" i="22"/>
  <c r="O122" i="22"/>
  <c r="M115" i="22"/>
  <c r="AQ106" i="22"/>
  <c r="O106" i="28" s="1"/>
  <c r="Q106" i="23" s="1"/>
  <c r="AO99" i="22"/>
  <c r="M99" i="28" s="1"/>
  <c r="O99" i="23" s="1"/>
  <c r="O90" i="22"/>
  <c r="AS81" i="22"/>
  <c r="Q81" i="28" s="1"/>
  <c r="S81" i="23" s="1"/>
  <c r="S72" i="22"/>
  <c r="AK37" i="22"/>
  <c r="I37" i="28" s="1"/>
  <c r="K37" i="23" s="1"/>
  <c r="O10" i="22"/>
  <c r="AU20" i="22"/>
  <c r="S20" i="28" s="1"/>
  <c r="U20" i="23" s="1"/>
  <c r="F101" i="20"/>
  <c r="F101" i="22" s="1"/>
  <c r="F101" i="21"/>
  <c r="D30" i="20"/>
  <c r="D30" i="22" s="1"/>
  <c r="D30" i="21"/>
  <c r="AU70" i="22"/>
  <c r="S70" i="28" s="1"/>
  <c r="U70" i="23" s="1"/>
  <c r="J110" i="22"/>
  <c r="X53" i="21"/>
  <c r="X53" i="20"/>
  <c r="AF53" i="22" s="1"/>
  <c r="D53" i="28" s="1"/>
  <c r="F53" i="23" s="1"/>
  <c r="X53" i="23" s="1"/>
  <c r="D54" i="27" s="1"/>
  <c r="G63" i="20"/>
  <c r="G63" i="22" s="1"/>
  <c r="G63" i="21"/>
  <c r="H74" i="20"/>
  <c r="H74" i="21"/>
  <c r="S64" i="22"/>
  <c r="AK13" i="22"/>
  <c r="I13" i="28" s="1"/>
  <c r="K13" i="23" s="1"/>
  <c r="AQ129" i="22"/>
  <c r="O129" i="28" s="1"/>
  <c r="Q129" i="23" s="1"/>
  <c r="AQ113" i="22"/>
  <c r="O113" i="28" s="1"/>
  <c r="Q113" i="23" s="1"/>
  <c r="Q104" i="22"/>
  <c r="AA85" i="21"/>
  <c r="AA85" i="20"/>
  <c r="AI85" i="22" s="1"/>
  <c r="G85" i="28" s="1"/>
  <c r="I85" i="23" s="1"/>
  <c r="AM51" i="22"/>
  <c r="K51" i="28" s="1"/>
  <c r="M51" i="23" s="1"/>
  <c r="K35" i="22"/>
  <c r="AM19" i="22"/>
  <c r="K19" i="28" s="1"/>
  <c r="M19" i="23" s="1"/>
  <c r="R120" i="22"/>
  <c r="Z70" i="20"/>
  <c r="AH70" i="22" s="1"/>
  <c r="F70" i="28" s="1"/>
  <c r="H70" i="23" s="1"/>
  <c r="Z70" i="23" s="1"/>
  <c r="F71" i="27" s="1"/>
  <c r="Z70" i="21"/>
  <c r="AK4" i="22"/>
  <c r="I4" i="28" s="1"/>
  <c r="K4" i="23" s="1"/>
  <c r="R123" i="22"/>
  <c r="J83" i="22"/>
  <c r="AB56" i="20"/>
  <c r="AJ56" i="22" s="1"/>
  <c r="AB56" i="21"/>
  <c r="AB44" i="20"/>
  <c r="AB44" i="21"/>
  <c r="R35" i="22"/>
  <c r="N25" i="21"/>
  <c r="N25" i="20"/>
  <c r="N25" i="22" s="1"/>
  <c r="V19" i="21"/>
  <c r="V19" i="20"/>
  <c r="AD19" i="22" s="1"/>
  <c r="G84" i="20"/>
  <c r="G84" i="22" s="1"/>
  <c r="G84" i="21"/>
  <c r="Y77" i="21"/>
  <c r="Y77" i="20"/>
  <c r="M57" i="22"/>
  <c r="AO25" i="22"/>
  <c r="M25" i="28" s="1"/>
  <c r="O25" i="23" s="1"/>
  <c r="AR105" i="22"/>
  <c r="P105" i="28" s="1"/>
  <c r="R105" i="23" s="1"/>
  <c r="R28" i="22"/>
  <c r="V130" i="20"/>
  <c r="AD130" i="22" s="1"/>
  <c r="V130" i="21"/>
  <c r="P119" i="22"/>
  <c r="N92" i="21"/>
  <c r="N92" i="20"/>
  <c r="B86" i="21"/>
  <c r="B86" i="20"/>
  <c r="J62" i="22"/>
  <c r="B54" i="20"/>
  <c r="B54" i="22" s="1"/>
  <c r="B54" i="21"/>
  <c r="N28" i="21"/>
  <c r="N28" i="20"/>
  <c r="B22" i="21"/>
  <c r="B22" i="20"/>
  <c r="B22" i="22" s="1"/>
  <c r="AT6" i="22"/>
  <c r="R6" i="28" s="1"/>
  <c r="T6" i="23" s="1"/>
  <c r="Z90" i="20"/>
  <c r="AH90" i="22" s="1"/>
  <c r="F90" i="28" s="1"/>
  <c r="H90" i="23" s="1"/>
  <c r="Z90" i="21"/>
  <c r="X19" i="20"/>
  <c r="X19" i="21"/>
  <c r="AO124" i="22"/>
  <c r="M124" i="28" s="1"/>
  <c r="O124" i="23" s="1"/>
  <c r="AK62" i="22"/>
  <c r="I62" i="28" s="1"/>
  <c r="K62" i="23" s="1"/>
  <c r="G55" i="21"/>
  <c r="G55" i="20"/>
  <c r="M28" i="22"/>
  <c r="AM21" i="22"/>
  <c r="K21" i="28" s="1"/>
  <c r="M21" i="23" s="1"/>
  <c r="AH58" i="21"/>
  <c r="AH58" i="20"/>
  <c r="AP58" i="22" s="1"/>
  <c r="P130" i="22"/>
  <c r="AB122" i="21"/>
  <c r="AB122" i="20"/>
  <c r="AJ122" i="22" s="1"/>
  <c r="AB90" i="21"/>
  <c r="AB90" i="20"/>
  <c r="R81" i="22"/>
  <c r="V65" i="21"/>
  <c r="V65" i="20"/>
  <c r="AD65" i="22" s="1"/>
  <c r="AL53" i="22"/>
  <c r="J53" i="28" s="1"/>
  <c r="L53" i="23" s="1"/>
  <c r="N39" i="20"/>
  <c r="N39" i="21"/>
  <c r="B33" i="20"/>
  <c r="B33" i="21"/>
  <c r="P22" i="22"/>
  <c r="F11" i="21"/>
  <c r="F11" i="20"/>
  <c r="F11" i="22" s="1"/>
  <c r="L131" i="22"/>
  <c r="N82" i="21"/>
  <c r="N82" i="20"/>
  <c r="N82" i="22" s="1"/>
  <c r="V24" i="21"/>
  <c r="V24" i="20"/>
  <c r="AD24" i="22" s="1"/>
  <c r="C128" i="21"/>
  <c r="C128" i="20"/>
  <c r="AK117" i="22"/>
  <c r="I117" i="28" s="1"/>
  <c r="K117" i="23" s="1"/>
  <c r="AM108" i="22"/>
  <c r="K108" i="28" s="1"/>
  <c r="M108" i="23" s="1"/>
  <c r="M99" i="22"/>
  <c r="AQ90" i="22"/>
  <c r="O90" i="28" s="1"/>
  <c r="Q90" i="23" s="1"/>
  <c r="AO83" i="22"/>
  <c r="M83" i="28" s="1"/>
  <c r="O83" i="23" s="1"/>
  <c r="AS65" i="22"/>
  <c r="Q65" i="28" s="1"/>
  <c r="S65" i="23" s="1"/>
  <c r="AQ42" i="22"/>
  <c r="O42" i="28" s="1"/>
  <c r="Q42" i="23" s="1"/>
  <c r="AU24" i="22"/>
  <c r="S24" i="28" s="1"/>
  <c r="U24" i="23" s="1"/>
  <c r="AS17" i="22"/>
  <c r="Q17" i="28" s="1"/>
  <c r="S17" i="23" s="1"/>
  <c r="AU8" i="22"/>
  <c r="S8" i="28" s="1"/>
  <c r="U8" i="23" s="1"/>
  <c r="AK49" i="22"/>
  <c r="I49" i="28" s="1"/>
  <c r="K49" i="23" s="1"/>
  <c r="S20" i="22"/>
  <c r="AQ22" i="22"/>
  <c r="O22" i="28" s="1"/>
  <c r="Q22" i="23" s="1"/>
  <c r="O57" i="22"/>
  <c r="W15" i="21"/>
  <c r="W15" i="20"/>
  <c r="AL119" i="22"/>
  <c r="J119" i="28" s="1"/>
  <c r="L119" i="23" s="1"/>
  <c r="H72" i="21"/>
  <c r="H72" i="20"/>
  <c r="AL43" i="22"/>
  <c r="J43" i="28" s="1"/>
  <c r="L43" i="23" s="1"/>
  <c r="H29" i="21"/>
  <c r="H29" i="20"/>
  <c r="AL112" i="22"/>
  <c r="J112" i="28" s="1"/>
  <c r="L112" i="23" s="1"/>
  <c r="L61" i="22"/>
  <c r="AU89" i="22"/>
  <c r="S89" i="28" s="1"/>
  <c r="U89" i="23" s="1"/>
  <c r="K45" i="22"/>
  <c r="AN103" i="22"/>
  <c r="L103" i="28" s="1"/>
  <c r="N103" i="23" s="1"/>
  <c r="AL101" i="22"/>
  <c r="J101" i="28" s="1"/>
  <c r="L101" i="23" s="1"/>
  <c r="V37" i="21"/>
  <c r="V37" i="20"/>
  <c r="AD37" i="22" s="1"/>
  <c r="F126" i="20"/>
  <c r="F126" i="22" s="1"/>
  <c r="F126" i="21"/>
  <c r="AS121" i="22"/>
  <c r="Q121" i="28" s="1"/>
  <c r="S121" i="23" s="1"/>
  <c r="AS89" i="22"/>
  <c r="Q89" i="28" s="1"/>
  <c r="S89" i="23" s="1"/>
  <c r="J60" i="22"/>
  <c r="AU127" i="22"/>
  <c r="S127" i="28" s="1"/>
  <c r="U127" i="23" s="1"/>
  <c r="AA117" i="21"/>
  <c r="AA117" i="20"/>
  <c r="AI117" i="22" s="1"/>
  <c r="G117" i="28" s="1"/>
  <c r="I117" i="23" s="1"/>
  <c r="AA117" i="23" s="1"/>
  <c r="G118" i="27" s="1"/>
  <c r="E110" i="20"/>
  <c r="E110" i="22" s="1"/>
  <c r="E110" i="21"/>
  <c r="G101" i="21"/>
  <c r="G101" i="20"/>
  <c r="E94" i="20"/>
  <c r="E94" i="21"/>
  <c r="W87" i="21"/>
  <c r="W87" i="20"/>
  <c r="AE87" i="22" s="1"/>
  <c r="C87" i="28" s="1"/>
  <c r="E87" i="23" s="1"/>
  <c r="Y78" i="20"/>
  <c r="AG78" i="22" s="1"/>
  <c r="E78" i="28" s="1"/>
  <c r="G78" i="23" s="1"/>
  <c r="Y78" i="21"/>
  <c r="W71" i="21"/>
  <c r="W71" i="20"/>
  <c r="AU63" i="22"/>
  <c r="S63" i="28" s="1"/>
  <c r="U63" i="23" s="1"/>
  <c r="K51" i="22"/>
  <c r="AQ33" i="22"/>
  <c r="O33" i="28" s="1"/>
  <c r="Q33" i="23" s="1"/>
  <c r="S15" i="22"/>
  <c r="C7" i="21"/>
  <c r="C7" i="20"/>
  <c r="L118" i="22"/>
  <c r="AT111" i="22"/>
  <c r="R111" i="28" s="1"/>
  <c r="T111" i="23" s="1"/>
  <c r="AH101" i="20"/>
  <c r="AH101" i="21"/>
  <c r="B95" i="20"/>
  <c r="B95" i="21"/>
  <c r="L86" i="22"/>
  <c r="H76" i="21"/>
  <c r="H76" i="20"/>
  <c r="H76" i="22" s="1"/>
  <c r="F61" i="20"/>
  <c r="F61" i="22" s="1"/>
  <c r="F61" i="21"/>
  <c r="P28" i="22"/>
  <c r="AB20" i="21"/>
  <c r="AB20" i="20"/>
  <c r="AJ20" i="22" s="1"/>
  <c r="L10" i="22"/>
  <c r="AH78" i="21"/>
  <c r="AH78" i="20"/>
  <c r="AP78" i="22" s="1"/>
  <c r="Y125" i="21"/>
  <c r="Y125" i="20"/>
  <c r="AA116" i="21"/>
  <c r="AA116" i="20"/>
  <c r="E109" i="21"/>
  <c r="E109" i="20"/>
  <c r="C102" i="20"/>
  <c r="C102" i="21"/>
  <c r="Y93" i="21"/>
  <c r="Y93" i="20"/>
  <c r="C86" i="20"/>
  <c r="C86" i="22" s="1"/>
  <c r="C86" i="21"/>
  <c r="AA68" i="21"/>
  <c r="AA68" i="20"/>
  <c r="Y61" i="20"/>
  <c r="Y61" i="21"/>
  <c r="W54" i="21"/>
  <c r="W54" i="20"/>
  <c r="S46" i="22"/>
  <c r="AS39" i="22"/>
  <c r="Q39" i="28" s="1"/>
  <c r="S39" i="23" s="1"/>
  <c r="M25" i="22"/>
  <c r="K18" i="22"/>
  <c r="B128" i="21"/>
  <c r="B128" i="20"/>
  <c r="B128" i="22" s="1"/>
  <c r="Z62" i="21"/>
  <c r="Z62" i="20"/>
  <c r="N6" i="20"/>
  <c r="N6" i="22" s="1"/>
  <c r="N6" i="21"/>
  <c r="N124" i="20"/>
  <c r="N124" i="22" s="1"/>
  <c r="N124" i="21"/>
  <c r="V118" i="21"/>
  <c r="V118" i="20"/>
  <c r="AD118" i="22" s="1"/>
  <c r="P107" i="22"/>
  <c r="F84" i="20"/>
  <c r="F84" i="21"/>
  <c r="L77" i="22"/>
  <c r="L65" i="22"/>
  <c r="X57" i="21"/>
  <c r="X57" i="20"/>
  <c r="N48" i="20"/>
  <c r="N48" i="22" s="1"/>
  <c r="N48" i="21"/>
  <c r="B42" i="21"/>
  <c r="B42" i="20"/>
  <c r="B42" i="22" s="1"/>
  <c r="L33" i="22"/>
  <c r="F20" i="20"/>
  <c r="F20" i="22" s="1"/>
  <c r="F20" i="21"/>
  <c r="AN13" i="22"/>
  <c r="L13" i="28" s="1"/>
  <c r="N13" i="23" s="1"/>
  <c r="J6" i="22"/>
  <c r="D87" i="20"/>
  <c r="D87" i="22" s="1"/>
  <c r="D87" i="21"/>
  <c r="X39" i="20"/>
  <c r="AF39" i="22" s="1"/>
  <c r="D39" i="28" s="1"/>
  <c r="F39" i="23" s="1"/>
  <c r="X39" i="21"/>
  <c r="O127" i="22"/>
  <c r="Q118" i="22"/>
  <c r="Y108" i="21"/>
  <c r="Y108" i="20"/>
  <c r="AG108" i="22" s="1"/>
  <c r="E108" i="28" s="1"/>
  <c r="G108" i="23" s="1"/>
  <c r="Y108" i="23" s="1"/>
  <c r="E109" i="27" s="1"/>
  <c r="C69" i="21"/>
  <c r="C69" i="20"/>
  <c r="AO40" i="22"/>
  <c r="M40" i="28" s="1"/>
  <c r="O40" i="23" s="1"/>
  <c r="AM33" i="22"/>
  <c r="K33" i="28" s="1"/>
  <c r="M33" i="23" s="1"/>
  <c r="M24" i="22"/>
  <c r="Q6" i="22"/>
  <c r="X71" i="21"/>
  <c r="X71" i="20"/>
  <c r="AF71" i="22" s="1"/>
  <c r="D71" i="28" s="1"/>
  <c r="F71" i="23" s="1"/>
  <c r="D15" i="21"/>
  <c r="D15" i="20"/>
  <c r="Z127" i="21"/>
  <c r="Z127" i="20"/>
  <c r="V117" i="21"/>
  <c r="V117" i="20"/>
  <c r="F107" i="21"/>
  <c r="F107" i="20"/>
  <c r="F107" i="22" s="1"/>
  <c r="L100" i="22"/>
  <c r="D92" i="20"/>
  <c r="D92" i="21"/>
  <c r="AT81" i="22"/>
  <c r="R81" i="28" s="1"/>
  <c r="T81" i="23" s="1"/>
  <c r="R69" i="22"/>
  <c r="F63" i="20"/>
  <c r="F63" i="22" s="1"/>
  <c r="F63" i="21"/>
  <c r="AR54" i="22"/>
  <c r="P54" i="28" s="1"/>
  <c r="R54" i="23" s="1"/>
  <c r="H46" i="21"/>
  <c r="H46" i="20"/>
  <c r="H34" i="20"/>
  <c r="H34" i="22" s="1"/>
  <c r="H34" i="21"/>
  <c r="R25" i="22"/>
  <c r="AL17" i="22"/>
  <c r="J17" i="28" s="1"/>
  <c r="L17" i="23" s="1"/>
  <c r="B9" i="20"/>
  <c r="B9" i="21"/>
  <c r="AR69" i="22"/>
  <c r="P69" i="28" s="1"/>
  <c r="R69" i="23" s="1"/>
  <c r="AS125" i="22"/>
  <c r="Q125" i="28" s="1"/>
  <c r="S125" i="23" s="1"/>
  <c r="AQ102" i="22"/>
  <c r="O102" i="28" s="1"/>
  <c r="Q102" i="23" s="1"/>
  <c r="E83" i="21"/>
  <c r="E83" i="20"/>
  <c r="E83" i="22" s="1"/>
  <c r="C76" i="21"/>
  <c r="C76" i="20"/>
  <c r="Y67" i="20"/>
  <c r="AG67" i="22" s="1"/>
  <c r="E67" i="28" s="1"/>
  <c r="G67" i="23" s="1"/>
  <c r="Y67" i="21"/>
  <c r="AA58" i="21"/>
  <c r="AA58" i="20"/>
  <c r="AI58" i="22" s="1"/>
  <c r="G58" i="28" s="1"/>
  <c r="I58" i="23" s="1"/>
  <c r="X86" i="20"/>
  <c r="X86" i="21"/>
  <c r="AS79" i="22"/>
  <c r="Q79" i="28" s="1"/>
  <c r="S79" i="23" s="1"/>
  <c r="I35" i="22"/>
  <c r="L117" i="22"/>
  <c r="AN29" i="22"/>
  <c r="L29" i="28" s="1"/>
  <c r="N29" i="23" s="1"/>
  <c r="AK70" i="22"/>
  <c r="I70" i="28" s="1"/>
  <c r="K70" i="23" s="1"/>
  <c r="AB65" i="21"/>
  <c r="AB65" i="20"/>
  <c r="D32" i="20"/>
  <c r="D32" i="22" s="1"/>
  <c r="D32" i="21"/>
  <c r="G38" i="21"/>
  <c r="G38" i="20"/>
  <c r="G38" i="22" s="1"/>
  <c r="AL124" i="22"/>
  <c r="J124" i="28" s="1"/>
  <c r="L124" i="23" s="1"/>
  <c r="H57" i="20"/>
  <c r="H57" i="21"/>
  <c r="C131" i="20"/>
  <c r="C131" i="21"/>
  <c r="Y122" i="21"/>
  <c r="Y122" i="20"/>
  <c r="G113" i="21"/>
  <c r="G113" i="20"/>
  <c r="AO86" i="22"/>
  <c r="M86" i="28" s="1"/>
  <c r="O86" i="23" s="1"/>
  <c r="AS68" i="22"/>
  <c r="Q68" i="28" s="1"/>
  <c r="S68" i="23" s="1"/>
  <c r="O61" i="22"/>
  <c r="AS52" i="22"/>
  <c r="Q52" i="28" s="1"/>
  <c r="S52" i="23" s="1"/>
  <c r="AU43" i="22"/>
  <c r="S43" i="28" s="1"/>
  <c r="U43" i="23" s="1"/>
  <c r="C35" i="20"/>
  <c r="C35" i="21"/>
  <c r="I24" i="22"/>
  <c r="AM15" i="22"/>
  <c r="K15" i="28" s="1"/>
  <c r="M15" i="23" s="1"/>
  <c r="X79" i="21"/>
  <c r="X79" i="20"/>
  <c r="H128" i="20"/>
  <c r="H128" i="22" s="1"/>
  <c r="H128" i="21"/>
  <c r="AN118" i="22"/>
  <c r="L118" i="28" s="1"/>
  <c r="N118" i="23" s="1"/>
  <c r="D110" i="21"/>
  <c r="D110" i="20"/>
  <c r="R87" i="22"/>
  <c r="Z81" i="21"/>
  <c r="Z81" i="20"/>
  <c r="F25" i="20"/>
  <c r="F25" i="22" s="1"/>
  <c r="F25" i="21"/>
  <c r="D123" i="20"/>
  <c r="D123" i="21"/>
  <c r="AS131" i="22"/>
  <c r="Q131" i="28" s="1"/>
  <c r="S131" i="23" s="1"/>
  <c r="I103" i="22"/>
  <c r="G96" i="21"/>
  <c r="G96" i="20"/>
  <c r="E89" i="21"/>
  <c r="E89" i="20"/>
  <c r="C82" i="21"/>
  <c r="C82" i="20"/>
  <c r="C82" i="22" s="1"/>
  <c r="AS67" i="22"/>
  <c r="Q67" i="28" s="1"/>
  <c r="S67" i="23" s="1"/>
  <c r="AC55" i="21"/>
  <c r="AC55" i="20"/>
  <c r="AK55" i="22" s="1"/>
  <c r="I55" i="28" s="1"/>
  <c r="K55" i="23" s="1"/>
  <c r="AA48" i="21"/>
  <c r="AA48" i="20"/>
  <c r="AI48" i="22" s="1"/>
  <c r="G48" i="28" s="1"/>
  <c r="I48" i="23" s="1"/>
  <c r="AK39" i="22"/>
  <c r="I39" i="28" s="1"/>
  <c r="K39" i="23" s="1"/>
  <c r="K30" i="22"/>
  <c r="M21" i="22"/>
  <c r="S10" i="22"/>
  <c r="V84" i="21"/>
  <c r="V84" i="20"/>
  <c r="AD84" i="22" s="1"/>
  <c r="B16" i="21"/>
  <c r="B16" i="20"/>
  <c r="B16" i="22" s="1"/>
  <c r="AT122" i="22"/>
  <c r="R122" i="28" s="1"/>
  <c r="T122" i="23" s="1"/>
  <c r="J114" i="22"/>
  <c r="H75" i="21"/>
  <c r="H75" i="20"/>
  <c r="R66" i="22"/>
  <c r="Z60" i="20"/>
  <c r="AH60" i="22" s="1"/>
  <c r="F60" i="28" s="1"/>
  <c r="H60" i="23" s="1"/>
  <c r="Z60" i="23" s="1"/>
  <c r="F61" i="27" s="1"/>
  <c r="Z60" i="21"/>
  <c r="AH36" i="21"/>
  <c r="AH36" i="20"/>
  <c r="V30" i="21"/>
  <c r="V30" i="20"/>
  <c r="AD30" i="22" s="1"/>
  <c r="AR19" i="22"/>
  <c r="P19" i="28" s="1"/>
  <c r="R19" i="23" s="1"/>
  <c r="AB121" i="21"/>
  <c r="AB121" i="20"/>
  <c r="AJ121" i="22" s="1"/>
  <c r="N46" i="20"/>
  <c r="N46" i="21"/>
  <c r="AA131" i="21"/>
  <c r="AA131" i="20"/>
  <c r="E124" i="20"/>
  <c r="E124" i="22" s="1"/>
  <c r="E124" i="21"/>
  <c r="C117" i="21"/>
  <c r="C117" i="20"/>
  <c r="C117" i="22" s="1"/>
  <c r="C101" i="21"/>
  <c r="C101" i="20"/>
  <c r="C101" i="22" s="1"/>
  <c r="AS22" i="22"/>
  <c r="Q22" i="28" s="1"/>
  <c r="S22" i="23" s="1"/>
  <c r="J92" i="22"/>
  <c r="H130" i="20"/>
  <c r="H130" i="22" s="1"/>
  <c r="W130" i="22" s="1"/>
  <c r="H130" i="21"/>
  <c r="AN120" i="22"/>
  <c r="L120" i="28" s="1"/>
  <c r="N120" i="23" s="1"/>
  <c r="F95" i="20"/>
  <c r="F95" i="22" s="1"/>
  <c r="F95" i="21"/>
  <c r="D80" i="20"/>
  <c r="D80" i="22" s="1"/>
  <c r="D80" i="21"/>
  <c r="H66" i="21"/>
  <c r="H66" i="20"/>
  <c r="H66" i="22" s="1"/>
  <c r="AT25" i="22"/>
  <c r="R25" i="28" s="1"/>
  <c r="T25" i="23" s="1"/>
  <c r="J17" i="22"/>
  <c r="AL104" i="22"/>
  <c r="J104" i="28" s="1"/>
  <c r="L104" i="23" s="1"/>
  <c r="AT56" i="22"/>
  <c r="R56" i="28" s="1"/>
  <c r="T56" i="23" s="1"/>
  <c r="G122" i="21"/>
  <c r="G122" i="20"/>
  <c r="Y115" i="20"/>
  <c r="Y115" i="21"/>
  <c r="C108" i="21"/>
  <c r="C108" i="20"/>
  <c r="S100" i="22"/>
  <c r="Y54" i="20"/>
  <c r="Y54" i="21"/>
  <c r="J131" i="22"/>
  <c r="H104" i="21"/>
  <c r="H104" i="20"/>
  <c r="H104" i="22" s="1"/>
  <c r="P48" i="22"/>
  <c r="C94" i="20"/>
  <c r="C94" i="21"/>
  <c r="Y53" i="20"/>
  <c r="Y53" i="21"/>
  <c r="AB127" i="21"/>
  <c r="AB127" i="20"/>
  <c r="AH44" i="21"/>
  <c r="AH44" i="20"/>
  <c r="AT68" i="22"/>
  <c r="R68" i="28" s="1"/>
  <c r="T68" i="23" s="1"/>
  <c r="AB77" i="20"/>
  <c r="AJ77" i="22" s="1"/>
  <c r="AB77" i="21"/>
  <c r="AB42" i="21"/>
  <c r="AB42" i="20"/>
  <c r="AR9" i="22"/>
  <c r="P9" i="28" s="1"/>
  <c r="R9" i="23" s="1"/>
  <c r="O66" i="22"/>
  <c r="O18" i="22"/>
  <c r="F102" i="21"/>
  <c r="F102" i="20"/>
  <c r="F102" i="22" s="1"/>
  <c r="F34" i="20"/>
  <c r="F34" i="21"/>
  <c r="AM127" i="22"/>
  <c r="K127" i="28" s="1"/>
  <c r="M127" i="23" s="1"/>
  <c r="M118" i="22"/>
  <c r="AQ109" i="22"/>
  <c r="O109" i="28" s="1"/>
  <c r="Q109" i="23" s="1"/>
  <c r="M102" i="22"/>
  <c r="K95" i="22"/>
  <c r="M86" i="22"/>
  <c r="K79" i="22"/>
  <c r="M70" i="22"/>
  <c r="S59" i="22"/>
  <c r="Q52" i="22"/>
  <c r="S43" i="22"/>
  <c r="AS36" i="22"/>
  <c r="Q36" i="28" s="1"/>
  <c r="S36" i="23" s="1"/>
  <c r="Q20" i="22"/>
  <c r="AU11" i="22"/>
  <c r="S11" i="28" s="1"/>
  <c r="U11" i="23" s="1"/>
  <c r="K4" i="22"/>
  <c r="AT119" i="22"/>
  <c r="R119" i="28" s="1"/>
  <c r="T119" i="23" s="1"/>
  <c r="AH109" i="21"/>
  <c r="AH109" i="20"/>
  <c r="AR92" i="22"/>
  <c r="P92" i="28" s="1"/>
  <c r="R92" i="23" s="1"/>
  <c r="D66" i="21"/>
  <c r="D66" i="20"/>
  <c r="AL35" i="22"/>
  <c r="J35" i="28" s="1"/>
  <c r="L35" i="23" s="1"/>
  <c r="AH21" i="20"/>
  <c r="AH21" i="21"/>
  <c r="B15" i="20"/>
  <c r="B15" i="22" s="1"/>
  <c r="B15" i="21"/>
  <c r="L6" i="22"/>
  <c r="AB89" i="21"/>
  <c r="AB89" i="20"/>
  <c r="O124" i="22"/>
  <c r="AS83" i="22"/>
  <c r="Q83" i="28" s="1"/>
  <c r="S83" i="23" s="1"/>
  <c r="G64" i="20"/>
  <c r="G64" i="22" s="1"/>
  <c r="G64" i="21"/>
  <c r="E57" i="21"/>
  <c r="E57" i="20"/>
  <c r="E57" i="22" s="1"/>
  <c r="AQ44" i="22"/>
  <c r="O44" i="28" s="1"/>
  <c r="Q44" i="23" s="1"/>
  <c r="S26" i="22"/>
  <c r="AN71" i="22"/>
  <c r="L71" i="28" s="1"/>
  <c r="N71" i="23" s="1"/>
  <c r="AR127" i="22"/>
  <c r="P127" i="28" s="1"/>
  <c r="R127" i="23" s="1"/>
  <c r="J102" i="22"/>
  <c r="P95" i="22"/>
  <c r="AH88" i="21"/>
  <c r="AH88" i="20"/>
  <c r="AP88" i="22" s="1"/>
  <c r="B82" i="21"/>
  <c r="B82" i="20"/>
  <c r="H63" i="21"/>
  <c r="H63" i="20"/>
  <c r="L53" i="22"/>
  <c r="D45" i="21"/>
  <c r="D45" i="20"/>
  <c r="H31" i="20"/>
  <c r="H31" i="22" s="1"/>
  <c r="H31" i="21"/>
  <c r="AT22" i="22"/>
  <c r="R22" i="28" s="1"/>
  <c r="T22" i="23" s="1"/>
  <c r="Z16" i="21"/>
  <c r="Z16" i="20"/>
  <c r="L83" i="22"/>
  <c r="AR13" i="22"/>
  <c r="P13" i="28" s="1"/>
  <c r="R13" i="23" s="1"/>
  <c r="O107" i="22"/>
  <c r="AM93" i="22"/>
  <c r="K93" i="28" s="1"/>
  <c r="M93" i="23" s="1"/>
  <c r="AK86" i="22"/>
  <c r="I86" i="28" s="1"/>
  <c r="K86" i="23" s="1"/>
  <c r="AM77" i="22"/>
  <c r="K77" i="28" s="1"/>
  <c r="M77" i="23" s="1"/>
  <c r="AO68" i="22"/>
  <c r="M68" i="28" s="1"/>
  <c r="O68" i="23" s="1"/>
  <c r="M36" i="22"/>
  <c r="AQ27" i="22"/>
  <c r="O27" i="28" s="1"/>
  <c r="Q27" i="23" s="1"/>
  <c r="AO20" i="22"/>
  <c r="M20" i="28" s="1"/>
  <c r="O20" i="23" s="1"/>
  <c r="O11" i="22"/>
  <c r="L128" i="22"/>
  <c r="D120" i="21"/>
  <c r="D120" i="20"/>
  <c r="N111" i="21"/>
  <c r="N111" i="20"/>
  <c r="V105" i="21"/>
  <c r="V105" i="20"/>
  <c r="B93" i="21"/>
  <c r="B93" i="20"/>
  <c r="B93" i="22" s="1"/>
  <c r="F83" i="21"/>
  <c r="F83" i="20"/>
  <c r="D68" i="20"/>
  <c r="D68" i="22" s="1"/>
  <c r="D68" i="21"/>
  <c r="AL49" i="22"/>
  <c r="J49" i="28" s="1"/>
  <c r="L49" i="23" s="1"/>
  <c r="P42" i="22"/>
  <c r="AH35" i="21"/>
  <c r="AH35" i="20"/>
  <c r="AP35" i="22" s="1"/>
  <c r="B29" i="21"/>
  <c r="B29" i="20"/>
  <c r="AR18" i="22"/>
  <c r="P18" i="28" s="1"/>
  <c r="R18" i="23" s="1"/>
  <c r="Z7" i="21"/>
  <c r="Z7" i="20"/>
  <c r="AH7" i="22" s="1"/>
  <c r="F7" i="28" s="1"/>
  <c r="H7" i="23" s="1"/>
  <c r="Z7" i="23" s="1"/>
  <c r="F8" i="27" s="1"/>
  <c r="V80" i="20"/>
  <c r="AD80" i="22" s="1"/>
  <c r="V80" i="21"/>
  <c r="P9" i="22"/>
  <c r="Q105" i="22"/>
  <c r="S96" i="22"/>
  <c r="O82" i="22"/>
  <c r="Q9" i="22"/>
  <c r="O121" i="22"/>
  <c r="Q112" i="22"/>
  <c r="AU103" i="22"/>
  <c r="S103" i="28" s="1"/>
  <c r="U103" i="23" s="1"/>
  <c r="K91" i="22"/>
  <c r="S55" i="22"/>
  <c r="W31" i="20"/>
  <c r="W31" i="21"/>
  <c r="R107" i="22"/>
  <c r="X74" i="21"/>
  <c r="X74" i="20"/>
  <c r="AB16" i="21"/>
  <c r="AB16" i="20"/>
  <c r="AJ16" i="22" s="1"/>
  <c r="K106" i="22"/>
  <c r="V6" i="21"/>
  <c r="V6" i="20"/>
  <c r="AD6" i="22" s="1"/>
  <c r="F71" i="20"/>
  <c r="F71" i="21"/>
  <c r="AK61" i="22"/>
  <c r="I61" i="28" s="1"/>
  <c r="K61" i="23" s="1"/>
  <c r="H19" i="20"/>
  <c r="H19" i="21"/>
  <c r="AA127" i="21"/>
  <c r="AA127" i="20"/>
  <c r="F103" i="20"/>
  <c r="F103" i="22" s="1"/>
  <c r="F103" i="21"/>
  <c r="AU131" i="22"/>
  <c r="S131" i="28" s="1"/>
  <c r="U131" i="23" s="1"/>
  <c r="AS124" i="22"/>
  <c r="Q124" i="28" s="1"/>
  <c r="S124" i="23" s="1"/>
  <c r="AQ117" i="22"/>
  <c r="O117" i="28" s="1"/>
  <c r="Q117" i="23" s="1"/>
  <c r="AQ101" i="22"/>
  <c r="O101" i="28" s="1"/>
  <c r="Q101" i="23" s="1"/>
  <c r="M94" i="22"/>
  <c r="AQ85" i="22"/>
  <c r="O85" i="28" s="1"/>
  <c r="Q85" i="23" s="1"/>
  <c r="AO62" i="22"/>
  <c r="M62" i="28" s="1"/>
  <c r="O62" i="23" s="1"/>
  <c r="AO46" i="22"/>
  <c r="M46" i="28" s="1"/>
  <c r="O46" i="23" s="1"/>
  <c r="M30" i="22"/>
  <c r="I4" i="22"/>
  <c r="AT123" i="22"/>
  <c r="R123" i="28" s="1"/>
  <c r="T123" i="23" s="1"/>
  <c r="F117" i="21"/>
  <c r="F117" i="20"/>
  <c r="V107" i="20"/>
  <c r="V107" i="21"/>
  <c r="N93" i="20"/>
  <c r="N93" i="21"/>
  <c r="V87" i="21"/>
  <c r="V87" i="20"/>
  <c r="AH61" i="21"/>
  <c r="AH61" i="20"/>
  <c r="Z53" i="20"/>
  <c r="Z53" i="21"/>
  <c r="AR44" i="22"/>
  <c r="P44" i="28" s="1"/>
  <c r="R44" i="23" s="1"/>
  <c r="AN34" i="22"/>
  <c r="L34" i="28" s="1"/>
  <c r="N34" i="23" s="1"/>
  <c r="D26" i="21"/>
  <c r="D26" i="20"/>
  <c r="D14" i="21"/>
  <c r="D14" i="20"/>
  <c r="AN15" i="22"/>
  <c r="L15" i="28" s="1"/>
  <c r="N15" i="23" s="1"/>
  <c r="AA120" i="21"/>
  <c r="AA120" i="20"/>
  <c r="E113" i="20"/>
  <c r="E113" i="22" s="1"/>
  <c r="E113" i="21"/>
  <c r="W106" i="20"/>
  <c r="W106" i="21"/>
  <c r="S98" i="22"/>
  <c r="AS75" i="22"/>
  <c r="Q75" i="28" s="1"/>
  <c r="S75" i="23" s="1"/>
  <c r="AQ68" i="22"/>
  <c r="O68" i="28" s="1"/>
  <c r="Q68" i="23" s="1"/>
  <c r="AO61" i="22"/>
  <c r="M61" i="28" s="1"/>
  <c r="O61" i="23" s="1"/>
  <c r="S50" i="22"/>
  <c r="W42" i="20"/>
  <c r="AE42" i="22" s="1"/>
  <c r="C42" i="28" s="1"/>
  <c r="E42" i="23" s="1"/>
  <c r="W42" i="21"/>
  <c r="AU34" i="22"/>
  <c r="S34" i="28" s="1"/>
  <c r="U34" i="23" s="1"/>
  <c r="AS27" i="22"/>
  <c r="Q27" i="28" s="1"/>
  <c r="S27" i="23" s="1"/>
  <c r="AU18" i="22"/>
  <c r="S18" i="28" s="1"/>
  <c r="U18" i="23" s="1"/>
  <c r="AH118" i="21"/>
  <c r="AH118" i="20"/>
  <c r="AT64" i="22"/>
  <c r="R64" i="28" s="1"/>
  <c r="T64" i="23" s="1"/>
  <c r="D125" i="21"/>
  <c r="D125" i="20"/>
  <c r="N116" i="21"/>
  <c r="N116" i="20"/>
  <c r="B110" i="21"/>
  <c r="B110" i="20"/>
  <c r="B110" i="22" s="1"/>
  <c r="AR87" i="22"/>
  <c r="P87" i="28" s="1"/>
  <c r="R87" i="23" s="1"/>
  <c r="Z76" i="21"/>
  <c r="Z76" i="20"/>
  <c r="X61" i="21"/>
  <c r="X61" i="20"/>
  <c r="AF61" i="22" s="1"/>
  <c r="D61" i="28" s="1"/>
  <c r="F61" i="23" s="1"/>
  <c r="D29" i="21"/>
  <c r="D29" i="20"/>
  <c r="X17" i="20"/>
  <c r="AF17" i="22" s="1"/>
  <c r="D17" i="28" s="1"/>
  <c r="F17" i="23" s="1"/>
  <c r="X17" i="23" s="1"/>
  <c r="D18" i="27" s="1"/>
  <c r="X17" i="21"/>
  <c r="N8" i="21"/>
  <c r="N8" i="20"/>
  <c r="AR101" i="22"/>
  <c r="P101" i="28" s="1"/>
  <c r="R101" i="23" s="1"/>
  <c r="Z42" i="21"/>
  <c r="Z42" i="20"/>
  <c r="AU129" i="22"/>
  <c r="S129" i="28" s="1"/>
  <c r="U129" i="23" s="1"/>
  <c r="G103" i="21"/>
  <c r="G103" i="20"/>
  <c r="AK94" i="22"/>
  <c r="I94" i="28" s="1"/>
  <c r="K94" i="23" s="1"/>
  <c r="K85" i="22"/>
  <c r="M76" i="22"/>
  <c r="S65" i="22"/>
  <c r="AM53" i="22"/>
  <c r="K53" i="28" s="1"/>
  <c r="M53" i="23" s="1"/>
  <c r="AK46" i="22"/>
  <c r="I46" i="28" s="1"/>
  <c r="K46" i="23" s="1"/>
  <c r="AM37" i="22"/>
  <c r="K37" i="28" s="1"/>
  <c r="M37" i="23" s="1"/>
  <c r="AK30" i="22"/>
  <c r="I30" i="28" s="1"/>
  <c r="K30" i="23" s="1"/>
  <c r="AQ19" i="22"/>
  <c r="O19" i="28" s="1"/>
  <c r="Q19" i="23" s="1"/>
  <c r="AO12" i="22"/>
  <c r="M12" i="28" s="1"/>
  <c r="O12" i="23" s="1"/>
  <c r="AM5" i="22"/>
  <c r="K5" i="28" s="1"/>
  <c r="M5" i="23" s="1"/>
  <c r="F86" i="20"/>
  <c r="F86" i="22" s="1"/>
  <c r="F86" i="21"/>
  <c r="AT40" i="22"/>
  <c r="R40" i="28" s="1"/>
  <c r="T40" i="23" s="1"/>
  <c r="N127" i="21"/>
  <c r="N127" i="20"/>
  <c r="V109" i="21"/>
  <c r="V109" i="20"/>
  <c r="F99" i="21"/>
  <c r="F99" i="20"/>
  <c r="F99" i="22" s="1"/>
  <c r="X84" i="20"/>
  <c r="AF84" i="22" s="1"/>
  <c r="D84" i="28" s="1"/>
  <c r="F84" i="23" s="1"/>
  <c r="X84" i="21"/>
  <c r="L36" i="22"/>
  <c r="AB26" i="21"/>
  <c r="AB26" i="20"/>
  <c r="AJ26" i="22" s="1"/>
  <c r="B36" i="21"/>
  <c r="B36" i="20"/>
  <c r="Q129" i="22"/>
  <c r="S120" i="22"/>
  <c r="Q113" i="22"/>
  <c r="S104" i="22"/>
  <c r="S88" i="22"/>
  <c r="W80" i="21"/>
  <c r="W80" i="20"/>
  <c r="Y71" i="20"/>
  <c r="Y71" i="21"/>
  <c r="W64" i="21"/>
  <c r="W64" i="20"/>
  <c r="AO35" i="22"/>
  <c r="M35" i="28" s="1"/>
  <c r="O35" i="23" s="1"/>
  <c r="Q17" i="22"/>
  <c r="S8" i="22"/>
  <c r="P92" i="22"/>
  <c r="X30" i="21"/>
  <c r="X30" i="20"/>
  <c r="AF30" i="22" s="1"/>
  <c r="D30" i="28" s="1"/>
  <c r="F30" i="23" s="1"/>
  <c r="AQ123" i="22"/>
  <c r="O123" i="28" s="1"/>
  <c r="Q123" i="23" s="1"/>
  <c r="L19" i="22"/>
  <c r="J69" i="22"/>
  <c r="O114" i="22"/>
  <c r="I45" i="22"/>
  <c r="G85" i="20"/>
  <c r="G85" i="22" s="1"/>
  <c r="G85" i="21"/>
  <c r="F70" i="20"/>
  <c r="F70" i="22" s="1"/>
  <c r="F70" i="21"/>
  <c r="X122" i="21"/>
  <c r="X122" i="20"/>
  <c r="AF122" i="22" s="1"/>
  <c r="D122" i="28" s="1"/>
  <c r="F122" i="23" s="1"/>
  <c r="AT91" i="22"/>
  <c r="R91" i="28" s="1"/>
  <c r="T91" i="23" s="1"/>
  <c r="N81" i="21"/>
  <c r="N81" i="20"/>
  <c r="V75" i="21"/>
  <c r="V75" i="20"/>
  <c r="AD75" i="22" s="1"/>
  <c r="AR64" i="22"/>
  <c r="P64" i="28" s="1"/>
  <c r="R64" i="23" s="1"/>
  <c r="H56" i="21"/>
  <c r="H56" i="20"/>
  <c r="H56" i="22" s="1"/>
  <c r="H44" i="21"/>
  <c r="H44" i="20"/>
  <c r="H44" i="22" s="1"/>
  <c r="W44" i="22" s="1"/>
  <c r="AH25" i="21"/>
  <c r="AH25" i="20"/>
  <c r="B19" i="20"/>
  <c r="B19" i="22" s="1"/>
  <c r="B19" i="21"/>
  <c r="D23" i="21"/>
  <c r="D23" i="20"/>
  <c r="D23" i="22" s="1"/>
  <c r="Q119" i="22"/>
  <c r="S110" i="22"/>
  <c r="AA100" i="20"/>
  <c r="AI100" i="22" s="1"/>
  <c r="G100" i="28" s="1"/>
  <c r="I100" i="23" s="1"/>
  <c r="AA100" i="21"/>
  <c r="I91" i="22"/>
  <c r="K82" i="22"/>
  <c r="O64" i="22"/>
  <c r="AS55" i="22"/>
  <c r="Q55" i="28" s="1"/>
  <c r="S55" i="23" s="1"/>
  <c r="I43" i="22"/>
  <c r="I11" i="22"/>
  <c r="B130" i="20"/>
  <c r="B130" i="22" s="1"/>
  <c r="B130" i="21"/>
  <c r="AH104" i="21"/>
  <c r="AH104" i="20"/>
  <c r="B98" i="21"/>
  <c r="B98" i="20"/>
  <c r="B98" i="22" s="1"/>
  <c r="AT90" i="22"/>
  <c r="R90" i="28" s="1"/>
  <c r="T90" i="23" s="1"/>
  <c r="AL82" i="22"/>
  <c r="J82" i="28" s="1"/>
  <c r="L82" i="23" s="1"/>
  <c r="V54" i="21"/>
  <c r="V54" i="20"/>
  <c r="AT38" i="22"/>
  <c r="R38" i="28" s="1"/>
  <c r="T38" i="23" s="1"/>
  <c r="F90" i="20"/>
  <c r="F90" i="22" s="1"/>
  <c r="F90" i="21"/>
  <c r="O131" i="22"/>
  <c r="AS122" i="22"/>
  <c r="Q122" i="28" s="1"/>
  <c r="S122" i="23" s="1"/>
  <c r="AU97" i="22"/>
  <c r="S97" i="28" s="1"/>
  <c r="U97" i="23" s="1"/>
  <c r="S81" i="22"/>
  <c r="AS74" i="22"/>
  <c r="Q74" i="28" s="1"/>
  <c r="S74" i="23" s="1"/>
  <c r="AQ67" i="22"/>
  <c r="O67" i="28" s="1"/>
  <c r="Q67" i="23" s="1"/>
  <c r="M60" i="22"/>
  <c r="M44" i="22"/>
  <c r="AQ35" i="22"/>
  <c r="O35" i="28" s="1"/>
  <c r="Q35" i="23" s="1"/>
  <c r="AS26" i="22"/>
  <c r="Q26" i="28" s="1"/>
  <c r="S26" i="23" s="1"/>
  <c r="AS10" i="22"/>
  <c r="Q10" i="28" s="1"/>
  <c r="S10" i="23" s="1"/>
  <c r="N58" i="20"/>
  <c r="N58" i="22" s="1"/>
  <c r="N58" i="21"/>
  <c r="Z119" i="21"/>
  <c r="Z119" i="20"/>
  <c r="Z87" i="21"/>
  <c r="Z87" i="20"/>
  <c r="AH87" i="22" s="1"/>
  <c r="F87" i="28" s="1"/>
  <c r="H87" i="23" s="1"/>
  <c r="L80" i="22"/>
  <c r="B65" i="21"/>
  <c r="B65" i="20"/>
  <c r="AH39" i="21"/>
  <c r="AH39" i="20"/>
  <c r="AP39" i="22" s="1"/>
  <c r="V33" i="21"/>
  <c r="V33" i="20"/>
  <c r="V120" i="21"/>
  <c r="V120" i="20"/>
  <c r="AR73" i="22"/>
  <c r="P73" i="28" s="1"/>
  <c r="R73" i="23" s="1"/>
  <c r="B24" i="21"/>
  <c r="B24" i="20"/>
  <c r="W128" i="20"/>
  <c r="AE128" i="22" s="1"/>
  <c r="C128" i="28" s="1"/>
  <c r="E128" i="23" s="1"/>
  <c r="W128" i="21"/>
  <c r="C15" i="21"/>
  <c r="C15" i="20"/>
  <c r="C15" i="22" s="1"/>
  <c r="AB72" i="20"/>
  <c r="AB72" i="21"/>
  <c r="AB29" i="21"/>
  <c r="AB29" i="20"/>
  <c r="B37" i="21"/>
  <c r="B37" i="20"/>
  <c r="Z126" i="21"/>
  <c r="Z126" i="20"/>
  <c r="AH126" i="22" s="1"/>
  <c r="F126" i="28" s="1"/>
  <c r="H126" i="23" s="1"/>
  <c r="Z126" i="23" s="1"/>
  <c r="F127" i="27" s="1"/>
  <c r="G117" i="20"/>
  <c r="G117" i="21"/>
  <c r="Y110" i="21"/>
  <c r="Y110" i="20"/>
  <c r="AA101" i="21"/>
  <c r="AA101" i="20"/>
  <c r="Y94" i="21"/>
  <c r="Y94" i="20"/>
  <c r="AG94" i="22" s="1"/>
  <c r="E94" i="28" s="1"/>
  <c r="G94" i="23" s="1"/>
  <c r="Y94" i="23" s="1"/>
  <c r="E95" i="27" s="1"/>
  <c r="C87" i="20"/>
  <c r="C87" i="21"/>
  <c r="E78" i="20"/>
  <c r="E78" i="22" s="1"/>
  <c r="E78" i="21"/>
  <c r="C71" i="21"/>
  <c r="C71" i="20"/>
  <c r="W7" i="20"/>
  <c r="W7" i="21"/>
  <c r="Z26" i="21"/>
  <c r="Z26" i="20"/>
  <c r="AH26" i="22" s="1"/>
  <c r="F26" i="28" s="1"/>
  <c r="H26" i="23" s="1"/>
  <c r="B127" i="21"/>
  <c r="B127" i="20"/>
  <c r="AR116" i="22"/>
  <c r="P116" i="28" s="1"/>
  <c r="R116" i="23" s="1"/>
  <c r="AB108" i="20"/>
  <c r="AJ108" i="22" s="1"/>
  <c r="AB108" i="21"/>
  <c r="Z93" i="21"/>
  <c r="Z93" i="20"/>
  <c r="P84" i="22"/>
  <c r="AB76" i="21"/>
  <c r="AB76" i="20"/>
  <c r="Z61" i="21"/>
  <c r="Z61" i="20"/>
  <c r="AT47" i="22"/>
  <c r="R47" i="28" s="1"/>
  <c r="T47" i="23" s="1"/>
  <c r="AL15" i="22"/>
  <c r="J15" i="28" s="1"/>
  <c r="L15" i="23" s="1"/>
  <c r="AR8" i="22"/>
  <c r="P8" i="28" s="1"/>
  <c r="R8" i="23" s="1"/>
  <c r="AR57" i="22"/>
  <c r="P57" i="28" s="1"/>
  <c r="R57" i="23" s="1"/>
  <c r="AM130" i="22"/>
  <c r="K130" i="28" s="1"/>
  <c r="M130" i="23" s="1"/>
  <c r="AK123" i="22"/>
  <c r="I123" i="28" s="1"/>
  <c r="K123" i="23" s="1"/>
  <c r="K114" i="22"/>
  <c r="AK107" i="22"/>
  <c r="I107" i="28" s="1"/>
  <c r="K107" i="23" s="1"/>
  <c r="K98" i="22"/>
  <c r="AK91" i="22"/>
  <c r="I91" i="28" s="1"/>
  <c r="K91" i="23" s="1"/>
  <c r="AM82" i="22"/>
  <c r="K82" i="28" s="1"/>
  <c r="M82" i="23" s="1"/>
  <c r="AK59" i="22"/>
  <c r="I59" i="28" s="1"/>
  <c r="K59" i="23" s="1"/>
  <c r="AA52" i="21"/>
  <c r="AA52" i="20"/>
  <c r="Y45" i="21"/>
  <c r="Y45" i="20"/>
  <c r="C38" i="21"/>
  <c r="C38" i="20"/>
  <c r="C38" i="22" s="1"/>
  <c r="S30" i="22"/>
  <c r="AS23" i="22"/>
  <c r="Q23" i="28" s="1"/>
  <c r="S23" i="23" s="1"/>
  <c r="O16" i="22"/>
  <c r="AO9" i="22"/>
  <c r="M9" i="28" s="1"/>
  <c r="O9" i="23" s="1"/>
  <c r="F62" i="21"/>
  <c r="F62" i="20"/>
  <c r="AH6" i="21"/>
  <c r="AH6" i="20"/>
  <c r="AP6" i="22" s="1"/>
  <c r="AH124" i="20"/>
  <c r="AH124" i="21"/>
  <c r="B118" i="21"/>
  <c r="B118" i="20"/>
  <c r="Z84" i="20"/>
  <c r="AH84" i="22" s="1"/>
  <c r="F84" i="28" s="1"/>
  <c r="H84" i="23" s="1"/>
  <c r="Z84" i="21"/>
  <c r="AB55" i="21"/>
  <c r="AB55" i="20"/>
  <c r="AJ55" i="22" s="1"/>
  <c r="AT46" i="22"/>
  <c r="R46" i="28" s="1"/>
  <c r="T46" i="23" s="1"/>
  <c r="F40" i="20"/>
  <c r="F40" i="22" s="1"/>
  <c r="F40" i="21"/>
  <c r="AR31" i="22"/>
  <c r="P31" i="28" s="1"/>
  <c r="R31" i="23" s="1"/>
  <c r="Z20" i="21"/>
  <c r="Z20" i="20"/>
  <c r="X87" i="20"/>
  <c r="X87" i="21"/>
  <c r="D39" i="21"/>
  <c r="D39" i="20"/>
  <c r="D39" i="22" s="1"/>
  <c r="E108" i="21"/>
  <c r="E108" i="20"/>
  <c r="W69" i="20"/>
  <c r="AE69" i="22" s="1"/>
  <c r="C69" i="28" s="1"/>
  <c r="E69" i="23" s="1"/>
  <c r="W69" i="21"/>
  <c r="D71" i="21"/>
  <c r="D71" i="20"/>
  <c r="D71" i="22" s="1"/>
  <c r="X15" i="21"/>
  <c r="X15" i="20"/>
  <c r="AF15" i="22" s="1"/>
  <c r="D15" i="28" s="1"/>
  <c r="F15" i="23" s="1"/>
  <c r="F127" i="20"/>
  <c r="F127" i="22" s="1"/>
  <c r="F127" i="21"/>
  <c r="B117" i="21"/>
  <c r="B117" i="20"/>
  <c r="Z107" i="20"/>
  <c r="Z107" i="21"/>
  <c r="X92" i="20"/>
  <c r="X92" i="21"/>
  <c r="V53" i="21"/>
  <c r="V53" i="20"/>
  <c r="J41" i="22"/>
  <c r="Z31" i="21"/>
  <c r="Z31" i="20"/>
  <c r="AN24" i="22"/>
  <c r="L24" i="28" s="1"/>
  <c r="N24" i="23" s="1"/>
  <c r="D16" i="21"/>
  <c r="D16" i="20"/>
  <c r="D16" i="22" s="1"/>
  <c r="AT5" i="22"/>
  <c r="R5" i="28" s="1"/>
  <c r="T5" i="23" s="1"/>
  <c r="R56" i="22"/>
  <c r="E131" i="21"/>
  <c r="E131" i="20"/>
  <c r="K120" i="22"/>
  <c r="AU100" i="22"/>
  <c r="S100" i="28" s="1"/>
  <c r="U100" i="23" s="1"/>
  <c r="K88" i="22"/>
  <c r="AU36" i="22"/>
  <c r="S36" i="28" s="1"/>
  <c r="U36" i="23" s="1"/>
  <c r="M63" i="22"/>
  <c r="AO31" i="22"/>
  <c r="M31" i="28" s="1"/>
  <c r="O31" i="23" s="1"/>
  <c r="AM8" i="22"/>
  <c r="K8" i="28" s="1"/>
  <c r="M8" i="23" s="1"/>
  <c r="AR80" i="22"/>
  <c r="P80" i="28" s="1"/>
  <c r="R80" i="23" s="1"/>
  <c r="AN6" i="22"/>
  <c r="L6" i="28" s="1"/>
  <c r="N6" i="23" s="1"/>
  <c r="H65" i="20"/>
  <c r="H65" i="22" s="1"/>
  <c r="H65" i="21"/>
  <c r="X32" i="20"/>
  <c r="AF32" i="22" s="1"/>
  <c r="D32" i="28" s="1"/>
  <c r="F32" i="23" s="1"/>
  <c r="X32" i="21"/>
  <c r="AA38" i="21"/>
  <c r="AA38" i="20"/>
  <c r="AI38" i="22" s="1"/>
  <c r="G38" i="28" s="1"/>
  <c r="I38" i="23" s="1"/>
  <c r="AB57" i="21"/>
  <c r="AB57" i="20"/>
  <c r="W131" i="21"/>
  <c r="W131" i="20"/>
  <c r="E122" i="20"/>
  <c r="E122" i="22" s="1"/>
  <c r="E122" i="21"/>
  <c r="AA113" i="20"/>
  <c r="AA113" i="21"/>
  <c r="W35" i="20"/>
  <c r="AE35" i="22" s="1"/>
  <c r="C35" i="28" s="1"/>
  <c r="E35" i="23" s="1"/>
  <c r="W35" i="21"/>
  <c r="D79" i="21"/>
  <c r="D79" i="20"/>
  <c r="AB128" i="21"/>
  <c r="AB128" i="20"/>
  <c r="AB96" i="21"/>
  <c r="AB96" i="20"/>
  <c r="AJ96" i="22" s="1"/>
  <c r="J79" i="22"/>
  <c r="Z25" i="21"/>
  <c r="Z25" i="20"/>
  <c r="AH25" i="22" s="1"/>
  <c r="F25" i="28" s="1"/>
  <c r="H25" i="23" s="1"/>
  <c r="AT11" i="22"/>
  <c r="R11" i="28" s="1"/>
  <c r="T11" i="23" s="1"/>
  <c r="V112" i="21"/>
  <c r="V112" i="20"/>
  <c r="AA96" i="20"/>
  <c r="AA96" i="21"/>
  <c r="Y89" i="21"/>
  <c r="Y89" i="20"/>
  <c r="W82" i="21"/>
  <c r="W82" i="20"/>
  <c r="I55" i="21"/>
  <c r="I55" i="20"/>
  <c r="G48" i="21"/>
  <c r="G48" i="20"/>
  <c r="G48" i="22" s="1"/>
  <c r="B84" i="21"/>
  <c r="B84" i="20"/>
  <c r="V16" i="21"/>
  <c r="V16" i="20"/>
  <c r="X121" i="21"/>
  <c r="X121" i="20"/>
  <c r="N112" i="21"/>
  <c r="N112" i="20"/>
  <c r="N112" i="22" s="1"/>
  <c r="AR83" i="22"/>
  <c r="P83" i="28" s="1"/>
  <c r="R83" i="23" s="1"/>
  <c r="AB75" i="21"/>
  <c r="AB75" i="20"/>
  <c r="AJ75" i="22" s="1"/>
  <c r="F60" i="20"/>
  <c r="F60" i="21"/>
  <c r="AT34" i="22"/>
  <c r="R34" i="28" s="1"/>
  <c r="T34" i="23" s="1"/>
  <c r="J26" i="22"/>
  <c r="H121" i="21"/>
  <c r="H121" i="20"/>
  <c r="L35" i="22"/>
  <c r="AA115" i="21"/>
  <c r="AA115" i="20"/>
  <c r="G99" i="21"/>
  <c r="G99" i="20"/>
  <c r="Y92" i="21"/>
  <c r="Y92" i="20"/>
  <c r="AG92" i="22" s="1"/>
  <c r="E92" i="28" s="1"/>
  <c r="G92" i="23" s="1"/>
  <c r="Y92" i="23" s="1"/>
  <c r="E93" i="27" s="1"/>
  <c r="W85" i="21"/>
  <c r="W85" i="20"/>
  <c r="AS70" i="22"/>
  <c r="Q70" i="28" s="1"/>
  <c r="S70" i="23" s="1"/>
  <c r="Q38" i="22"/>
  <c r="E28" i="21"/>
  <c r="E28" i="20"/>
  <c r="W21" i="21"/>
  <c r="W21" i="20"/>
  <c r="AE21" i="22" s="1"/>
  <c r="C21" i="28" s="1"/>
  <c r="E21" i="23" s="1"/>
  <c r="W21" i="23" s="1"/>
  <c r="C22" i="27" s="1"/>
  <c r="W5" i="21"/>
  <c r="W5" i="20"/>
  <c r="AL80" i="22"/>
  <c r="J80" i="28" s="1"/>
  <c r="L80" i="23" s="1"/>
  <c r="N22" i="20"/>
  <c r="N22" i="21"/>
  <c r="P118" i="22"/>
  <c r="Z95" i="20"/>
  <c r="Z95" i="21"/>
  <c r="AL37" i="22"/>
  <c r="J37" i="28" s="1"/>
  <c r="L37" i="23" s="1"/>
  <c r="L43" i="22"/>
  <c r="AO127" i="22"/>
  <c r="M127" i="28" s="1"/>
  <c r="O127" i="23" s="1"/>
  <c r="AM120" i="22"/>
  <c r="K120" i="28" s="1"/>
  <c r="M120" i="23" s="1"/>
  <c r="AK113" i="22"/>
  <c r="I113" i="28" s="1"/>
  <c r="K113" i="23" s="1"/>
  <c r="G106" i="20"/>
  <c r="G106" i="22" s="1"/>
  <c r="G106" i="21"/>
  <c r="E99" i="21"/>
  <c r="E99" i="20"/>
  <c r="W92" i="20"/>
  <c r="W92" i="21"/>
  <c r="S52" i="22"/>
  <c r="AO50" i="22"/>
  <c r="M50" i="28" s="1"/>
  <c r="O50" i="23" s="1"/>
  <c r="B123" i="20"/>
  <c r="B123" i="22" s="1"/>
  <c r="B123" i="21"/>
  <c r="AH97" i="21"/>
  <c r="AH97" i="20"/>
  <c r="W94" i="21"/>
  <c r="W94" i="20"/>
  <c r="AE94" i="22" s="1"/>
  <c r="C94" i="28" s="1"/>
  <c r="E94" i="23" s="1"/>
  <c r="W94" i="23" s="1"/>
  <c r="C95" i="27" s="1"/>
  <c r="E53" i="21"/>
  <c r="E53" i="20"/>
  <c r="E53" i="22" s="1"/>
  <c r="H127" i="20"/>
  <c r="H127" i="22" s="1"/>
  <c r="W127" i="22" s="1"/>
  <c r="H127" i="21"/>
  <c r="N44" i="21"/>
  <c r="N44" i="20"/>
  <c r="H77" i="21"/>
  <c r="H77" i="20"/>
  <c r="H77" i="22" s="1"/>
  <c r="H42" i="21"/>
  <c r="H42" i="20"/>
  <c r="H42" i="22" s="1"/>
  <c r="Z102" i="21"/>
  <c r="Z102" i="20"/>
  <c r="Z34" i="20"/>
  <c r="AH34" i="22" s="1"/>
  <c r="F34" i="28" s="1"/>
  <c r="H34" i="23" s="1"/>
  <c r="Z34" i="23" s="1"/>
  <c r="F35" i="27" s="1"/>
  <c r="Z34" i="21"/>
  <c r="V64" i="20"/>
  <c r="V64" i="21"/>
  <c r="N109" i="21"/>
  <c r="N109" i="20"/>
  <c r="V91" i="20"/>
  <c r="AD91" i="22" s="1"/>
  <c r="V91" i="21"/>
  <c r="AH77" i="21"/>
  <c r="AH77" i="20"/>
  <c r="B71" i="20"/>
  <c r="B71" i="21"/>
  <c r="H52" i="21"/>
  <c r="H52" i="20"/>
  <c r="H52" i="22" s="1"/>
  <c r="W52" i="22" s="1"/>
  <c r="D42" i="20"/>
  <c r="D42" i="22" s="1"/>
  <c r="D42" i="21"/>
  <c r="F13" i="20"/>
  <c r="F13" i="22" s="1"/>
  <c r="F13" i="21"/>
  <c r="V76" i="21"/>
  <c r="V76" i="20"/>
  <c r="AD76" i="22" s="1"/>
  <c r="Y25" i="21"/>
  <c r="Y25" i="20"/>
  <c r="AG25" i="22" s="1"/>
  <c r="E25" i="28" s="1"/>
  <c r="G25" i="23" s="1"/>
  <c r="Y25" i="23" s="1"/>
  <c r="E26" i="27" s="1"/>
  <c r="C18" i="21"/>
  <c r="C18" i="20"/>
  <c r="H125" i="20"/>
  <c r="H125" i="22" s="1"/>
  <c r="H125" i="21"/>
  <c r="C4" i="20"/>
  <c r="C4" i="21"/>
  <c r="V126" i="21"/>
  <c r="V126" i="20"/>
  <c r="AD126" i="22" s="1"/>
  <c r="N88" i="21"/>
  <c r="N88" i="20"/>
  <c r="V82" i="21"/>
  <c r="V82" i="20"/>
  <c r="AB31" i="21"/>
  <c r="AB31" i="20"/>
  <c r="AJ31" i="22" s="1"/>
  <c r="F16" i="21"/>
  <c r="F16" i="20"/>
  <c r="F16" i="22" s="1"/>
  <c r="AB118" i="21"/>
  <c r="AB118" i="20"/>
  <c r="D56" i="20"/>
  <c r="D56" i="22" s="1"/>
  <c r="D56" i="21"/>
  <c r="AH47" i="20"/>
  <c r="AH47" i="21"/>
  <c r="V41" i="21"/>
  <c r="V41" i="20"/>
  <c r="AD41" i="22" s="1"/>
  <c r="Z27" i="20"/>
  <c r="AH27" i="22" s="1"/>
  <c r="F27" i="28" s="1"/>
  <c r="H27" i="23" s="1"/>
  <c r="Z27" i="21"/>
  <c r="B17" i="20"/>
  <c r="B17" i="22" s="1"/>
  <c r="B17" i="21"/>
  <c r="F54" i="20"/>
  <c r="F54" i="21"/>
  <c r="AA102" i="21"/>
  <c r="AA102" i="20"/>
  <c r="AI102" i="22" s="1"/>
  <c r="G102" i="28" s="1"/>
  <c r="I102" i="23" s="1"/>
  <c r="AA102" i="23" s="1"/>
  <c r="G103" i="27" s="1"/>
  <c r="E95" i="20"/>
  <c r="E95" i="22" s="1"/>
  <c r="E95" i="21"/>
  <c r="C88" i="20"/>
  <c r="C88" i="22" s="1"/>
  <c r="C88" i="21"/>
  <c r="W72" i="21"/>
  <c r="W72" i="20"/>
  <c r="AE72" i="22" s="1"/>
  <c r="C72" i="28" s="1"/>
  <c r="E72" i="23" s="1"/>
  <c r="C56" i="20"/>
  <c r="C56" i="21"/>
  <c r="W40" i="20"/>
  <c r="AE40" i="22" s="1"/>
  <c r="C40" i="28" s="1"/>
  <c r="E40" i="23" s="1"/>
  <c r="W40" i="21"/>
  <c r="E31" i="20"/>
  <c r="E31" i="22" s="1"/>
  <c r="E31" i="21"/>
  <c r="C24" i="21"/>
  <c r="C24" i="20"/>
  <c r="C24" i="22" s="1"/>
  <c r="Y15" i="20"/>
  <c r="Y15" i="21"/>
  <c r="AH42" i="20"/>
  <c r="AP42" i="22" s="1"/>
  <c r="AH42" i="21"/>
  <c r="G109" i="21"/>
  <c r="G109" i="20"/>
  <c r="W47" i="20"/>
  <c r="W47" i="21"/>
  <c r="AH65" i="21"/>
  <c r="AH65" i="20"/>
  <c r="X33" i="20"/>
  <c r="AF33" i="22" s="1"/>
  <c r="D33" i="28" s="1"/>
  <c r="F33" i="23" s="1"/>
  <c r="X33" i="21"/>
  <c r="G15" i="21"/>
  <c r="G15" i="20"/>
  <c r="Y47" i="21"/>
  <c r="Y47" i="20"/>
  <c r="AG47" i="22" s="1"/>
  <c r="E47" i="28" s="1"/>
  <c r="G47" i="23" s="1"/>
  <c r="Z41" i="21"/>
  <c r="Z41" i="20"/>
  <c r="AH41" i="22" s="1"/>
  <c r="F41" i="28" s="1"/>
  <c r="H41" i="23" s="1"/>
  <c r="H32" i="20"/>
  <c r="H32" i="22" s="1"/>
  <c r="H32" i="21"/>
  <c r="Z17" i="21"/>
  <c r="Z17" i="20"/>
  <c r="V7" i="20"/>
  <c r="V7" i="21"/>
  <c r="X23" i="21"/>
  <c r="X23" i="20"/>
  <c r="AF23" i="22" s="1"/>
  <c r="D23" i="28" s="1"/>
  <c r="F23" i="23" s="1"/>
  <c r="X23" i="23" s="1"/>
  <c r="D24" i="27" s="1"/>
  <c r="G100" i="20"/>
  <c r="G100" i="22" s="1"/>
  <c r="G100" i="21"/>
  <c r="AH18" i="20"/>
  <c r="AP18" i="22" s="1"/>
  <c r="AH18" i="21"/>
  <c r="N104" i="21"/>
  <c r="N104" i="20"/>
  <c r="N104" i="22" s="1"/>
  <c r="V98" i="21"/>
  <c r="V98" i="20"/>
  <c r="AD98" i="22" s="1"/>
  <c r="AH60" i="21"/>
  <c r="AH60" i="20"/>
  <c r="F119" i="20"/>
  <c r="F119" i="22" s="1"/>
  <c r="F119" i="21"/>
  <c r="F87" i="21"/>
  <c r="F87" i="20"/>
  <c r="F87" i="22" s="1"/>
  <c r="AH51" i="21"/>
  <c r="AH51" i="20"/>
  <c r="V45" i="21"/>
  <c r="V45" i="20"/>
  <c r="B120" i="20"/>
  <c r="B120" i="22" s="1"/>
  <c r="B120" i="21"/>
  <c r="V4" i="21"/>
  <c r="V4" i="20"/>
  <c r="AD4" i="22" s="1"/>
  <c r="AA62" i="21"/>
  <c r="AA62" i="20"/>
  <c r="AI62" i="22" s="1"/>
  <c r="G62" i="28" s="1"/>
  <c r="I62" i="23" s="1"/>
  <c r="Y55" i="21"/>
  <c r="Y55" i="20"/>
  <c r="C48" i="21"/>
  <c r="C48" i="20"/>
  <c r="AA30" i="20"/>
  <c r="AA30" i="21"/>
  <c r="Y23" i="20"/>
  <c r="Y23" i="21"/>
  <c r="G14" i="21"/>
  <c r="G14" i="20"/>
  <c r="Y7" i="21"/>
  <c r="Y7" i="20"/>
  <c r="Y35" i="20"/>
  <c r="Y35" i="21"/>
  <c r="C12" i="20"/>
  <c r="C12" i="21"/>
  <c r="G76" i="21"/>
  <c r="G76" i="20"/>
  <c r="V114" i="21"/>
  <c r="V114" i="20"/>
  <c r="AB51" i="21"/>
  <c r="AB51" i="20"/>
  <c r="AJ51" i="22" s="1"/>
  <c r="Z130" i="21"/>
  <c r="Z130" i="20"/>
  <c r="AH130" i="22" s="1"/>
  <c r="F130" i="28" s="1"/>
  <c r="H130" i="23" s="1"/>
  <c r="H30" i="20"/>
  <c r="H30" i="22" s="1"/>
  <c r="H30" i="21"/>
  <c r="D67" i="20"/>
  <c r="D67" i="22" s="1"/>
  <c r="D67" i="21"/>
  <c r="E111" i="21"/>
  <c r="E111" i="20"/>
  <c r="E111" i="22" s="1"/>
  <c r="G69" i="20"/>
  <c r="G69" i="21"/>
  <c r="C23" i="21"/>
  <c r="C23" i="20"/>
  <c r="F26" i="21"/>
  <c r="F26" i="20"/>
  <c r="V127" i="20"/>
  <c r="V127" i="21"/>
  <c r="H108" i="20"/>
  <c r="H108" i="21"/>
  <c r="F93" i="20"/>
  <c r="F93" i="22" s="1"/>
  <c r="F93" i="21"/>
  <c r="F73" i="20"/>
  <c r="F73" i="22" s="1"/>
  <c r="F73" i="21"/>
  <c r="G52" i="21"/>
  <c r="G52" i="20"/>
  <c r="G52" i="22" s="1"/>
  <c r="E45" i="21"/>
  <c r="E45" i="20"/>
  <c r="E45" i="22" s="1"/>
  <c r="W38" i="21"/>
  <c r="W38" i="20"/>
  <c r="AB131" i="21"/>
  <c r="AB131" i="20"/>
  <c r="V106" i="21"/>
  <c r="V106" i="20"/>
  <c r="AD106" i="22" s="1"/>
  <c r="H55" i="21"/>
  <c r="H55" i="20"/>
  <c r="H55" i="22" s="1"/>
  <c r="Z40" i="21"/>
  <c r="Z40" i="20"/>
  <c r="D5" i="20"/>
  <c r="D5" i="22" s="1"/>
  <c r="D5" i="21"/>
  <c r="V28" i="21"/>
  <c r="V28" i="20"/>
  <c r="AD28" i="22" s="1"/>
  <c r="G67" i="20"/>
  <c r="G67" i="21"/>
  <c r="Y60" i="21"/>
  <c r="Y60" i="20"/>
  <c r="C53" i="20"/>
  <c r="C53" i="22" s="1"/>
  <c r="C53" i="21"/>
  <c r="Y12" i="20"/>
  <c r="Y12" i="21"/>
  <c r="X111" i="21"/>
  <c r="X111" i="20"/>
  <c r="AF111" i="22" s="1"/>
  <c r="D111" i="28" s="1"/>
  <c r="F111" i="23" s="1"/>
  <c r="B48" i="21"/>
  <c r="B48" i="20"/>
  <c r="AB78" i="20"/>
  <c r="AJ78" i="22" s="1"/>
  <c r="AB78" i="21"/>
  <c r="B53" i="21"/>
  <c r="B53" i="20"/>
  <c r="B53" i="22" s="1"/>
  <c r="F31" i="21"/>
  <c r="F31" i="20"/>
  <c r="F31" i="22" s="1"/>
  <c r="X16" i="20"/>
  <c r="AF16" i="22" s="1"/>
  <c r="D16" i="28" s="1"/>
  <c r="F16" i="23" s="1"/>
  <c r="X16" i="21"/>
  <c r="Y131" i="21"/>
  <c r="Y131" i="20"/>
  <c r="AB95" i="20"/>
  <c r="AB95" i="21"/>
  <c r="Y56" i="21"/>
  <c r="Y56" i="20"/>
  <c r="AG56" i="22" s="1"/>
  <c r="E56" i="28" s="1"/>
  <c r="G56" i="23" s="1"/>
  <c r="AH131" i="21"/>
  <c r="AH131" i="20"/>
  <c r="Y74" i="21"/>
  <c r="Y74" i="20"/>
  <c r="C67" i="21"/>
  <c r="C67" i="20"/>
  <c r="C67" i="22" s="1"/>
  <c r="C51" i="20"/>
  <c r="C51" i="21"/>
  <c r="H96" i="21"/>
  <c r="H96" i="20"/>
  <c r="H64" i="21"/>
  <c r="H64" i="20"/>
  <c r="N45" i="20"/>
  <c r="N45" i="21"/>
  <c r="V39" i="21"/>
  <c r="V39" i="20"/>
  <c r="AD39" i="22" s="1"/>
  <c r="B112" i="21"/>
  <c r="B112" i="20"/>
  <c r="C130" i="21"/>
  <c r="C130" i="20"/>
  <c r="AA80" i="21"/>
  <c r="AA80" i="20"/>
  <c r="AI80" i="22" s="1"/>
  <c r="G80" i="28" s="1"/>
  <c r="I80" i="23" s="1"/>
  <c r="Y73" i="20"/>
  <c r="Y73" i="21"/>
  <c r="AI28" i="21"/>
  <c r="AI28" i="20"/>
  <c r="D121" i="20"/>
  <c r="D121" i="22" s="1"/>
  <c r="D121" i="21"/>
  <c r="AH112" i="20"/>
  <c r="AH112" i="21"/>
  <c r="Z104" i="21"/>
  <c r="Z104" i="20"/>
  <c r="AH104" i="22" s="1"/>
  <c r="F104" i="28" s="1"/>
  <c r="H104" i="23" s="1"/>
  <c r="F72" i="20"/>
  <c r="F72" i="22" s="1"/>
  <c r="F72" i="21"/>
  <c r="B96" i="21"/>
  <c r="B96" i="20"/>
  <c r="G115" i="20"/>
  <c r="G115" i="21"/>
  <c r="AA99" i="20"/>
  <c r="AA99" i="21"/>
  <c r="E92" i="21"/>
  <c r="E92" i="20"/>
  <c r="C85" i="21"/>
  <c r="C85" i="20"/>
  <c r="Y28" i="21"/>
  <c r="Y28" i="20"/>
  <c r="AG28" i="22" s="1"/>
  <c r="E28" i="28" s="1"/>
  <c r="G28" i="23" s="1"/>
  <c r="Y28" i="23" s="1"/>
  <c r="E29" i="27" s="1"/>
  <c r="C21" i="20"/>
  <c r="C21" i="21"/>
  <c r="C5" i="21"/>
  <c r="C5" i="20"/>
  <c r="AH22" i="21"/>
  <c r="AH22" i="20"/>
  <c r="X24" i="20"/>
  <c r="X24" i="21"/>
  <c r="AH15" i="20"/>
  <c r="AH15" i="21"/>
  <c r="AA106" i="20"/>
  <c r="AI106" i="22" s="1"/>
  <c r="G106" i="28" s="1"/>
  <c r="I106" i="23" s="1"/>
  <c r="AA106" i="21"/>
  <c r="Y99" i="21"/>
  <c r="Y99" i="20"/>
  <c r="C92" i="21"/>
  <c r="C92" i="20"/>
  <c r="C92" i="22" s="1"/>
  <c r="V123" i="21"/>
  <c r="V123" i="20"/>
  <c r="N97" i="20"/>
  <c r="N97" i="21"/>
  <c r="AH120" i="20"/>
  <c r="AP120" i="22" s="1"/>
  <c r="AH120" i="21"/>
  <c r="C129" i="21"/>
  <c r="C129" i="20"/>
  <c r="C8" i="21"/>
  <c r="C8" i="20"/>
  <c r="AH90" i="20"/>
  <c r="AH90" i="21"/>
  <c r="Z22" i="21"/>
  <c r="Z22" i="20"/>
  <c r="E58" i="21"/>
  <c r="E58" i="20"/>
  <c r="AA49" i="21"/>
  <c r="AA49" i="20"/>
  <c r="Y42" i="21"/>
  <c r="Y42" i="20"/>
  <c r="AG42" i="22" s="1"/>
  <c r="E42" i="28" s="1"/>
  <c r="G42" i="23" s="1"/>
  <c r="Y42" i="23" s="1"/>
  <c r="E43" i="27" s="1"/>
  <c r="G33" i="21"/>
  <c r="G33" i="20"/>
  <c r="E26" i="21"/>
  <c r="E26" i="20"/>
  <c r="AA17" i="21"/>
  <c r="AA17" i="20"/>
  <c r="E10" i="20"/>
  <c r="E10" i="21"/>
  <c r="B64" i="21"/>
  <c r="B64" i="20"/>
  <c r="AL131" i="22"/>
  <c r="J131" i="28" s="1"/>
  <c r="L131" i="23" s="1"/>
  <c r="H116" i="20"/>
  <c r="H116" i="21"/>
  <c r="B91" i="20"/>
  <c r="B91" i="22" s="1"/>
  <c r="B91" i="21"/>
  <c r="N77" i="20"/>
  <c r="N77" i="21"/>
  <c r="V71" i="20"/>
  <c r="V71" i="21"/>
  <c r="AN62" i="22"/>
  <c r="L62" i="28" s="1"/>
  <c r="N62" i="23" s="1"/>
  <c r="AB52" i="21"/>
  <c r="AB52" i="20"/>
  <c r="X42" i="21"/>
  <c r="X42" i="20"/>
  <c r="AF42" i="22" s="1"/>
  <c r="D42" i="28" s="1"/>
  <c r="F42" i="23" s="1"/>
  <c r="X42" i="23" s="1"/>
  <c r="D43" i="27" s="1"/>
  <c r="AT31" i="22"/>
  <c r="R31" i="28" s="1"/>
  <c r="T31" i="23" s="1"/>
  <c r="R19" i="22"/>
  <c r="Z13" i="21"/>
  <c r="Z13" i="20"/>
  <c r="O4" i="22"/>
  <c r="B76" i="21"/>
  <c r="B76" i="20"/>
  <c r="L31" i="22"/>
  <c r="E25" i="21"/>
  <c r="E25" i="20"/>
  <c r="W18" i="21"/>
  <c r="W18" i="20"/>
  <c r="AU10" i="22"/>
  <c r="S10" i="28" s="1"/>
  <c r="U10" i="23" s="1"/>
  <c r="AB125" i="21"/>
  <c r="AB125" i="20"/>
  <c r="X59" i="20"/>
  <c r="AF59" i="22" s="1"/>
  <c r="D59" i="28" s="1"/>
  <c r="F59" i="23" s="1"/>
  <c r="X59" i="23" s="1"/>
  <c r="D60" i="27" s="1"/>
  <c r="X59" i="21"/>
  <c r="W4" i="21"/>
  <c r="W4" i="20"/>
  <c r="AE4" i="22" s="1"/>
  <c r="C4" i="28" s="1"/>
  <c r="E4" i="23" s="1"/>
  <c r="W4" i="23" s="1"/>
  <c r="B126" i="21"/>
  <c r="B126" i="20"/>
  <c r="B126" i="22" s="1"/>
  <c r="N100" i="21"/>
  <c r="N100" i="20"/>
  <c r="V94" i="20"/>
  <c r="AD94" i="22" s="1"/>
  <c r="V94" i="21"/>
  <c r="F80" i="20"/>
  <c r="F80" i="21"/>
  <c r="Z28" i="20"/>
  <c r="Z28" i="21"/>
  <c r="AB4" i="20"/>
  <c r="AJ4" i="22" s="1"/>
  <c r="AB4" i="21"/>
  <c r="C49" i="20"/>
  <c r="C49" i="22" s="1"/>
  <c r="C49" i="21"/>
  <c r="V56" i="21"/>
  <c r="V56" i="20"/>
  <c r="AD56" i="22" s="1"/>
  <c r="H118" i="20"/>
  <c r="H118" i="21"/>
  <c r="AT109" i="22"/>
  <c r="R109" i="28" s="1"/>
  <c r="T109" i="23" s="1"/>
  <c r="AR74" i="22"/>
  <c r="P74" i="28" s="1"/>
  <c r="R74" i="23" s="1"/>
  <c r="X56" i="20"/>
  <c r="AF56" i="22" s="1"/>
  <c r="D56" i="28" s="1"/>
  <c r="F56" i="23" s="1"/>
  <c r="X56" i="23" s="1"/>
  <c r="D57" i="27" s="1"/>
  <c r="X56" i="21"/>
  <c r="N47" i="21"/>
  <c r="N47" i="20"/>
  <c r="B41" i="21"/>
  <c r="B41" i="20"/>
  <c r="B41" i="22" s="1"/>
  <c r="F27" i="21"/>
  <c r="F27" i="20"/>
  <c r="V17" i="21"/>
  <c r="V17" i="20"/>
  <c r="J5" i="22"/>
  <c r="Z54" i="21"/>
  <c r="Z54" i="20"/>
  <c r="M123" i="22"/>
  <c r="S112" i="22"/>
  <c r="G102" i="21"/>
  <c r="G102" i="20"/>
  <c r="G102" i="22" s="1"/>
  <c r="Y95" i="20"/>
  <c r="AG95" i="22" s="1"/>
  <c r="E95" i="28" s="1"/>
  <c r="G95" i="23" s="1"/>
  <c r="Y95" i="21"/>
  <c r="W88" i="21"/>
  <c r="W88" i="20"/>
  <c r="AU80" i="22"/>
  <c r="S80" i="28" s="1"/>
  <c r="U80" i="23" s="1"/>
  <c r="C72" i="20"/>
  <c r="C72" i="22" s="1"/>
  <c r="C72" i="21"/>
  <c r="W56" i="21"/>
  <c r="W56" i="20"/>
  <c r="AU48" i="22"/>
  <c r="S48" i="28" s="1"/>
  <c r="U48" i="23" s="1"/>
  <c r="C40" i="20"/>
  <c r="C40" i="22" s="1"/>
  <c r="C40" i="21"/>
  <c r="Y31" i="21"/>
  <c r="Y31" i="20"/>
  <c r="W24" i="21"/>
  <c r="W24" i="20"/>
  <c r="AE24" i="22" s="1"/>
  <c r="C24" i="28" s="1"/>
  <c r="E24" i="23" s="1"/>
  <c r="E15" i="20"/>
  <c r="E15" i="22" s="1"/>
  <c r="E15" i="21"/>
  <c r="N42" i="20"/>
  <c r="N42" i="21"/>
  <c r="AA109" i="21"/>
  <c r="AA109" i="20"/>
  <c r="C47" i="20"/>
  <c r="C47" i="21"/>
  <c r="N65" i="21"/>
  <c r="N65" i="20"/>
  <c r="D33" i="21"/>
  <c r="D33" i="20"/>
  <c r="AA15" i="20"/>
  <c r="AI15" i="22" s="1"/>
  <c r="G15" i="28" s="1"/>
  <c r="I15" i="23" s="1"/>
  <c r="AA15" i="23" s="1"/>
  <c r="G16" i="27" s="1"/>
  <c r="AA15" i="21"/>
  <c r="AN116" i="22"/>
  <c r="L116" i="28" s="1"/>
  <c r="N116" i="23" s="1"/>
  <c r="AN64" i="22"/>
  <c r="L64" i="28" s="1"/>
  <c r="N64" i="23" s="1"/>
  <c r="AT100" i="22"/>
  <c r="R100" i="28" s="1"/>
  <c r="T100" i="23" s="1"/>
  <c r="E47" i="21"/>
  <c r="E47" i="20"/>
  <c r="E47" i="22" s="1"/>
  <c r="AH73" i="21"/>
  <c r="AH73" i="20"/>
  <c r="AP73" i="22" s="1"/>
  <c r="V67" i="21"/>
  <c r="V67" i="20"/>
  <c r="H48" i="20"/>
  <c r="H48" i="22" s="1"/>
  <c r="H48" i="21"/>
  <c r="AB36" i="21"/>
  <c r="AB36" i="20"/>
  <c r="AJ36" i="22" s="1"/>
  <c r="AT27" i="22"/>
  <c r="R27" i="28" s="1"/>
  <c r="T27" i="23" s="1"/>
  <c r="AT15" i="22"/>
  <c r="R15" i="28" s="1"/>
  <c r="T15" i="23" s="1"/>
  <c r="Z9" i="21"/>
  <c r="Z9" i="20"/>
  <c r="AT72" i="22"/>
  <c r="R72" i="28" s="1"/>
  <c r="T72" i="23" s="1"/>
  <c r="S114" i="22"/>
  <c r="K102" i="22"/>
  <c r="M93" i="22"/>
  <c r="O84" i="22"/>
  <c r="Q75" i="22"/>
  <c r="I63" i="22"/>
  <c r="AA56" i="21"/>
  <c r="AA56" i="20"/>
  <c r="AI56" i="22" s="1"/>
  <c r="G56" i="28" s="1"/>
  <c r="I56" i="23" s="1"/>
  <c r="AA56" i="23" s="1"/>
  <c r="G57" i="27" s="1"/>
  <c r="E49" i="20"/>
  <c r="E49" i="22" s="1"/>
  <c r="E49" i="21"/>
  <c r="O20" i="22"/>
  <c r="AB97" i="21"/>
  <c r="AB97" i="20"/>
  <c r="AH128" i="20"/>
  <c r="AP128" i="22" s="1"/>
  <c r="AH128" i="21"/>
  <c r="AL98" i="22"/>
  <c r="J98" i="28" s="1"/>
  <c r="L98" i="23" s="1"/>
  <c r="AB91" i="21"/>
  <c r="AB91" i="20"/>
  <c r="AT82" i="22"/>
  <c r="R82" i="28" s="1"/>
  <c r="T82" i="23" s="1"/>
  <c r="AL74" i="22"/>
  <c r="J74" i="28" s="1"/>
  <c r="L74" i="23" s="1"/>
  <c r="B66" i="21"/>
  <c r="B66" i="20"/>
  <c r="N52" i="21"/>
  <c r="N52" i="20"/>
  <c r="B46" i="21"/>
  <c r="B46" i="20"/>
  <c r="J22" i="22"/>
  <c r="AR15" i="22"/>
  <c r="P15" i="28" s="1"/>
  <c r="R15" i="23" s="1"/>
  <c r="D127" i="21"/>
  <c r="D127" i="20"/>
  <c r="AN79" i="22"/>
  <c r="L79" i="28" s="1"/>
  <c r="N79" i="23" s="1"/>
  <c r="D11" i="20"/>
  <c r="D11" i="22" s="1"/>
  <c r="D11" i="21"/>
  <c r="S117" i="22"/>
  <c r="AA107" i="21"/>
  <c r="AA107" i="20"/>
  <c r="Y100" i="20"/>
  <c r="AG100" i="22" s="1"/>
  <c r="E100" i="28" s="1"/>
  <c r="G100" i="23" s="1"/>
  <c r="Y100" i="21"/>
  <c r="W93" i="20"/>
  <c r="W93" i="21"/>
  <c r="AU85" i="22"/>
  <c r="S85" i="28" s="1"/>
  <c r="U85" i="23" s="1"/>
  <c r="AS78" i="22"/>
  <c r="Q78" i="28" s="1"/>
  <c r="S78" i="23" s="1"/>
  <c r="AQ71" i="22"/>
  <c r="O71" i="28" s="1"/>
  <c r="Q71" i="23" s="1"/>
  <c r="AM57" i="22"/>
  <c r="K57" i="28" s="1"/>
  <c r="M57" i="23" s="1"/>
  <c r="M48" i="22"/>
  <c r="AK34" i="22"/>
  <c r="I34" i="28" s="1"/>
  <c r="K34" i="23" s="1"/>
  <c r="AA27" i="20"/>
  <c r="AA27" i="21"/>
  <c r="Y20" i="21"/>
  <c r="Y20" i="20"/>
  <c r="W13" i="21"/>
  <c r="W13" i="20"/>
  <c r="AU5" i="22"/>
  <c r="S5" i="28" s="1"/>
  <c r="U5" i="23" s="1"/>
  <c r="AL28" i="22"/>
  <c r="J28" i="28" s="1"/>
  <c r="L28" i="23" s="1"/>
  <c r="D116" i="21"/>
  <c r="D116" i="20"/>
  <c r="D116" i="22" s="1"/>
  <c r="AH107" i="21"/>
  <c r="AH107" i="20"/>
  <c r="P90" i="22"/>
  <c r="AL77" i="22"/>
  <c r="J77" i="28" s="1"/>
  <c r="L77" i="23" s="1"/>
  <c r="AR70" i="22"/>
  <c r="P70" i="28" s="1"/>
  <c r="R70" i="23" s="1"/>
  <c r="P58" i="22"/>
  <c r="J45" i="22"/>
  <c r="Z35" i="21"/>
  <c r="Z35" i="20"/>
  <c r="L28" i="22"/>
  <c r="X20" i="21"/>
  <c r="X20" i="20"/>
  <c r="AB85" i="21"/>
  <c r="AB85" i="20"/>
  <c r="AS117" i="22"/>
  <c r="Q117" i="28" s="1"/>
  <c r="S117" i="23" s="1"/>
  <c r="Y107" i="21"/>
  <c r="Y107" i="20"/>
  <c r="AS69" i="22"/>
  <c r="Q69" i="28" s="1"/>
  <c r="S69" i="23" s="1"/>
  <c r="AU44" i="22"/>
  <c r="S44" i="28" s="1"/>
  <c r="U44" i="23" s="1"/>
  <c r="AK25" i="22"/>
  <c r="I25" i="28" s="1"/>
  <c r="K25" i="23" s="1"/>
  <c r="P59" i="22"/>
  <c r="AM61" i="22"/>
  <c r="K61" i="28" s="1"/>
  <c r="M61" i="23" s="1"/>
  <c r="G118" i="21"/>
  <c r="G118" i="20"/>
  <c r="G118" i="22" s="1"/>
  <c r="K68" i="22"/>
  <c r="AL84" i="22"/>
  <c r="J84" i="28" s="1"/>
  <c r="L84" i="23" s="1"/>
  <c r="AN27" i="22"/>
  <c r="L27" i="28" s="1"/>
  <c r="N27" i="23" s="1"/>
  <c r="Y130" i="20"/>
  <c r="Y130" i="21"/>
  <c r="C123" i="21"/>
  <c r="C123" i="20"/>
  <c r="AU99" i="22"/>
  <c r="S99" i="28" s="1"/>
  <c r="U99" i="23" s="1"/>
  <c r="Q76" i="22"/>
  <c r="AU35" i="22"/>
  <c r="S35" i="28" s="1"/>
  <c r="U35" i="23" s="1"/>
  <c r="AU19" i="22"/>
  <c r="S19" i="28" s="1"/>
  <c r="U19" i="23" s="1"/>
  <c r="R124" i="22"/>
  <c r="F129" i="20"/>
  <c r="F129" i="22" s="1"/>
  <c r="F129" i="21"/>
  <c r="J115" i="22"/>
  <c r="AT103" i="22"/>
  <c r="R103" i="28" s="1"/>
  <c r="T103" i="23" s="1"/>
  <c r="R91" i="22"/>
  <c r="AL83" i="22"/>
  <c r="J83" i="28" s="1"/>
  <c r="L83" i="23" s="1"/>
  <c r="R59" i="22"/>
  <c r="V43" i="21"/>
  <c r="V43" i="20"/>
  <c r="AD43" i="22" s="1"/>
  <c r="AR32" i="22"/>
  <c r="P32" i="28" s="1"/>
  <c r="R32" i="23" s="1"/>
  <c r="H12" i="21"/>
  <c r="H12" i="20"/>
  <c r="H12" i="22" s="1"/>
  <c r="W12" i="22" s="1"/>
  <c r="N114" i="20"/>
  <c r="N114" i="21"/>
  <c r="R72" i="22"/>
  <c r="X4" i="21"/>
  <c r="X4" i="20"/>
  <c r="AF4" i="22" s="1"/>
  <c r="D4" i="28" s="1"/>
  <c r="F4" i="23" s="1"/>
  <c r="X4" i="23" s="1"/>
  <c r="M125" i="22"/>
  <c r="AM118" i="22"/>
  <c r="K118" i="28" s="1"/>
  <c r="M118" i="23" s="1"/>
  <c r="AK111" i="22"/>
  <c r="I111" i="28" s="1"/>
  <c r="K111" i="23" s="1"/>
  <c r="AA104" i="20"/>
  <c r="AI104" i="22" s="1"/>
  <c r="G104" i="28" s="1"/>
  <c r="I104" i="23" s="1"/>
  <c r="AA104" i="23" s="1"/>
  <c r="G105" i="27" s="1"/>
  <c r="AA104" i="21"/>
  <c r="Y97" i="21"/>
  <c r="Y97" i="20"/>
  <c r="AA88" i="21"/>
  <c r="AA88" i="20"/>
  <c r="Y81" i="20"/>
  <c r="Y81" i="21"/>
  <c r="W74" i="21"/>
  <c r="W74" i="20"/>
  <c r="AA40" i="20"/>
  <c r="AI40" i="22" s="1"/>
  <c r="G40" i="28" s="1"/>
  <c r="I40" i="23" s="1"/>
  <c r="AA40" i="21"/>
  <c r="E33" i="21"/>
  <c r="E33" i="20"/>
  <c r="AA24" i="21"/>
  <c r="AA24" i="20"/>
  <c r="AI24" i="22" s="1"/>
  <c r="G24" i="28" s="1"/>
  <c r="I24" i="23" s="1"/>
  <c r="AA24" i="23" s="1"/>
  <c r="G25" i="27" s="1"/>
  <c r="Y17" i="21"/>
  <c r="Y17" i="20"/>
  <c r="C10" i="21"/>
  <c r="C10" i="20"/>
  <c r="P105" i="22"/>
  <c r="AL52" i="22"/>
  <c r="J52" i="28" s="1"/>
  <c r="L52" i="23" s="1"/>
  <c r="P131" i="22"/>
  <c r="H123" i="22"/>
  <c r="F108" i="21"/>
  <c r="F108" i="20"/>
  <c r="L57" i="20"/>
  <c r="L57" i="21"/>
  <c r="X49" i="21"/>
  <c r="X49" i="20"/>
  <c r="AH40" i="21"/>
  <c r="AH40" i="20"/>
  <c r="V34" i="21"/>
  <c r="V34" i="20"/>
  <c r="L25" i="22"/>
  <c r="AB15" i="21"/>
  <c r="AB15" i="20"/>
  <c r="J76" i="22"/>
  <c r="Z30" i="21"/>
  <c r="Z30" i="20"/>
  <c r="AH30" i="22" s="1"/>
  <c r="F30" i="28" s="1"/>
  <c r="H30" i="23" s="1"/>
  <c r="E128" i="21"/>
  <c r="E128" i="20"/>
  <c r="K117" i="22"/>
  <c r="W117" i="22" s="1"/>
  <c r="M108" i="22"/>
  <c r="AM101" i="22"/>
  <c r="K101" i="28" s="1"/>
  <c r="M101" i="23" s="1"/>
  <c r="AO92" i="22"/>
  <c r="M92" i="28" s="1"/>
  <c r="O92" i="23" s="1"/>
  <c r="O83" i="22"/>
  <c r="Q74" i="22"/>
  <c r="I62" i="22"/>
  <c r="AQ51" i="22"/>
  <c r="O51" i="28" s="1"/>
  <c r="Q51" i="23" s="1"/>
  <c r="AO44" i="22"/>
  <c r="M44" i="28" s="1"/>
  <c r="O44" i="23" s="1"/>
  <c r="AO28" i="22"/>
  <c r="M28" i="28" s="1"/>
  <c r="O28" i="23" s="1"/>
  <c r="V124" i="20"/>
  <c r="AD124" i="22" s="1"/>
  <c r="V124" i="21"/>
  <c r="F74" i="20"/>
  <c r="F74" i="21"/>
  <c r="J28" i="22"/>
  <c r="R105" i="22"/>
  <c r="D72" i="20"/>
  <c r="D72" i="22" s="1"/>
  <c r="D72" i="21"/>
  <c r="N63" i="21"/>
  <c r="N63" i="20"/>
  <c r="V57" i="20"/>
  <c r="V57" i="21"/>
  <c r="P34" i="22"/>
  <c r="Z23" i="21"/>
  <c r="Z23" i="20"/>
  <c r="AH23" i="22" s="1"/>
  <c r="F23" i="28" s="1"/>
  <c r="H23" i="23" s="1"/>
  <c r="Z23" i="23" s="1"/>
  <c r="F24" i="27" s="1"/>
  <c r="AN16" i="22"/>
  <c r="L16" i="28" s="1"/>
  <c r="N16" i="23" s="1"/>
  <c r="D8" i="21"/>
  <c r="D8" i="20"/>
  <c r="X27" i="20"/>
  <c r="X27" i="21"/>
  <c r="AA126" i="21"/>
  <c r="AA126" i="20"/>
  <c r="Y119" i="21"/>
  <c r="Y119" i="20"/>
  <c r="C112" i="21"/>
  <c r="C112" i="20"/>
  <c r="E103" i="20"/>
  <c r="E103" i="21"/>
  <c r="AA94" i="20"/>
  <c r="AI94" i="22" s="1"/>
  <c r="G94" i="28" s="1"/>
  <c r="I94" i="23" s="1"/>
  <c r="AA94" i="23" s="1"/>
  <c r="G95" i="27" s="1"/>
  <c r="AA94" i="21"/>
  <c r="AK85" i="22"/>
  <c r="I85" i="28" s="1"/>
  <c r="K85" i="23" s="1"/>
  <c r="AM76" i="22"/>
  <c r="K76" i="28" s="1"/>
  <c r="M76" i="23" s="1"/>
  <c r="AK69" i="22"/>
  <c r="I69" i="28" s="1"/>
  <c r="K69" i="23" s="1"/>
  <c r="K60" i="22"/>
  <c r="M51" i="22"/>
  <c r="AU40" i="22"/>
  <c r="S40" i="28" s="1"/>
  <c r="U40" i="23" s="1"/>
  <c r="Q33" i="22"/>
  <c r="S24" i="22"/>
  <c r="W16" i="21"/>
  <c r="W16" i="20"/>
  <c r="AK33" i="22"/>
  <c r="I33" i="28" s="1"/>
  <c r="K33" i="23" s="1"/>
  <c r="Q48" i="22"/>
  <c r="Q95" i="22"/>
  <c r="P71" i="22"/>
  <c r="R22" i="22"/>
  <c r="I86" i="22"/>
  <c r="K29" i="22"/>
  <c r="AT45" i="22"/>
  <c r="R45" i="28" s="1"/>
  <c r="T45" i="23" s="1"/>
  <c r="AM100" i="22"/>
  <c r="K100" i="28" s="1"/>
  <c r="M100" i="23" s="1"/>
  <c r="S32" i="22"/>
  <c r="B116" i="21"/>
  <c r="B116" i="20"/>
  <c r="B116" i="22" s="1"/>
  <c r="Q120" i="22"/>
  <c r="C103" i="21"/>
  <c r="C103" i="20"/>
  <c r="C103" i="22" s="1"/>
  <c r="M74" i="22"/>
  <c r="Q56" i="22"/>
  <c r="O49" i="22"/>
  <c r="AO42" i="22"/>
  <c r="M42" i="28" s="1"/>
  <c r="O42" i="23" s="1"/>
  <c r="N106" i="20"/>
  <c r="N106" i="21"/>
  <c r="Z58" i="20"/>
  <c r="Z58" i="21"/>
  <c r="H120" i="21"/>
  <c r="H120" i="20"/>
  <c r="L110" i="22"/>
  <c r="D102" i="20"/>
  <c r="D102" i="21"/>
  <c r="H88" i="21"/>
  <c r="H88" i="20"/>
  <c r="J71" i="22"/>
  <c r="F41" i="20"/>
  <c r="F41" i="21"/>
  <c r="AB32" i="21"/>
  <c r="AB32" i="20"/>
  <c r="F17" i="20"/>
  <c r="F17" i="22" s="1"/>
  <c r="F17" i="21"/>
  <c r="B7" i="20"/>
  <c r="B7" i="21"/>
  <c r="N70" i="21"/>
  <c r="N70" i="20"/>
  <c r="N70" i="22" s="1"/>
  <c r="AT12" i="22"/>
  <c r="R12" i="28" s="1"/>
  <c r="T12" i="23" s="1"/>
  <c r="C118" i="20"/>
  <c r="C118" i="21"/>
  <c r="I107" i="22"/>
  <c r="AO41" i="22"/>
  <c r="M41" i="28" s="1"/>
  <c r="O41" i="23" s="1"/>
  <c r="AM18" i="22"/>
  <c r="K18" i="28" s="1"/>
  <c r="M18" i="23" s="1"/>
  <c r="N18" i="21"/>
  <c r="N18" i="20"/>
  <c r="N18" i="22" s="1"/>
  <c r="X18" i="22" s="1"/>
  <c r="Z96" i="21"/>
  <c r="Z96" i="20"/>
  <c r="D81" i="21"/>
  <c r="D81" i="20"/>
  <c r="N60" i="20"/>
  <c r="N60" i="21"/>
  <c r="J50" i="22"/>
  <c r="H35" i="21"/>
  <c r="H35" i="20"/>
  <c r="AN25" i="22"/>
  <c r="L25" i="28" s="1"/>
  <c r="N25" i="23" s="1"/>
  <c r="C121" i="20"/>
  <c r="C121" i="22" s="1"/>
  <c r="C121" i="21"/>
  <c r="Y96" i="21"/>
  <c r="Y96" i="20"/>
  <c r="AG96" i="22" s="1"/>
  <c r="E96" i="28" s="1"/>
  <c r="G96" i="23" s="1"/>
  <c r="Y96" i="23" s="1"/>
  <c r="E97" i="27" s="1"/>
  <c r="AA87" i="21"/>
  <c r="AA87" i="20"/>
  <c r="AI87" i="22" s="1"/>
  <c r="G87" i="28" s="1"/>
  <c r="I87" i="23" s="1"/>
  <c r="AA87" i="23" s="1"/>
  <c r="G88" i="27" s="1"/>
  <c r="E80" i="20"/>
  <c r="E80" i="22" s="1"/>
  <c r="E80" i="21"/>
  <c r="C73" i="20"/>
  <c r="C73" i="22" s="1"/>
  <c r="C73" i="21"/>
  <c r="AS58" i="22"/>
  <c r="Q58" i="28" s="1"/>
  <c r="S58" i="23" s="1"/>
  <c r="O51" i="22"/>
  <c r="W25" i="21"/>
  <c r="W25" i="20"/>
  <c r="AE25" i="22" s="1"/>
  <c r="C25" i="28" s="1"/>
  <c r="E25" i="23" s="1"/>
  <c r="S17" i="22"/>
  <c r="AL117" i="22"/>
  <c r="J117" i="28" s="1"/>
  <c r="L117" i="23" s="1"/>
  <c r="P98" i="22"/>
  <c r="AL85" i="22"/>
  <c r="J85" i="28" s="1"/>
  <c r="L85" i="23" s="1"/>
  <c r="P78" i="22"/>
  <c r="AJ70" i="22"/>
  <c r="N51" i="21"/>
  <c r="N51" i="20"/>
  <c r="N51" i="22" s="1"/>
  <c r="B45" i="21"/>
  <c r="B45" i="20"/>
  <c r="R37" i="22"/>
  <c r="AH7" i="21"/>
  <c r="AH7" i="20"/>
  <c r="J108" i="22"/>
  <c r="AN59" i="22"/>
  <c r="L59" i="28" s="1"/>
  <c r="N59" i="23" s="1"/>
  <c r="B4" i="21"/>
  <c r="B4" i="20"/>
  <c r="AM124" i="22"/>
  <c r="K124" i="28" s="1"/>
  <c r="M124" i="23" s="1"/>
  <c r="AO115" i="22"/>
  <c r="M115" i="28" s="1"/>
  <c r="O115" i="23" s="1"/>
  <c r="G62" i="20"/>
  <c r="G62" i="22" s="1"/>
  <c r="G62" i="21"/>
  <c r="E55" i="21"/>
  <c r="E55" i="20"/>
  <c r="W48" i="21"/>
  <c r="W48" i="20"/>
  <c r="S40" i="22"/>
  <c r="G30" i="21"/>
  <c r="G30" i="20"/>
  <c r="E23" i="21"/>
  <c r="E23" i="20"/>
  <c r="E23" i="22" s="1"/>
  <c r="AA14" i="20"/>
  <c r="AA14" i="21"/>
  <c r="E7" i="21"/>
  <c r="E7" i="20"/>
  <c r="E35" i="21"/>
  <c r="E35" i="20"/>
  <c r="I65" i="22"/>
  <c r="W12" i="21"/>
  <c r="W12" i="20"/>
  <c r="P36" i="22"/>
  <c r="M129" i="22"/>
  <c r="AA76" i="21"/>
  <c r="AA76" i="20"/>
  <c r="AI76" i="22" s="1"/>
  <c r="G76" i="28" s="1"/>
  <c r="I76" i="23" s="1"/>
  <c r="AA76" i="23" s="1"/>
  <c r="G77" i="27" s="1"/>
  <c r="S38" i="22"/>
  <c r="B114" i="21"/>
  <c r="B114" i="20"/>
  <c r="B114" i="22" s="1"/>
  <c r="V114" i="22" s="1"/>
  <c r="H51" i="21"/>
  <c r="H51" i="20"/>
  <c r="F130" i="21"/>
  <c r="F130" i="20"/>
  <c r="K77" i="22"/>
  <c r="J89" i="22"/>
  <c r="AB30" i="21"/>
  <c r="AB30" i="20"/>
  <c r="AJ30" i="22" s="1"/>
  <c r="X67" i="20"/>
  <c r="X67" i="21"/>
  <c r="Y111" i="21"/>
  <c r="Y111" i="20"/>
  <c r="AQ82" i="22"/>
  <c r="O82" i="28" s="1"/>
  <c r="Q82" i="23" s="1"/>
  <c r="AT104" i="22"/>
  <c r="R104" i="28" s="1"/>
  <c r="T104" i="23" s="1"/>
  <c r="AL24" i="22"/>
  <c r="J24" i="28" s="1"/>
  <c r="L24" i="23" s="1"/>
  <c r="K99" i="22"/>
  <c r="AA69" i="21"/>
  <c r="AA69" i="20"/>
  <c r="AI69" i="22" s="1"/>
  <c r="G69" i="28" s="1"/>
  <c r="I69" i="23" s="1"/>
  <c r="AU31" i="22"/>
  <c r="S31" i="28" s="1"/>
  <c r="U31" i="23" s="1"/>
  <c r="W23" i="21"/>
  <c r="W23" i="20"/>
  <c r="AE23" i="22" s="1"/>
  <c r="C23" i="28" s="1"/>
  <c r="E23" i="23" s="1"/>
  <c r="W23" i="23" s="1"/>
  <c r="C24" i="27" s="1"/>
  <c r="Z125" i="20"/>
  <c r="AH125" i="22" s="1"/>
  <c r="F125" i="28" s="1"/>
  <c r="H125" i="23" s="1"/>
  <c r="Z125" i="23" s="1"/>
  <c r="F126" i="27" s="1"/>
  <c r="Z125" i="21"/>
  <c r="V115" i="21"/>
  <c r="V115" i="20"/>
  <c r="F105" i="20"/>
  <c r="F105" i="22" s="1"/>
  <c r="F105" i="21"/>
  <c r="AN98" i="22"/>
  <c r="L98" i="28" s="1"/>
  <c r="N98" i="23" s="1"/>
  <c r="Z73" i="21"/>
  <c r="Z73" i="20"/>
  <c r="X46" i="21"/>
  <c r="X46" i="20"/>
  <c r="AF46" i="22" s="1"/>
  <c r="D46" i="28" s="1"/>
  <c r="F46" i="23" s="1"/>
  <c r="X46" i="23" s="1"/>
  <c r="D47" i="27" s="1"/>
  <c r="AT35" i="22"/>
  <c r="R35" i="28" s="1"/>
  <c r="T35" i="23" s="1"/>
  <c r="AH13" i="21"/>
  <c r="AH13" i="20"/>
  <c r="J48" i="22"/>
  <c r="AQ128" i="22"/>
  <c r="O128" i="28" s="1"/>
  <c r="Q128" i="23" s="1"/>
  <c r="AO121" i="22"/>
  <c r="M121" i="28" s="1"/>
  <c r="O121" i="23" s="1"/>
  <c r="AQ112" i="22"/>
  <c r="O112" i="28" s="1"/>
  <c r="Q112" i="23" s="1"/>
  <c r="M105" i="22"/>
  <c r="AQ96" i="22"/>
  <c r="O96" i="28" s="1"/>
  <c r="Q96" i="23" s="1"/>
  <c r="AO89" i="22"/>
  <c r="M89" i="28" s="1"/>
  <c r="O89" i="23" s="1"/>
  <c r="AQ80" i="22"/>
  <c r="O80" i="28" s="1"/>
  <c r="Q80" i="23" s="1"/>
  <c r="AQ64" i="22"/>
  <c r="O64" i="28" s="1"/>
  <c r="Q64" i="23" s="1"/>
  <c r="AO57" i="22"/>
  <c r="M57" i="28" s="1"/>
  <c r="O57" i="23" s="1"/>
  <c r="AM50" i="22"/>
  <c r="K50" i="28" s="1"/>
  <c r="M50" i="23" s="1"/>
  <c r="AK43" i="22"/>
  <c r="I43" i="28" s="1"/>
  <c r="K43" i="23" s="1"/>
  <c r="G36" i="21"/>
  <c r="G36" i="20"/>
  <c r="Y29" i="20"/>
  <c r="AG29" i="22" s="1"/>
  <c r="E29" i="28" s="1"/>
  <c r="G29" i="23" s="1"/>
  <c r="Y29" i="21"/>
  <c r="W22" i="21"/>
  <c r="W22" i="20"/>
  <c r="AE22" i="22" s="1"/>
  <c r="C22" i="28" s="1"/>
  <c r="E22" i="23" s="1"/>
  <c r="AS7" i="22"/>
  <c r="Q7" i="28" s="1"/>
  <c r="S7" i="23" s="1"/>
  <c r="AH102" i="21"/>
  <c r="AH102" i="20"/>
  <c r="H131" i="20"/>
  <c r="H131" i="21"/>
  <c r="B106" i="21"/>
  <c r="B106" i="20"/>
  <c r="P75" i="22"/>
  <c r="Z52" i="20"/>
  <c r="AH52" i="22" s="1"/>
  <c r="F52" i="28" s="1"/>
  <c r="H52" i="23" s="1"/>
  <c r="Z52" i="21"/>
  <c r="AN45" i="22"/>
  <c r="L45" i="28" s="1"/>
  <c r="N45" i="23" s="1"/>
  <c r="X5" i="20"/>
  <c r="X5" i="21"/>
  <c r="B28" i="21"/>
  <c r="B28" i="20"/>
  <c r="AK106" i="22"/>
  <c r="I106" i="28" s="1"/>
  <c r="K106" i="23" s="1"/>
  <c r="O95" i="22"/>
  <c r="AA67" i="21"/>
  <c r="AA67" i="20"/>
  <c r="AI67" i="22" s="1"/>
  <c r="G67" i="28" s="1"/>
  <c r="I67" i="23" s="1"/>
  <c r="AA67" i="23" s="1"/>
  <c r="G68" i="27" s="1"/>
  <c r="E60" i="21"/>
  <c r="E60" i="20"/>
  <c r="E60" i="22" s="1"/>
  <c r="W53" i="21"/>
  <c r="W53" i="20"/>
  <c r="AU45" i="22"/>
  <c r="S45" i="28" s="1"/>
  <c r="U45" i="23" s="1"/>
  <c r="O31" i="22"/>
  <c r="E12" i="21"/>
  <c r="E12" i="20"/>
  <c r="E12" i="22" s="1"/>
  <c r="D111" i="20"/>
  <c r="D111" i="21"/>
  <c r="V48" i="21"/>
  <c r="V48" i="20"/>
  <c r="AO4" i="22"/>
  <c r="M4" i="28" s="1"/>
  <c r="O4" i="23" s="1"/>
  <c r="H78" i="21"/>
  <c r="H78" i="20"/>
  <c r="L68" i="22"/>
  <c r="D60" i="21"/>
  <c r="D60" i="20"/>
  <c r="D60" i="22" s="1"/>
  <c r="AT49" i="22"/>
  <c r="R49" i="28" s="1"/>
  <c r="T49" i="23" s="1"/>
  <c r="AR22" i="22"/>
  <c r="P22" i="28" s="1"/>
  <c r="R22" i="23" s="1"/>
  <c r="AN12" i="22"/>
  <c r="L12" i="28" s="1"/>
  <c r="N12" i="23" s="1"/>
  <c r="R128" i="22"/>
  <c r="I129" i="22"/>
  <c r="AS109" i="22"/>
  <c r="Q109" i="28" s="1"/>
  <c r="S109" i="23" s="1"/>
  <c r="I97" i="22"/>
  <c r="AQ86" i="22"/>
  <c r="O86" i="28" s="1"/>
  <c r="Q86" i="23" s="1"/>
  <c r="AO79" i="22"/>
  <c r="M79" i="28" s="1"/>
  <c r="O79" i="23" s="1"/>
  <c r="Q61" i="22"/>
  <c r="Q13" i="22"/>
  <c r="M47" i="22"/>
  <c r="X106" i="21"/>
  <c r="X106" i="20"/>
  <c r="AF106" i="22" s="1"/>
  <c r="D106" i="28" s="1"/>
  <c r="F106" i="23" s="1"/>
  <c r="J55" i="22"/>
  <c r="H95" i="21"/>
  <c r="H95" i="20"/>
  <c r="P117" i="22"/>
  <c r="AK102" i="22"/>
  <c r="I102" i="28" s="1"/>
  <c r="K102" i="23" s="1"/>
  <c r="E56" i="20"/>
  <c r="E56" i="22" s="1"/>
  <c r="E56" i="21"/>
  <c r="N131" i="21"/>
  <c r="N131" i="20"/>
  <c r="AU112" i="22"/>
  <c r="S112" i="28" s="1"/>
  <c r="U112" i="23" s="1"/>
  <c r="AS84" i="22"/>
  <c r="Q84" i="28" s="1"/>
  <c r="S84" i="23" s="1"/>
  <c r="E74" i="21"/>
  <c r="E74" i="20"/>
  <c r="E74" i="22" s="1"/>
  <c r="W67" i="21"/>
  <c r="W67" i="20"/>
  <c r="AU59" i="22"/>
  <c r="S59" i="28" s="1"/>
  <c r="U59" i="23" s="1"/>
  <c r="W51" i="20"/>
  <c r="W51" i="21"/>
  <c r="I40" i="22"/>
  <c r="K31" i="22"/>
  <c r="M22" i="22"/>
  <c r="AQ13" i="22"/>
  <c r="O13" i="28" s="1"/>
  <c r="Q13" i="23" s="1"/>
  <c r="L74" i="22"/>
  <c r="AB64" i="21"/>
  <c r="AB64" i="20"/>
  <c r="AH45" i="21"/>
  <c r="AH45" i="20"/>
  <c r="B39" i="20"/>
  <c r="B39" i="21"/>
  <c r="H8" i="21"/>
  <c r="H8" i="20"/>
  <c r="AN31" i="22"/>
  <c r="L31" i="28" s="1"/>
  <c r="N31" i="23" s="1"/>
  <c r="W130" i="21"/>
  <c r="W130" i="20"/>
  <c r="AE130" i="22" s="1"/>
  <c r="C130" i="28" s="1"/>
  <c r="E130" i="23" s="1"/>
  <c r="W130" i="23" s="1"/>
  <c r="C131" i="27" s="1"/>
  <c r="AU122" i="22"/>
  <c r="S122" i="28" s="1"/>
  <c r="U122" i="23" s="1"/>
  <c r="G80" i="20"/>
  <c r="G80" i="21"/>
  <c r="E73" i="20"/>
  <c r="E73" i="22" s="1"/>
  <c r="E73" i="21"/>
  <c r="AO53" i="22"/>
  <c r="M53" i="28" s="1"/>
  <c r="O53" i="23" s="1"/>
  <c r="AM46" i="22"/>
  <c r="K46" i="28" s="1"/>
  <c r="M46" i="23" s="1"/>
  <c r="O28" i="21"/>
  <c r="O28" i="20"/>
  <c r="AB119" i="21"/>
  <c r="AB119" i="20"/>
  <c r="AJ119" i="22" s="1"/>
  <c r="F104" i="21"/>
  <c r="F104" i="20"/>
  <c r="Z72" i="21"/>
  <c r="Z72" i="20"/>
  <c r="AN65" i="22"/>
  <c r="L65" i="28" s="1"/>
  <c r="N65" i="23" s="1"/>
  <c r="J58" i="22"/>
  <c r="AB43" i="20"/>
  <c r="AB43" i="21"/>
  <c r="AN33" i="22"/>
  <c r="L33" i="28" s="1"/>
  <c r="N33" i="23" s="1"/>
  <c r="D25" i="21"/>
  <c r="D25" i="20"/>
  <c r="D25" i="22" s="1"/>
  <c r="V96" i="21"/>
  <c r="V96" i="20"/>
  <c r="AD96" i="22" s="1"/>
  <c r="AO120" i="22"/>
  <c r="M120" i="28" s="1"/>
  <c r="O120" i="23" s="1"/>
  <c r="AM113" i="22"/>
  <c r="K113" i="28" s="1"/>
  <c r="M113" i="23" s="1"/>
  <c r="K97" i="22"/>
  <c r="I90" i="22"/>
  <c r="AA83" i="21"/>
  <c r="AA83" i="20"/>
  <c r="AI83" i="22" s="1"/>
  <c r="G83" i="28" s="1"/>
  <c r="I83" i="23" s="1"/>
  <c r="AA83" i="23" s="1"/>
  <c r="G84" i="27" s="1"/>
  <c r="Y76" i="20"/>
  <c r="Y76" i="21"/>
  <c r="K65" i="22"/>
  <c r="S45" i="22"/>
  <c r="AK26" i="22"/>
  <c r="I26" i="28" s="1"/>
  <c r="K26" i="23" s="1"/>
  <c r="AA19" i="21"/>
  <c r="AA19" i="20"/>
  <c r="AN67" i="22"/>
  <c r="L67" i="28" s="1"/>
  <c r="N67" i="23" s="1"/>
  <c r="H13" i="21"/>
  <c r="H13" i="20"/>
  <c r="AH123" i="20"/>
  <c r="AP123" i="22" s="1"/>
  <c r="AH123" i="21"/>
  <c r="AL93" i="22"/>
  <c r="J93" i="28" s="1"/>
  <c r="L93" i="23" s="1"/>
  <c r="P74" i="22"/>
  <c r="N59" i="20"/>
  <c r="N59" i="21"/>
  <c r="D24" i="21"/>
  <c r="D24" i="20"/>
  <c r="D24" i="22" s="1"/>
  <c r="N15" i="21"/>
  <c r="N15" i="20"/>
  <c r="AL5" i="22"/>
  <c r="J5" i="28" s="1"/>
  <c r="L5" i="23" s="1"/>
  <c r="H33" i="20"/>
  <c r="H33" i="22" s="1"/>
  <c r="H33" i="21"/>
  <c r="Q125" i="22"/>
  <c r="AK97" i="22"/>
  <c r="I97" i="28" s="1"/>
  <c r="K97" i="23" s="1"/>
  <c r="G90" i="21"/>
  <c r="G90" i="20"/>
  <c r="AS45" i="22"/>
  <c r="Q45" i="28" s="1"/>
  <c r="S45" i="23" s="1"/>
  <c r="N110" i="20"/>
  <c r="N110" i="21"/>
  <c r="Q64" i="22"/>
  <c r="K43" i="22"/>
  <c r="X118" i="20"/>
  <c r="X118" i="21"/>
  <c r="AS31" i="22"/>
  <c r="Q31" i="28" s="1"/>
  <c r="S31" i="23" s="1"/>
  <c r="N120" i="21"/>
  <c r="N120" i="20"/>
  <c r="W129" i="21"/>
  <c r="W129" i="20"/>
  <c r="R33" i="22"/>
  <c r="Q57" i="22"/>
  <c r="W8" i="20"/>
  <c r="AE8" i="22" s="1"/>
  <c r="C8" i="28" s="1"/>
  <c r="E8" i="23" s="1"/>
  <c r="W8" i="21"/>
  <c r="N90" i="20"/>
  <c r="N90" i="21"/>
  <c r="F22" i="20"/>
  <c r="F22" i="22" s="1"/>
  <c r="F22" i="21"/>
  <c r="AQ125" i="22"/>
  <c r="O125" i="28" s="1"/>
  <c r="Q125" i="23" s="1"/>
  <c r="Y58" i="20"/>
  <c r="Y58" i="21"/>
  <c r="G49" i="20"/>
  <c r="G49" i="22" s="1"/>
  <c r="G49" i="21"/>
  <c r="E42" i="20"/>
  <c r="E42" i="22" s="1"/>
  <c r="E42" i="21"/>
  <c r="AA33" i="20"/>
  <c r="AA33" i="21"/>
  <c r="Y26" i="20"/>
  <c r="Y26" i="21"/>
  <c r="G17" i="21"/>
  <c r="G17" i="20"/>
  <c r="Y10" i="21"/>
  <c r="Y10" i="20"/>
  <c r="AB116" i="21"/>
  <c r="AB116" i="20"/>
  <c r="AJ116" i="22" s="1"/>
  <c r="X98" i="21"/>
  <c r="X98" i="20"/>
  <c r="AF98" i="22" s="1"/>
  <c r="D98" i="28" s="1"/>
  <c r="F98" i="23" s="1"/>
  <c r="X98" i="23" s="1"/>
  <c r="D99" i="27" s="1"/>
  <c r="AT87" i="22"/>
  <c r="R87" i="28" s="1"/>
  <c r="T87" i="23" s="1"/>
  <c r="R75" i="22"/>
  <c r="Z69" i="21"/>
  <c r="Z69" i="20"/>
  <c r="P60" i="22"/>
  <c r="F49" i="21"/>
  <c r="F49" i="20"/>
  <c r="H40" i="21"/>
  <c r="H40" i="20"/>
  <c r="H28" i="20"/>
  <c r="H28" i="21"/>
  <c r="AN18" i="22"/>
  <c r="L18" i="28" s="1"/>
  <c r="N18" i="23" s="1"/>
  <c r="J11" i="22"/>
  <c r="L119" i="22"/>
  <c r="B68" i="20"/>
  <c r="B68" i="21"/>
  <c r="Q131" i="22"/>
  <c r="O108" i="22"/>
  <c r="AK87" i="22"/>
  <c r="I87" i="28" s="1"/>
  <c r="K87" i="23" s="1"/>
  <c r="AQ76" i="22"/>
  <c r="O76" i="28" s="1"/>
  <c r="Q76" i="23" s="1"/>
  <c r="O60" i="22"/>
  <c r="Y41" i="21"/>
  <c r="Y41" i="20"/>
  <c r="AA32" i="21"/>
  <c r="AA32" i="20"/>
  <c r="AA16" i="20"/>
  <c r="AA16" i="21"/>
  <c r="E9" i="21"/>
  <c r="E9" i="20"/>
  <c r="J112" i="22"/>
  <c r="D59" i="20"/>
  <c r="D59" i="21"/>
  <c r="AT130" i="22"/>
  <c r="R130" i="28" s="1"/>
  <c r="T130" i="23" s="1"/>
  <c r="J122" i="22"/>
  <c r="AH100" i="20"/>
  <c r="AH100" i="21"/>
  <c r="B94" i="21"/>
  <c r="B94" i="20"/>
  <c r="B94" i="22" s="1"/>
  <c r="R86" i="22"/>
  <c r="Z80" i="20"/>
  <c r="AH80" i="22" s="1"/>
  <c r="F80" i="28" s="1"/>
  <c r="H80" i="23" s="1"/>
  <c r="Z80" i="23" s="1"/>
  <c r="F81" i="27" s="1"/>
  <c r="Z80" i="21"/>
  <c r="AT66" i="22"/>
  <c r="R66" i="28" s="1"/>
  <c r="T66" i="23" s="1"/>
  <c r="AH56" i="21"/>
  <c r="AH56" i="20"/>
  <c r="B50" i="21"/>
  <c r="B50" i="20"/>
  <c r="B50" i="22" s="1"/>
  <c r="AR39" i="22"/>
  <c r="P39" i="28" s="1"/>
  <c r="R39" i="23" s="1"/>
  <c r="F28" i="21"/>
  <c r="F28" i="20"/>
  <c r="AA4" i="21"/>
  <c r="AA4" i="20"/>
  <c r="AI4" i="22" s="1"/>
  <c r="G4" i="28" s="1"/>
  <c r="I4" i="23" s="1"/>
  <c r="AA4" i="23" s="1"/>
  <c r="H4" i="20"/>
  <c r="H4" i="22" s="1"/>
  <c r="W4" i="22" s="1"/>
  <c r="H4" i="21"/>
  <c r="S121" i="22"/>
  <c r="Q114" i="22"/>
  <c r="AQ91" i="22"/>
  <c r="O91" i="28" s="1"/>
  <c r="Q91" i="23" s="1"/>
  <c r="AO84" i="22"/>
  <c r="M84" i="28" s="1"/>
  <c r="O84" i="23" s="1"/>
  <c r="W49" i="20"/>
  <c r="W49" i="21"/>
  <c r="Q34" i="22"/>
  <c r="S9" i="22"/>
  <c r="B56" i="20"/>
  <c r="B56" i="22" s="1"/>
  <c r="B56" i="21"/>
  <c r="AR126" i="22"/>
  <c r="P126" i="28" s="1"/>
  <c r="R126" i="23" s="1"/>
  <c r="F115" i="20"/>
  <c r="F115" i="22" s="1"/>
  <c r="F115" i="21"/>
  <c r="AN108" i="22"/>
  <c r="L108" i="28" s="1"/>
  <c r="N108" i="23" s="1"/>
  <c r="D88" i="21"/>
  <c r="D88" i="20"/>
  <c r="AH79" i="21"/>
  <c r="AH79" i="20"/>
  <c r="V73" i="21"/>
  <c r="V73" i="20"/>
  <c r="P62" i="22"/>
  <c r="AB54" i="21"/>
  <c r="AB54" i="20"/>
  <c r="F39" i="20"/>
  <c r="F39" i="21"/>
  <c r="AT13" i="22"/>
  <c r="R13" i="28" s="1"/>
  <c r="T13" i="23" s="1"/>
  <c r="J40" i="22"/>
  <c r="O130" i="22"/>
  <c r="Q121" i="22"/>
  <c r="I109" i="22"/>
  <c r="K100" i="22"/>
  <c r="I93" i="22"/>
  <c r="AA86" i="20"/>
  <c r="AI86" i="22" s="1"/>
  <c r="G86" i="28" s="1"/>
  <c r="I86" i="23" s="1"/>
  <c r="AA86" i="23" s="1"/>
  <c r="G87" i="27" s="1"/>
  <c r="AA86" i="21"/>
  <c r="AA70" i="21"/>
  <c r="AA70" i="20"/>
  <c r="G54" i="21"/>
  <c r="G54" i="20"/>
  <c r="G54" i="22" s="1"/>
  <c r="K20" i="22"/>
  <c r="AH30" i="21"/>
  <c r="AH30" i="20"/>
  <c r="C127" i="20"/>
  <c r="C127" i="21"/>
  <c r="AK116" i="22"/>
  <c r="I116" i="28" s="1"/>
  <c r="K116" i="23" s="1"/>
  <c r="AO98" i="22"/>
  <c r="M98" i="28" s="1"/>
  <c r="O98" i="23" s="1"/>
  <c r="S87" i="22"/>
  <c r="O41" i="22"/>
  <c r="AO18" i="22"/>
  <c r="M18" i="28" s="1"/>
  <c r="O18" i="23" s="1"/>
  <c r="AR124" i="22"/>
  <c r="P124" i="28" s="1"/>
  <c r="R124" i="23" s="1"/>
  <c r="Z89" i="21"/>
  <c r="Z89" i="20"/>
  <c r="AH89" i="22" s="1"/>
  <c r="F89" i="28" s="1"/>
  <c r="H89" i="23" s="1"/>
  <c r="AR60" i="22"/>
  <c r="P60" i="28" s="1"/>
  <c r="R60" i="23" s="1"/>
  <c r="F18" i="21"/>
  <c r="F18" i="20"/>
  <c r="F18" i="22" s="1"/>
  <c r="O72" i="22"/>
  <c r="X21" i="21"/>
  <c r="X21" i="20"/>
  <c r="AF21" i="22" s="1"/>
  <c r="D21" i="28" s="1"/>
  <c r="F21" i="23" s="1"/>
  <c r="AU121" i="22"/>
  <c r="S121" i="28" s="1"/>
  <c r="U121" i="23" s="1"/>
  <c r="W81" i="20"/>
  <c r="AE81" i="22" s="1"/>
  <c r="C81" i="28" s="1"/>
  <c r="E81" i="23" s="1"/>
  <c r="W81" i="23" s="1"/>
  <c r="C82" i="27" s="1"/>
  <c r="W81" i="21"/>
  <c r="O43" i="22"/>
  <c r="E8" i="21"/>
  <c r="E8" i="20"/>
  <c r="H106" i="21"/>
  <c r="H106" i="20"/>
  <c r="H106" i="22" s="1"/>
  <c r="AN52" i="22"/>
  <c r="L52" i="28" s="1"/>
  <c r="N52" i="23" s="1"/>
  <c r="Q25" i="22"/>
  <c r="F30" i="21"/>
  <c r="F30" i="20"/>
  <c r="Y128" i="20"/>
  <c r="AG128" i="22" s="1"/>
  <c r="E128" i="28" s="1"/>
  <c r="G128" i="23" s="1"/>
  <c r="Y128" i="23" s="1"/>
  <c r="E129" i="27" s="1"/>
  <c r="Y128" i="21"/>
  <c r="B124" i="21"/>
  <c r="B124" i="20"/>
  <c r="B124" i="22" s="1"/>
  <c r="Z74" i="20"/>
  <c r="Z74" i="21"/>
  <c r="D104" i="21"/>
  <c r="D104" i="20"/>
  <c r="AH95" i="21"/>
  <c r="AH95" i="20"/>
  <c r="B89" i="21"/>
  <c r="B89" i="20"/>
  <c r="B89" i="22" s="1"/>
  <c r="AL21" i="22"/>
  <c r="J21" i="28" s="1"/>
  <c r="L21" i="23" s="1"/>
  <c r="P14" i="22"/>
  <c r="AN131" i="22"/>
  <c r="L131" i="28" s="1"/>
  <c r="N131" i="23" s="1"/>
  <c r="D27" i="21"/>
  <c r="D27" i="20"/>
  <c r="G126" i="21"/>
  <c r="G126" i="20"/>
  <c r="G126" i="22" s="1"/>
  <c r="E119" i="21"/>
  <c r="E119" i="20"/>
  <c r="E119" i="22" s="1"/>
  <c r="W112" i="21"/>
  <c r="W112" i="20"/>
  <c r="Y103" i="21"/>
  <c r="Y103" i="20"/>
  <c r="G94" i="20"/>
  <c r="G94" i="21"/>
  <c r="C16" i="21"/>
  <c r="C16" i="20"/>
  <c r="C16" i="22" s="1"/>
  <c r="AK51" i="22"/>
  <c r="I51" i="28" s="1"/>
  <c r="K51" i="23" s="1"/>
  <c r="V116" i="21"/>
  <c r="V116" i="20"/>
  <c r="AD116" i="22" s="1"/>
  <c r="AB49" i="21"/>
  <c r="AB49" i="20"/>
  <c r="AB5" i="20"/>
  <c r="AB5" i="21"/>
  <c r="Y126" i="20"/>
  <c r="AG126" i="22" s="1"/>
  <c r="E126" i="28" s="1"/>
  <c r="G126" i="23" s="1"/>
  <c r="Y126" i="21"/>
  <c r="W119" i="21"/>
  <c r="W119" i="20"/>
  <c r="AE119" i="22" s="1"/>
  <c r="C119" i="28" s="1"/>
  <c r="E119" i="23" s="1"/>
  <c r="Y62" i="21"/>
  <c r="Y62" i="20"/>
  <c r="C55" i="20"/>
  <c r="C55" i="22" s="1"/>
  <c r="C55" i="21"/>
  <c r="Z98" i="20"/>
  <c r="AH98" i="22" s="1"/>
  <c r="F98" i="28" s="1"/>
  <c r="H98" i="23" s="1"/>
  <c r="Z98" i="23" s="1"/>
  <c r="F99" i="27" s="1"/>
  <c r="Z98" i="21"/>
  <c r="B44" i="21"/>
  <c r="B44" i="20"/>
  <c r="B44" i="22" s="1"/>
  <c r="AB120" i="21"/>
  <c r="AB120" i="20"/>
  <c r="AB88" i="21"/>
  <c r="AB88" i="20"/>
  <c r="AH49" i="20"/>
  <c r="AH49" i="21"/>
  <c r="Z29" i="21"/>
  <c r="Z29" i="20"/>
  <c r="AH29" i="22" s="1"/>
  <c r="F29" i="28" s="1"/>
  <c r="H29" i="23" s="1"/>
  <c r="Z29" i="23" s="1"/>
  <c r="F30" i="27" s="1"/>
  <c r="AH70" i="21"/>
  <c r="AH70" i="20"/>
  <c r="W118" i="20"/>
  <c r="AE118" i="22" s="1"/>
  <c r="C118" i="28" s="1"/>
  <c r="E118" i="23" s="1"/>
  <c r="W118" i="23" s="1"/>
  <c r="C119" i="27" s="1"/>
  <c r="W118" i="21"/>
  <c r="X75" i="21"/>
  <c r="X75" i="20"/>
  <c r="F96" i="20"/>
  <c r="F96" i="21"/>
  <c r="X81" i="21"/>
  <c r="X81" i="20"/>
  <c r="X69" i="21"/>
  <c r="X69" i="20"/>
  <c r="AB35" i="21"/>
  <c r="AB35" i="20"/>
  <c r="W121" i="20"/>
  <c r="W121" i="21"/>
  <c r="E96" i="21"/>
  <c r="E96" i="20"/>
  <c r="G87" i="21"/>
  <c r="G87" i="20"/>
  <c r="Y80" i="21"/>
  <c r="Y80" i="20"/>
  <c r="W73" i="21"/>
  <c r="W73" i="20"/>
  <c r="AE73" i="22" s="1"/>
  <c r="C73" i="28" s="1"/>
  <c r="E73" i="23" s="1"/>
  <c r="C25" i="21"/>
  <c r="C25" i="20"/>
  <c r="AB58" i="21"/>
  <c r="AB58" i="20"/>
  <c r="F43" i="20"/>
  <c r="F43" i="22" s="1"/>
  <c r="F43" i="21"/>
  <c r="D28" i="21"/>
  <c r="D28" i="20"/>
  <c r="D28" i="22" s="1"/>
  <c r="N7" i="20"/>
  <c r="N7" i="21"/>
  <c r="C96" i="20"/>
  <c r="C96" i="22" s="1"/>
  <c r="C96" i="21"/>
  <c r="E87" i="21"/>
  <c r="E87" i="20"/>
  <c r="AA78" i="21"/>
  <c r="AA78" i="20"/>
  <c r="AI78" i="22" s="1"/>
  <c r="G78" i="28" s="1"/>
  <c r="I78" i="23" s="1"/>
  <c r="AA78" i="23" s="1"/>
  <c r="G79" i="27" s="1"/>
  <c r="G46" i="20"/>
  <c r="G46" i="22" s="1"/>
  <c r="G46" i="21"/>
  <c r="C44" i="20"/>
  <c r="C44" i="22" s="1"/>
  <c r="C44" i="21"/>
  <c r="N129" i="21"/>
  <c r="N129" i="20"/>
  <c r="Z57" i="21"/>
  <c r="Z57" i="20"/>
  <c r="AH57" i="22" s="1"/>
  <c r="F57" i="28" s="1"/>
  <c r="H57" i="23" s="1"/>
  <c r="AC67" i="21"/>
  <c r="AC67" i="20"/>
  <c r="C104" i="21"/>
  <c r="C104" i="20"/>
  <c r="H93" i="21"/>
  <c r="H93" i="20"/>
  <c r="AA37" i="21"/>
  <c r="AA37" i="20"/>
  <c r="AI37" i="22" s="1"/>
  <c r="G37" i="28" s="1"/>
  <c r="I37" i="23" s="1"/>
  <c r="AA37" i="23" s="1"/>
  <c r="G38" i="27" s="1"/>
  <c r="N94" i="21"/>
  <c r="N94" i="20"/>
  <c r="F125" i="21"/>
  <c r="F125" i="20"/>
  <c r="B115" i="21"/>
  <c r="B115" i="20"/>
  <c r="Z105" i="20"/>
  <c r="Z105" i="21"/>
  <c r="D46" i="21"/>
  <c r="D46" i="20"/>
  <c r="D34" i="21"/>
  <c r="D34" i="20"/>
  <c r="N13" i="21"/>
  <c r="N13" i="20"/>
  <c r="AA36" i="21"/>
  <c r="AA36" i="20"/>
  <c r="AI36" i="22" s="1"/>
  <c r="G36" i="28" s="1"/>
  <c r="I36" i="23" s="1"/>
  <c r="AA36" i="23" s="1"/>
  <c r="G37" i="27" s="1"/>
  <c r="E29" i="21"/>
  <c r="E29" i="20"/>
  <c r="C22" i="21"/>
  <c r="C22" i="20"/>
  <c r="N102" i="21"/>
  <c r="N102" i="20"/>
  <c r="Z128" i="21"/>
  <c r="Z128" i="20"/>
  <c r="AH128" i="22" s="1"/>
  <c r="F128" i="28" s="1"/>
  <c r="H128" i="23" s="1"/>
  <c r="Z128" i="23" s="1"/>
  <c r="F129" i="27" s="1"/>
  <c r="X113" i="20"/>
  <c r="AF113" i="22" s="1"/>
  <c r="D113" i="28" s="1"/>
  <c r="F113" i="23" s="1"/>
  <c r="X113" i="23" s="1"/>
  <c r="D114" i="27" s="1"/>
  <c r="X113" i="21"/>
  <c r="D89" i="21"/>
  <c r="D89" i="20"/>
  <c r="N80" i="21"/>
  <c r="N80" i="20"/>
  <c r="V74" i="21"/>
  <c r="V74" i="20"/>
  <c r="AD74" i="22" s="1"/>
  <c r="F52" i="21"/>
  <c r="F52" i="20"/>
  <c r="N16" i="21"/>
  <c r="N16" i="20"/>
  <c r="B10" i="21"/>
  <c r="B10" i="20"/>
  <c r="V60" i="20"/>
  <c r="V60" i="21"/>
  <c r="AA51" i="21"/>
  <c r="AA51" i="20"/>
  <c r="Y44" i="21"/>
  <c r="Y44" i="20"/>
  <c r="C37" i="20"/>
  <c r="C37" i="22" s="1"/>
  <c r="C37" i="21"/>
  <c r="X112" i="21"/>
  <c r="X112" i="20"/>
  <c r="AF112" i="22" s="1"/>
  <c r="D112" i="28" s="1"/>
  <c r="F112" i="23" s="1"/>
  <c r="X112" i="23" s="1"/>
  <c r="D113" i="27" s="1"/>
  <c r="AH103" i="21"/>
  <c r="AH103" i="20"/>
  <c r="B97" i="20"/>
  <c r="B97" i="22" s="1"/>
  <c r="B97" i="21"/>
  <c r="X60" i="21"/>
  <c r="X60" i="20"/>
  <c r="D106" i="21"/>
  <c r="D106" i="20"/>
  <c r="D106" i="22" s="1"/>
  <c r="W110" i="21"/>
  <c r="W110" i="20"/>
  <c r="V100" i="20"/>
  <c r="AD100" i="22" s="1"/>
  <c r="V100" i="21"/>
  <c r="V125" i="21"/>
  <c r="V125" i="20"/>
  <c r="N67" i="21"/>
  <c r="N67" i="20"/>
  <c r="N67" i="22" s="1"/>
  <c r="X67" i="22" s="1"/>
  <c r="Z14" i="20"/>
  <c r="AH14" i="22" s="1"/>
  <c r="F14" i="28" s="1"/>
  <c r="H14" i="23" s="1"/>
  <c r="Z14" i="21"/>
  <c r="E90" i="20"/>
  <c r="E90" i="22" s="1"/>
  <c r="E90" i="21"/>
  <c r="G65" i="21"/>
  <c r="G65" i="20"/>
  <c r="AH121" i="21"/>
  <c r="AH121" i="20"/>
  <c r="AP121" i="22" s="1"/>
  <c r="AB8" i="20"/>
  <c r="AJ8" i="22" s="1"/>
  <c r="AB8" i="21"/>
  <c r="AB21" i="20"/>
  <c r="AB21" i="21"/>
  <c r="G128" i="21"/>
  <c r="G128" i="20"/>
  <c r="Y121" i="21"/>
  <c r="Y121" i="20"/>
  <c r="AG121" i="22" s="1"/>
  <c r="E121" i="28" s="1"/>
  <c r="G121" i="23" s="1"/>
  <c r="Y121" i="23" s="1"/>
  <c r="E122" i="27" s="1"/>
  <c r="W114" i="21"/>
  <c r="W114" i="20"/>
  <c r="H119" i="21"/>
  <c r="H119" i="20"/>
  <c r="H43" i="21"/>
  <c r="H43" i="20"/>
  <c r="X25" i="21"/>
  <c r="X25" i="20"/>
  <c r="AB11" i="21"/>
  <c r="AB11" i="20"/>
  <c r="G83" i="21"/>
  <c r="G83" i="20"/>
  <c r="E76" i="21"/>
  <c r="E76" i="20"/>
  <c r="E76" i="22" s="1"/>
  <c r="G19" i="20"/>
  <c r="G19" i="22" s="1"/>
  <c r="G19" i="21"/>
  <c r="AB13" i="21"/>
  <c r="AB13" i="20"/>
  <c r="N123" i="21"/>
  <c r="N123" i="20"/>
  <c r="D100" i="21"/>
  <c r="D100" i="20"/>
  <c r="D100" i="22" s="1"/>
  <c r="AH91" i="21"/>
  <c r="AH91" i="20"/>
  <c r="AH59" i="21"/>
  <c r="AH59" i="20"/>
  <c r="AB22" i="20"/>
  <c r="AB22" i="21"/>
  <c r="AB33" i="21"/>
  <c r="AB33" i="20"/>
  <c r="AA90" i="21"/>
  <c r="AA90" i="20"/>
  <c r="AH110" i="21"/>
  <c r="AH110" i="20"/>
  <c r="D118" i="21"/>
  <c r="D118" i="20"/>
  <c r="N9" i="21"/>
  <c r="N9" i="20"/>
  <c r="N9" i="22" s="1"/>
  <c r="X9" i="22" s="1"/>
  <c r="V26" i="21"/>
  <c r="V26" i="20"/>
  <c r="Z122" i="21"/>
  <c r="Z122" i="20"/>
  <c r="AH122" i="22" s="1"/>
  <c r="F122" i="28" s="1"/>
  <c r="H122" i="23" s="1"/>
  <c r="V12" i="21"/>
  <c r="V12" i="20"/>
  <c r="C115" i="20"/>
  <c r="C115" i="22" s="1"/>
  <c r="C115" i="21"/>
  <c r="E106" i="21"/>
  <c r="E106" i="20"/>
  <c r="E106" i="22" s="1"/>
  <c r="C99" i="20"/>
  <c r="C99" i="21"/>
  <c r="C83" i="20"/>
  <c r="C83" i="22" s="1"/>
  <c r="C83" i="21"/>
  <c r="AM31" i="22"/>
  <c r="K31" i="28" s="1"/>
  <c r="M31" i="23" s="1"/>
  <c r="AK24" i="22"/>
  <c r="I24" i="28" s="1"/>
  <c r="K24" i="23" s="1"/>
  <c r="K15" i="22"/>
  <c r="AK8" i="22"/>
  <c r="I8" i="28" s="1"/>
  <c r="K8" i="23" s="1"/>
  <c r="F113" i="20"/>
  <c r="F113" i="21"/>
  <c r="AN106" i="22"/>
  <c r="L106" i="28" s="1"/>
  <c r="N106" i="23" s="1"/>
  <c r="D98" i="21"/>
  <c r="D98" i="20"/>
  <c r="D98" i="22" s="1"/>
  <c r="F69" i="20"/>
  <c r="F69" i="22" s="1"/>
  <c r="F69" i="21"/>
  <c r="Z49" i="20"/>
  <c r="AH49" i="22" s="1"/>
  <c r="F49" i="28" s="1"/>
  <c r="H49" i="23" s="1"/>
  <c r="Z49" i="23" s="1"/>
  <c r="F50" i="27" s="1"/>
  <c r="Z49" i="21"/>
  <c r="AB40" i="21"/>
  <c r="AB40" i="20"/>
  <c r="AB28" i="20"/>
  <c r="AB28" i="21"/>
  <c r="V68" i="20"/>
  <c r="AD68" i="22" s="1"/>
  <c r="V68" i="21"/>
  <c r="E41" i="21"/>
  <c r="E41" i="20"/>
  <c r="G32" i="20"/>
  <c r="G32" i="22" s="1"/>
  <c r="G32" i="21"/>
  <c r="G16" i="21"/>
  <c r="G16" i="20"/>
  <c r="G16" i="22" s="1"/>
  <c r="Y9" i="21"/>
  <c r="Y9" i="20"/>
  <c r="F46" i="21"/>
  <c r="F46" i="20"/>
  <c r="X109" i="21"/>
  <c r="X109" i="20"/>
  <c r="Z92" i="21"/>
  <c r="Z92" i="20"/>
  <c r="AH92" i="22" s="1"/>
  <c r="F92" i="28" s="1"/>
  <c r="H92" i="23" s="1"/>
  <c r="Z92" i="23" s="1"/>
  <c r="F93" i="27" s="1"/>
  <c r="L85" i="22"/>
  <c r="N56" i="20"/>
  <c r="N56" i="21"/>
  <c r="V50" i="21"/>
  <c r="V50" i="20"/>
  <c r="AD50" i="22" s="1"/>
  <c r="X13" i="21"/>
  <c r="X13" i="20"/>
  <c r="G4" i="20"/>
  <c r="G4" i="22" s="1"/>
  <c r="G4" i="21"/>
  <c r="AN35" i="22"/>
  <c r="L35" i="28" s="1"/>
  <c r="N35" i="23" s="1"/>
  <c r="AS130" i="22"/>
  <c r="Q130" i="28" s="1"/>
  <c r="S130" i="23" s="1"/>
  <c r="Y120" i="21"/>
  <c r="Y120" i="20"/>
  <c r="AG120" i="22" s="1"/>
  <c r="E120" i="28" s="1"/>
  <c r="G120" i="23" s="1"/>
  <c r="C113" i="20"/>
  <c r="C113" i="22" s="1"/>
  <c r="C113" i="21"/>
  <c r="Y104" i="20"/>
  <c r="AG104" i="22" s="1"/>
  <c r="E104" i="28" s="1"/>
  <c r="G104" i="23" s="1"/>
  <c r="Y104" i="23" s="1"/>
  <c r="E105" i="27" s="1"/>
  <c r="Y104" i="21"/>
  <c r="C97" i="20"/>
  <c r="C97" i="21"/>
  <c r="S89" i="22"/>
  <c r="Q82" i="22"/>
  <c r="AU73" i="22"/>
  <c r="S73" i="28" s="1"/>
  <c r="U73" i="23" s="1"/>
  <c r="C65" i="21"/>
  <c r="C65" i="20"/>
  <c r="C65" i="22" s="1"/>
  <c r="G47" i="20"/>
  <c r="G47" i="22" s="1"/>
  <c r="G47" i="21"/>
  <c r="E40" i="21"/>
  <c r="E40" i="20"/>
  <c r="G31" i="21"/>
  <c r="G31" i="20"/>
  <c r="Y24" i="21"/>
  <c r="Y24" i="20"/>
  <c r="AG24" i="22" s="1"/>
  <c r="E24" i="28" s="1"/>
  <c r="G24" i="23" s="1"/>
  <c r="Y24" i="23" s="1"/>
  <c r="E25" i="27" s="1"/>
  <c r="C17" i="20"/>
  <c r="C17" i="22" s="1"/>
  <c r="C17" i="21"/>
  <c r="Z115" i="20"/>
  <c r="AH115" i="22" s="1"/>
  <c r="F115" i="28" s="1"/>
  <c r="H115" i="23" s="1"/>
  <c r="Z115" i="23" s="1"/>
  <c r="F116" i="27" s="1"/>
  <c r="Z115" i="21"/>
  <c r="X88" i="20"/>
  <c r="AF88" i="22" s="1"/>
  <c r="D88" i="28" s="1"/>
  <c r="F88" i="23" s="1"/>
  <c r="X88" i="21"/>
  <c r="N79" i="21"/>
  <c r="N79" i="20"/>
  <c r="N79" i="22" s="1"/>
  <c r="B73" i="21"/>
  <c r="B73" i="20"/>
  <c r="H54" i="20"/>
  <c r="H54" i="21"/>
  <c r="Z39" i="20"/>
  <c r="AH39" i="22" s="1"/>
  <c r="F39" i="28" s="1"/>
  <c r="H39" i="23" s="1"/>
  <c r="Z39" i="23" s="1"/>
  <c r="F40" i="27" s="1"/>
  <c r="Z39" i="21"/>
  <c r="G86" i="21"/>
  <c r="G86" i="20"/>
  <c r="G86" i="22" s="1"/>
  <c r="G70" i="21"/>
  <c r="G70" i="20"/>
  <c r="AA54" i="21"/>
  <c r="AA54" i="20"/>
  <c r="N30" i="20"/>
  <c r="N30" i="22" s="1"/>
  <c r="X30" i="22" s="1"/>
  <c r="N30" i="21"/>
  <c r="W127" i="20"/>
  <c r="W127" i="21"/>
  <c r="F89" i="21"/>
  <c r="F89" i="20"/>
  <c r="F89" i="22" s="1"/>
  <c r="Z18" i="21"/>
  <c r="Z18" i="20"/>
  <c r="AH18" i="22" s="1"/>
  <c r="F18" i="28" s="1"/>
  <c r="H18" i="23" s="1"/>
  <c r="Z18" i="23" s="1"/>
  <c r="F19" i="27" s="1"/>
  <c r="D21" i="20"/>
  <c r="D21" i="22" s="1"/>
  <c r="D21" i="21"/>
  <c r="C81" i="21"/>
  <c r="C81" i="20"/>
  <c r="Y8" i="21"/>
  <c r="Y8" i="20"/>
  <c r="AG8" i="22" s="1"/>
  <c r="E8" i="28" s="1"/>
  <c r="G8" i="23" s="1"/>
  <c r="Y8" i="23" s="1"/>
  <c r="E9" i="27" s="1"/>
  <c r="AB106" i="21"/>
  <c r="AB106" i="20"/>
  <c r="AJ106" i="22" s="1"/>
  <c r="Y16" i="21"/>
  <c r="Y16" i="20"/>
  <c r="W9" i="20"/>
  <c r="AE9" i="22" s="1"/>
  <c r="C9" i="28" s="1"/>
  <c r="E9" i="23" s="1"/>
  <c r="W9" i="23" s="1"/>
  <c r="C10" i="27" s="1"/>
  <c r="W9" i="21"/>
  <c r="Z114" i="21"/>
  <c r="Z114" i="20"/>
  <c r="AH114" i="22" s="1"/>
  <c r="F114" i="28" s="1"/>
  <c r="H114" i="23" s="1"/>
  <c r="Z114" i="23" s="1"/>
  <c r="F115" i="27" s="1"/>
  <c r="F131" i="20"/>
  <c r="F131" i="21"/>
  <c r="AN112" i="22"/>
  <c r="L112" i="28" s="1"/>
  <c r="N112" i="23" s="1"/>
  <c r="X104" i="21"/>
  <c r="X104" i="20"/>
  <c r="AF104" i="22" s="1"/>
  <c r="D104" i="28" s="1"/>
  <c r="F104" i="23" s="1"/>
  <c r="N95" i="20"/>
  <c r="N95" i="21"/>
  <c r="V89" i="21"/>
  <c r="V89" i="20"/>
  <c r="AH14" i="21"/>
  <c r="AH14" i="20"/>
  <c r="E39" i="21"/>
  <c r="E39" i="20"/>
  <c r="E39" i="22" s="1"/>
  <c r="C32" i="20"/>
  <c r="C32" i="22" s="1"/>
  <c r="C32" i="21"/>
  <c r="G10" i="21"/>
  <c r="G10" i="20"/>
  <c r="AA26" i="20"/>
  <c r="AI26" i="22" s="1"/>
  <c r="G26" i="28" s="1"/>
  <c r="I26" i="23" s="1"/>
  <c r="AA26" i="21"/>
  <c r="D54" i="21"/>
  <c r="D54" i="20"/>
  <c r="D54" i="22" s="1"/>
  <c r="V58" i="21"/>
  <c r="V58" i="20"/>
  <c r="AA22" i="21"/>
  <c r="AA22" i="20"/>
  <c r="H49" i="20"/>
  <c r="H49" i="22" s="1"/>
  <c r="W49" i="22" s="1"/>
  <c r="H49" i="21"/>
  <c r="H5" i="20"/>
  <c r="H5" i="21"/>
  <c r="E126" i="21"/>
  <c r="E126" i="20"/>
  <c r="C119" i="20"/>
  <c r="C119" i="22" s="1"/>
  <c r="C119" i="21"/>
  <c r="I108" i="22"/>
  <c r="AM99" i="22"/>
  <c r="K99" i="28" s="1"/>
  <c r="M99" i="23" s="1"/>
  <c r="O81" i="22"/>
  <c r="E62" i="20"/>
  <c r="E62" i="22" s="1"/>
  <c r="E62" i="21"/>
  <c r="W55" i="21"/>
  <c r="W55" i="20"/>
  <c r="AE55" i="22" s="1"/>
  <c r="C55" i="28" s="1"/>
  <c r="E55" i="23" s="1"/>
  <c r="AU47" i="22"/>
  <c r="S47" i="28" s="1"/>
  <c r="U47" i="23" s="1"/>
  <c r="S31" i="22"/>
  <c r="Q24" i="22"/>
  <c r="F98" i="21"/>
  <c r="F98" i="20"/>
  <c r="F98" i="22" s="1"/>
  <c r="V44" i="20"/>
  <c r="AD44" i="22" s="1"/>
  <c r="V44" i="21"/>
  <c r="P128" i="22"/>
  <c r="L98" i="22"/>
  <c r="F85" i="20"/>
  <c r="F85" i="22" s="1"/>
  <c r="F85" i="21"/>
  <c r="X70" i="20"/>
  <c r="X70" i="21"/>
  <c r="N49" i="20"/>
  <c r="N49" i="22" s="1"/>
  <c r="N49" i="21"/>
  <c r="J39" i="22"/>
  <c r="F29" i="21"/>
  <c r="F29" i="20"/>
  <c r="F29" i="22" s="1"/>
  <c r="L22" i="22"/>
  <c r="J15" i="22"/>
  <c r="P125" i="22"/>
  <c r="AH4" i="21"/>
  <c r="AH4" i="20"/>
  <c r="D75" i="21"/>
  <c r="D75" i="20"/>
  <c r="AJ123" i="22"/>
  <c r="H111" i="21"/>
  <c r="H111" i="20"/>
  <c r="D69" i="20"/>
  <c r="D69" i="22" s="1"/>
  <c r="D69" i="21"/>
  <c r="P49" i="22"/>
  <c r="AA119" i="21"/>
  <c r="AA119" i="20"/>
  <c r="Y112" i="21"/>
  <c r="Y112" i="20"/>
  <c r="G71" i="21"/>
  <c r="G71" i="20"/>
  <c r="G71" i="22" s="1"/>
  <c r="E64" i="20"/>
  <c r="E64" i="22" s="1"/>
  <c r="E64" i="21"/>
  <c r="W57" i="21"/>
  <c r="W57" i="20"/>
  <c r="C41" i="20"/>
  <c r="C41" i="22" s="1"/>
  <c r="C41" i="21"/>
  <c r="AA23" i="21"/>
  <c r="AA23" i="20"/>
  <c r="AI23" i="22" s="1"/>
  <c r="G23" i="28" s="1"/>
  <c r="I23" i="23" s="1"/>
  <c r="AA23" i="23" s="1"/>
  <c r="G24" i="27" s="1"/>
  <c r="R24" i="22"/>
  <c r="X124" i="21"/>
  <c r="X124" i="20"/>
  <c r="AF124" i="22" s="1"/>
  <c r="D124" i="28" s="1"/>
  <c r="F124" i="23" s="1"/>
  <c r="X124" i="23" s="1"/>
  <c r="D125" i="27" s="1"/>
  <c r="AH115" i="21"/>
  <c r="AH115" i="20"/>
  <c r="AH83" i="21"/>
  <c r="AH83" i="20"/>
  <c r="H58" i="21"/>
  <c r="H58" i="20"/>
  <c r="R49" i="22"/>
  <c r="Z43" i="20"/>
  <c r="AH43" i="22" s="1"/>
  <c r="F43" i="28" s="1"/>
  <c r="H43" i="23" s="1"/>
  <c r="Z43" i="21"/>
  <c r="X28" i="20"/>
  <c r="AF28" i="22" s="1"/>
  <c r="D28" i="28" s="1"/>
  <c r="F28" i="23" s="1"/>
  <c r="X28" i="23" s="1"/>
  <c r="D29" i="27" s="1"/>
  <c r="X28" i="21"/>
  <c r="H14" i="21"/>
  <c r="H14" i="20"/>
  <c r="H14" i="22" s="1"/>
  <c r="D95" i="21"/>
  <c r="D95" i="20"/>
  <c r="AS113" i="22"/>
  <c r="Q113" i="28" s="1"/>
  <c r="S113" i="23" s="1"/>
  <c r="W96" i="20"/>
  <c r="W96" i="21"/>
  <c r="Y87" i="21"/>
  <c r="Y87" i="20"/>
  <c r="G78" i="21"/>
  <c r="G78" i="20"/>
  <c r="AA46" i="20"/>
  <c r="AA46" i="21"/>
  <c r="W44" i="21"/>
  <c r="W44" i="20"/>
  <c r="AE44" i="22" s="1"/>
  <c r="C44" i="28" s="1"/>
  <c r="E44" i="23" s="1"/>
  <c r="I33" i="22"/>
  <c r="AH129" i="20"/>
  <c r="AH129" i="21"/>
  <c r="F57" i="21"/>
  <c r="F57" i="20"/>
  <c r="I67" i="21"/>
  <c r="I67" i="20"/>
  <c r="I19" i="22"/>
  <c r="AT42" i="22"/>
  <c r="R42" i="28" s="1"/>
  <c r="T42" i="23" s="1"/>
  <c r="M68" i="22"/>
  <c r="AR62" i="22"/>
  <c r="P62" i="28" s="1"/>
  <c r="R62" i="23" s="1"/>
  <c r="AR29" i="22"/>
  <c r="P29" i="28" s="1"/>
  <c r="R29" i="23" s="1"/>
  <c r="W104" i="21"/>
  <c r="W104" i="20"/>
  <c r="AE104" i="22" s="1"/>
  <c r="C104" i="28" s="1"/>
  <c r="E104" i="23" s="1"/>
  <c r="AB93" i="21"/>
  <c r="AB93" i="20"/>
  <c r="AJ93" i="22" s="1"/>
  <c r="AM131" i="22"/>
  <c r="K131" i="28" s="1"/>
  <c r="M131" i="23" s="1"/>
  <c r="O113" i="22"/>
  <c r="X113" i="22" s="1"/>
  <c r="AO106" i="22"/>
  <c r="M106" i="28" s="1"/>
  <c r="O106" i="23" s="1"/>
  <c r="O97" i="22"/>
  <c r="AM67" i="22"/>
  <c r="K67" i="28" s="1"/>
  <c r="M67" i="23" s="1"/>
  <c r="AO58" i="22"/>
  <c r="M58" i="28" s="1"/>
  <c r="O58" i="23" s="1"/>
  <c r="G37" i="21"/>
  <c r="G37" i="20"/>
  <c r="G37" i="22" s="1"/>
  <c r="I28" i="22"/>
  <c r="K19" i="22"/>
  <c r="AO10" i="22"/>
  <c r="M10" i="28" s="1"/>
  <c r="O10" i="23" s="1"/>
  <c r="AH94" i="21"/>
  <c r="AH94" i="20"/>
  <c r="N113" i="28"/>
  <c r="P113" i="23" s="1"/>
  <c r="D90" i="20"/>
  <c r="D90" i="22" s="1"/>
  <c r="D90" i="21"/>
  <c r="AL71" i="22"/>
  <c r="J71" i="28" s="1"/>
  <c r="L71" i="23" s="1"/>
  <c r="L54" i="22"/>
  <c r="X34" i="20"/>
  <c r="AF34" i="22" s="1"/>
  <c r="D34" i="28" s="1"/>
  <c r="F34" i="23" s="1"/>
  <c r="X34" i="21"/>
  <c r="D22" i="21"/>
  <c r="D22" i="20"/>
  <c r="V92" i="21"/>
  <c r="V92" i="20"/>
  <c r="X35" i="21"/>
  <c r="X35" i="20"/>
  <c r="AF35" i="22" s="1"/>
  <c r="D35" i="28" s="1"/>
  <c r="F35" i="23" s="1"/>
  <c r="W70" i="21"/>
  <c r="W70" i="20"/>
  <c r="AA20" i="20"/>
  <c r="AI20" i="22" s="1"/>
  <c r="G20" i="28" s="1"/>
  <c r="I20" i="23" s="1"/>
  <c r="AA20" i="23" s="1"/>
  <c r="G21" i="27" s="1"/>
  <c r="AA20" i="21"/>
  <c r="Y13" i="21"/>
  <c r="Y13" i="20"/>
  <c r="W6" i="20"/>
  <c r="W6" i="21"/>
  <c r="F128" i="21"/>
  <c r="F128" i="20"/>
  <c r="D113" i="20"/>
  <c r="D113" i="22" s="1"/>
  <c r="D113" i="21"/>
  <c r="X89" i="20"/>
  <c r="AF89" i="22" s="1"/>
  <c r="D89" i="28" s="1"/>
  <c r="F89" i="23" s="1"/>
  <c r="X89" i="23" s="1"/>
  <c r="D90" i="27" s="1"/>
  <c r="X89" i="21"/>
  <c r="AH80" i="21"/>
  <c r="AH80" i="20"/>
  <c r="B74" i="21"/>
  <c r="B74" i="20"/>
  <c r="X37" i="21"/>
  <c r="X37" i="20"/>
  <c r="AT26" i="22"/>
  <c r="R26" i="28" s="1"/>
  <c r="T26" i="23" s="1"/>
  <c r="AH16" i="21"/>
  <c r="AH16" i="20"/>
  <c r="V10" i="21"/>
  <c r="V10" i="20"/>
  <c r="L123" i="22"/>
  <c r="B60" i="21"/>
  <c r="B60" i="20"/>
  <c r="AK122" i="22"/>
  <c r="I122" i="28" s="1"/>
  <c r="K122" i="23" s="1"/>
  <c r="M104" i="22"/>
  <c r="S93" i="22"/>
  <c r="AM65" i="22"/>
  <c r="K65" i="28" s="1"/>
  <c r="M65" i="23" s="1"/>
  <c r="G51" i="21"/>
  <c r="G51" i="20"/>
  <c r="E44" i="21"/>
  <c r="E44" i="20"/>
  <c r="W37" i="20"/>
  <c r="AE37" i="22" s="1"/>
  <c r="C37" i="28" s="1"/>
  <c r="E37" i="23" s="1"/>
  <c r="W37" i="23" s="1"/>
  <c r="C38" i="27" s="1"/>
  <c r="W37" i="21"/>
  <c r="S29" i="22"/>
  <c r="J96" i="22"/>
  <c r="AR130" i="22"/>
  <c r="P130" i="28" s="1"/>
  <c r="R130" i="23" s="1"/>
  <c r="D112" i="21"/>
  <c r="D112" i="20"/>
  <c r="D112" i="22" s="1"/>
  <c r="N103" i="20"/>
  <c r="N103" i="21"/>
  <c r="V97" i="21"/>
  <c r="V97" i="20"/>
  <c r="AR86" i="22"/>
  <c r="P86" i="28" s="1"/>
  <c r="R86" i="23" s="1"/>
  <c r="AL73" i="22"/>
  <c r="J73" i="28" s="1"/>
  <c r="L73" i="23" s="1"/>
  <c r="P66" i="22"/>
  <c r="D48" i="21"/>
  <c r="D48" i="20"/>
  <c r="X36" i="21"/>
  <c r="X36" i="20"/>
  <c r="AH27" i="21"/>
  <c r="AH27" i="20"/>
  <c r="B21" i="20"/>
  <c r="B21" i="22" s="1"/>
  <c r="B21" i="21"/>
  <c r="W60" i="21"/>
  <c r="W60" i="20"/>
  <c r="W28" i="21"/>
  <c r="W28" i="20"/>
  <c r="G42" i="21"/>
  <c r="G42" i="20"/>
  <c r="G42" i="22" s="1"/>
  <c r="Y19" i="21"/>
  <c r="Y19" i="20"/>
  <c r="C110" i="20"/>
  <c r="C110" i="22" s="1"/>
  <c r="C110" i="21"/>
  <c r="B100" i="21"/>
  <c r="B100" i="20"/>
  <c r="B125" i="21"/>
  <c r="B125" i="20"/>
  <c r="B125" i="22" s="1"/>
  <c r="AH67" i="21"/>
  <c r="AH67" i="20"/>
  <c r="AU96" i="22"/>
  <c r="S96" i="28" s="1"/>
  <c r="U96" i="23" s="1"/>
  <c r="S16" i="22"/>
  <c r="R104" i="22"/>
  <c r="F14" i="20"/>
  <c r="F14" i="22" s="1"/>
  <c r="F14" i="21"/>
  <c r="O125" i="22"/>
  <c r="AO118" i="22"/>
  <c r="M118" i="28" s="1"/>
  <c r="O118" i="23" s="1"/>
  <c r="Y90" i="21"/>
  <c r="Y90" i="20"/>
  <c r="AG90" i="22" s="1"/>
  <c r="E90" i="28" s="1"/>
  <c r="G90" i="23" s="1"/>
  <c r="Y90" i="23" s="1"/>
  <c r="E91" i="27" s="1"/>
  <c r="AM79" i="22"/>
  <c r="K79" i="28" s="1"/>
  <c r="M79" i="23" s="1"/>
  <c r="AK72" i="22"/>
  <c r="I72" i="28" s="1"/>
  <c r="K72" i="23" s="1"/>
  <c r="AA65" i="21"/>
  <c r="AA65" i="20"/>
  <c r="K47" i="22"/>
  <c r="AL116" i="22"/>
  <c r="J116" i="28" s="1"/>
  <c r="L116" i="23" s="1"/>
  <c r="N121" i="21"/>
  <c r="N121" i="20"/>
  <c r="N121" i="22" s="1"/>
  <c r="V103" i="21"/>
  <c r="V103" i="20"/>
  <c r="AD103" i="22" s="1"/>
  <c r="AH89" i="20"/>
  <c r="AH89" i="21"/>
  <c r="B83" i="20"/>
  <c r="B83" i="22" s="1"/>
  <c r="B83" i="21"/>
  <c r="AT43" i="22"/>
  <c r="R43" i="28" s="1"/>
  <c r="T43" i="23" s="1"/>
  <c r="J35" i="22"/>
  <c r="L18" i="22"/>
  <c r="Z5" i="20"/>
  <c r="AH5" i="22" s="1"/>
  <c r="F5" i="28" s="1"/>
  <c r="H5" i="23" s="1"/>
  <c r="Z5" i="23" s="1"/>
  <c r="F6" i="27" s="1"/>
  <c r="Z5" i="21"/>
  <c r="H21" i="21"/>
  <c r="H21" i="20"/>
  <c r="AA128" i="21"/>
  <c r="AA128" i="20"/>
  <c r="E121" i="21"/>
  <c r="E121" i="20"/>
  <c r="C114" i="20"/>
  <c r="C114" i="22" s="1"/>
  <c r="C114" i="21"/>
  <c r="Q51" i="22"/>
  <c r="O44" i="22"/>
  <c r="Q35" i="22"/>
  <c r="AU26" i="22"/>
  <c r="S26" i="28" s="1"/>
  <c r="U26" i="23" s="1"/>
  <c r="F116" i="21"/>
  <c r="F116" i="20"/>
  <c r="AL102" i="22"/>
  <c r="J102" i="28" s="1"/>
  <c r="L102" i="23" s="1"/>
  <c r="AL70" i="22"/>
  <c r="J70" i="28" s="1"/>
  <c r="L70" i="23" s="1"/>
  <c r="AR63" i="22"/>
  <c r="P63" i="28" s="1"/>
  <c r="R63" i="23" s="1"/>
  <c r="AN53" i="22"/>
  <c r="L53" i="28" s="1"/>
  <c r="N53" i="23" s="1"/>
  <c r="H11" i="21"/>
  <c r="H11" i="20"/>
  <c r="X7" i="21"/>
  <c r="X7" i="20"/>
  <c r="X100" i="20"/>
  <c r="AF100" i="22" s="1"/>
  <c r="D100" i="28" s="1"/>
  <c r="F100" i="23" s="1"/>
  <c r="X100" i="23" s="1"/>
  <c r="D101" i="27" s="1"/>
  <c r="X100" i="21"/>
  <c r="N91" i="20"/>
  <c r="N91" i="21"/>
  <c r="H22" i="20"/>
  <c r="H22" i="21"/>
  <c r="R13" i="22"/>
  <c r="W124" i="20"/>
  <c r="W124" i="21"/>
  <c r="AA74" i="20"/>
  <c r="AI74" i="22" s="1"/>
  <c r="G74" i="28" s="1"/>
  <c r="I74" i="23" s="1"/>
  <c r="AA74" i="23" s="1"/>
  <c r="G75" i="27" s="1"/>
  <c r="AA74" i="21"/>
  <c r="W79" i="20"/>
  <c r="AE79" i="22" s="1"/>
  <c r="C79" i="28" s="1"/>
  <c r="E79" i="23" s="1"/>
  <c r="W79" i="23" s="1"/>
  <c r="C80" i="27" s="1"/>
  <c r="W79" i="21"/>
  <c r="Z50" i="21"/>
  <c r="Z50" i="20"/>
  <c r="AH50" i="22" s="1"/>
  <c r="F50" i="28" s="1"/>
  <c r="H50" i="23" s="1"/>
  <c r="Z50" i="23" s="1"/>
  <c r="F51" i="27" s="1"/>
  <c r="AH9" i="21"/>
  <c r="AH9" i="20"/>
  <c r="AP9" i="22" s="1"/>
  <c r="B26" i="21"/>
  <c r="B26" i="20"/>
  <c r="AO116" i="22"/>
  <c r="M116" i="28" s="1"/>
  <c r="O116" i="23" s="1"/>
  <c r="F122" i="21"/>
  <c r="F122" i="20"/>
  <c r="B12" i="21"/>
  <c r="B12" i="20"/>
  <c r="W115" i="21"/>
  <c r="W115" i="20"/>
  <c r="Y106" i="20"/>
  <c r="Y106" i="21"/>
  <c r="W99" i="21"/>
  <c r="W99" i="20"/>
  <c r="W83" i="21"/>
  <c r="W83" i="20"/>
  <c r="S75" i="22"/>
  <c r="I56" i="22"/>
  <c r="AM47" i="22"/>
  <c r="K47" i="28" s="1"/>
  <c r="M47" i="23" s="1"/>
  <c r="H41" i="20"/>
  <c r="H41" i="21"/>
  <c r="Z113" i="20"/>
  <c r="Z113" i="21"/>
  <c r="H84" i="20"/>
  <c r="H84" i="21"/>
  <c r="B59" i="21"/>
  <c r="B59" i="20"/>
  <c r="F37" i="20"/>
  <c r="F37" i="22" s="1"/>
  <c r="F37" i="21"/>
  <c r="D10" i="20"/>
  <c r="D10" i="21"/>
  <c r="AH54" i="20"/>
  <c r="AH54" i="21"/>
  <c r="C66" i="20"/>
  <c r="C66" i="22" s="1"/>
  <c r="C66" i="21"/>
  <c r="Z46" i="20"/>
  <c r="AH46" i="22" s="1"/>
  <c r="F46" i="28" s="1"/>
  <c r="H46" i="23" s="1"/>
  <c r="Z46" i="23" s="1"/>
  <c r="F47" i="27" s="1"/>
  <c r="Z46" i="21"/>
  <c r="D109" i="20"/>
  <c r="D109" i="21"/>
  <c r="F92" i="20"/>
  <c r="F92" i="21"/>
  <c r="X65" i="21"/>
  <c r="X65" i="20"/>
  <c r="D13" i="20"/>
  <c r="D13" i="22" s="1"/>
  <c r="D13" i="21"/>
  <c r="X107" i="21"/>
  <c r="X107" i="20"/>
  <c r="AF107" i="22" s="1"/>
  <c r="D107" i="28" s="1"/>
  <c r="F107" i="23" s="1"/>
  <c r="X107" i="23" s="1"/>
  <c r="D108" i="27" s="1"/>
  <c r="E120" i="20"/>
  <c r="E120" i="21"/>
  <c r="W113" i="21"/>
  <c r="W113" i="20"/>
  <c r="E104" i="21"/>
  <c r="E104" i="20"/>
  <c r="W97" i="21"/>
  <c r="W97" i="20"/>
  <c r="AE97" i="22" s="1"/>
  <c r="C97" i="28" s="1"/>
  <c r="E97" i="23" s="1"/>
  <c r="W65" i="21"/>
  <c r="W65" i="20"/>
  <c r="AE65" i="22" s="1"/>
  <c r="C65" i="28" s="1"/>
  <c r="E65" i="23" s="1"/>
  <c r="W65" i="23" s="1"/>
  <c r="C66" i="27" s="1"/>
  <c r="AA47" i="21"/>
  <c r="AA47" i="20"/>
  <c r="Y40" i="20"/>
  <c r="AG40" i="22" s="1"/>
  <c r="E40" i="28" s="1"/>
  <c r="G40" i="23" s="1"/>
  <c r="Y40" i="21"/>
  <c r="AA31" i="21"/>
  <c r="AA31" i="20"/>
  <c r="AI31" i="22" s="1"/>
  <c r="G31" i="28" s="1"/>
  <c r="I31" i="23" s="1"/>
  <c r="AA31" i="23" s="1"/>
  <c r="G32" i="27" s="1"/>
  <c r="E24" i="21"/>
  <c r="E24" i="20"/>
  <c r="E24" i="22" s="1"/>
  <c r="W17" i="21"/>
  <c r="W17" i="20"/>
  <c r="AB86" i="21"/>
  <c r="AB86" i="20"/>
  <c r="B61" i="21"/>
  <c r="B61" i="20"/>
  <c r="B61" i="22" s="1"/>
  <c r="F51" i="20"/>
  <c r="F51" i="21"/>
  <c r="H10" i="21"/>
  <c r="H10" i="20"/>
  <c r="B20" i="21"/>
  <c r="B20" i="20"/>
  <c r="E86" i="21"/>
  <c r="E86" i="20"/>
  <c r="E86" i="22" s="1"/>
  <c r="AB113" i="21"/>
  <c r="AB113" i="20"/>
  <c r="AJ113" i="22" s="1"/>
  <c r="V111" i="21"/>
  <c r="V111" i="20"/>
  <c r="F45" i="21"/>
  <c r="F45" i="20"/>
  <c r="N12" i="21"/>
  <c r="N12" i="20"/>
  <c r="N12" i="22" s="1"/>
  <c r="AA111" i="21"/>
  <c r="AA111" i="20"/>
  <c r="AI111" i="22" s="1"/>
  <c r="G111" i="28" s="1"/>
  <c r="I111" i="23" s="1"/>
  <c r="AA111" i="23" s="1"/>
  <c r="G112" i="27" s="1"/>
  <c r="Y72" i="21"/>
  <c r="Y72" i="20"/>
  <c r="C33" i="20"/>
  <c r="C33" i="22" s="1"/>
  <c r="C33" i="21"/>
  <c r="AH99" i="20"/>
  <c r="AH99" i="21"/>
  <c r="P39" i="22"/>
  <c r="AB45" i="21"/>
  <c r="AB45" i="20"/>
  <c r="Q98" i="22"/>
  <c r="AT129" i="22"/>
  <c r="R129" i="28" s="1"/>
  <c r="T129" i="23" s="1"/>
  <c r="AO91" i="22"/>
  <c r="M91" i="28" s="1"/>
  <c r="O91" i="23" s="1"/>
  <c r="S48" i="22"/>
  <c r="B72" i="20"/>
  <c r="B72" i="22" s="1"/>
  <c r="B72" i="21"/>
  <c r="G121" i="21"/>
  <c r="G121" i="20"/>
  <c r="Y114" i="21"/>
  <c r="Y114" i="20"/>
  <c r="AG114" i="22" s="1"/>
  <c r="E114" i="28" s="1"/>
  <c r="G114" i="23" s="1"/>
  <c r="Y114" i="23" s="1"/>
  <c r="E115" i="27" s="1"/>
  <c r="G105" i="21"/>
  <c r="G105" i="20"/>
  <c r="E98" i="20"/>
  <c r="E98" i="22" s="1"/>
  <c r="E98" i="21"/>
  <c r="G89" i="21"/>
  <c r="G89" i="20"/>
  <c r="Y82" i="21"/>
  <c r="Y82" i="20"/>
  <c r="AG82" i="22" s="1"/>
  <c r="E82" i="28" s="1"/>
  <c r="G82" i="23" s="1"/>
  <c r="Y82" i="23" s="1"/>
  <c r="E83" i="27" s="1"/>
  <c r="AA73" i="20"/>
  <c r="AI73" i="22" s="1"/>
  <c r="G73" i="28" s="1"/>
  <c r="I73" i="23" s="1"/>
  <c r="AA73" i="21"/>
  <c r="E66" i="20"/>
  <c r="E66" i="22" s="1"/>
  <c r="E66" i="21"/>
  <c r="G57" i="21"/>
  <c r="G57" i="20"/>
  <c r="E50" i="20"/>
  <c r="E50" i="21"/>
  <c r="AA41" i="20"/>
  <c r="AI41" i="22" s="1"/>
  <c r="G41" i="28" s="1"/>
  <c r="I41" i="23" s="1"/>
  <c r="AA41" i="23" s="1"/>
  <c r="G42" i="27" s="1"/>
  <c r="AA41" i="21"/>
  <c r="E34" i="20"/>
  <c r="E34" i="22" s="1"/>
  <c r="E34" i="21"/>
  <c r="G25" i="21"/>
  <c r="G25" i="20"/>
  <c r="E18" i="20"/>
  <c r="E18" i="21"/>
  <c r="G9" i="21"/>
  <c r="G9" i="20"/>
  <c r="D47" i="21"/>
  <c r="D47" i="20"/>
  <c r="AL127" i="22"/>
  <c r="J127" i="28" s="1"/>
  <c r="L127" i="23" s="1"/>
  <c r="AB100" i="21"/>
  <c r="AB100" i="20"/>
  <c r="L78" i="22"/>
  <c r="AL63" i="22"/>
  <c r="J63" i="28" s="1"/>
  <c r="L63" i="23" s="1"/>
  <c r="X50" i="20"/>
  <c r="X50" i="21"/>
  <c r="AL39" i="22"/>
  <c r="J39" i="28" s="1"/>
  <c r="L39" i="23" s="1"/>
  <c r="AL27" i="22"/>
  <c r="J27" i="28" s="1"/>
  <c r="L27" i="23" s="1"/>
  <c r="AL7" i="22"/>
  <c r="J7" i="28" s="1"/>
  <c r="L7" i="23" s="1"/>
  <c r="F106" i="20"/>
  <c r="F106" i="21"/>
  <c r="O116" i="22"/>
  <c r="AM102" i="22"/>
  <c r="K102" i="28" s="1"/>
  <c r="M102" i="23" s="1"/>
  <c r="I95" i="22"/>
  <c r="I79" i="22"/>
  <c r="G72" i="21"/>
  <c r="G72" i="20"/>
  <c r="E65" i="21"/>
  <c r="E65" i="20"/>
  <c r="E65" i="22" s="1"/>
  <c r="K54" i="22"/>
  <c r="M45" i="22"/>
  <c r="G8" i="20"/>
  <c r="G8" i="22" s="1"/>
  <c r="G8" i="21"/>
  <c r="AH86" i="20"/>
  <c r="AP86" i="22" s="1"/>
  <c r="AH86" i="21"/>
  <c r="B40" i="21"/>
  <c r="B40" i="20"/>
  <c r="B40" i="22" s="1"/>
  <c r="R126" i="22"/>
  <c r="AL118" i="22"/>
  <c r="J118" i="28" s="1"/>
  <c r="L118" i="23" s="1"/>
  <c r="AR111" i="22"/>
  <c r="P111" i="28" s="1"/>
  <c r="R111" i="23" s="1"/>
  <c r="X105" i="21"/>
  <c r="X105" i="20"/>
  <c r="AF105" i="22" s="1"/>
  <c r="D105" i="28" s="1"/>
  <c r="F105" i="23" s="1"/>
  <c r="X105" i="23" s="1"/>
  <c r="D106" i="27" s="1"/>
  <c r="AB79" i="21"/>
  <c r="AB79" i="20"/>
  <c r="R70" i="22"/>
  <c r="F64" i="21"/>
  <c r="F64" i="20"/>
  <c r="Z44" i="21"/>
  <c r="Z44" i="20"/>
  <c r="J30" i="22"/>
  <c r="F12" i="21"/>
  <c r="F12" i="20"/>
  <c r="L5" i="22"/>
  <c r="N62" i="21"/>
  <c r="N62" i="20"/>
  <c r="AB9" i="21"/>
  <c r="AB9" i="20"/>
  <c r="AK126" i="22"/>
  <c r="I126" i="28" s="1"/>
  <c r="K126" i="23" s="1"/>
  <c r="AQ99" i="22"/>
  <c r="O99" i="28" s="1"/>
  <c r="Q99" i="23" s="1"/>
  <c r="AU81" i="22"/>
  <c r="S81" i="28" s="1"/>
  <c r="U81" i="23" s="1"/>
  <c r="S49" i="22"/>
  <c r="E16" i="20"/>
  <c r="E16" i="22" s="1"/>
  <c r="E16" i="21"/>
  <c r="C9" i="20"/>
  <c r="C9" i="22" s="1"/>
  <c r="C9" i="21"/>
  <c r="F114" i="20"/>
  <c r="F114" i="22" s="1"/>
  <c r="F114" i="21"/>
  <c r="AR61" i="22"/>
  <c r="P61" i="28" s="1"/>
  <c r="R61" i="23" s="1"/>
  <c r="Z131" i="21"/>
  <c r="Z131" i="20"/>
  <c r="P110" i="22"/>
  <c r="AB102" i="20"/>
  <c r="AB102" i="21"/>
  <c r="J85" i="22"/>
  <c r="V77" i="20"/>
  <c r="AD77" i="22" s="1"/>
  <c r="V77" i="21"/>
  <c r="Z67" i="21"/>
  <c r="Z67" i="20"/>
  <c r="X52" i="21"/>
  <c r="X52" i="20"/>
  <c r="AF52" i="22" s="1"/>
  <c r="D52" i="28" s="1"/>
  <c r="F52" i="23" s="1"/>
  <c r="X52" i="23" s="1"/>
  <c r="D53" i="27" s="1"/>
  <c r="AT41" i="22"/>
  <c r="R41" i="28" s="1"/>
  <c r="T41" i="23" s="1"/>
  <c r="R29" i="22"/>
  <c r="AH19" i="21"/>
  <c r="AH19" i="20"/>
  <c r="V13" i="21"/>
  <c r="V13" i="20"/>
  <c r="L59" i="22"/>
  <c r="N14" i="20"/>
  <c r="N14" i="22" s="1"/>
  <c r="X14" i="22" s="1"/>
  <c r="N14" i="21"/>
  <c r="K108" i="22"/>
  <c r="K92" i="22"/>
  <c r="M83" i="22"/>
  <c r="Q49" i="22"/>
  <c r="Y39" i="21"/>
  <c r="Y39" i="20"/>
  <c r="W32" i="21"/>
  <c r="W32" i="20"/>
  <c r="AM12" i="22"/>
  <c r="K12" i="28" s="1"/>
  <c r="M12" i="23" s="1"/>
  <c r="AA10" i="21"/>
  <c r="AA10" i="20"/>
  <c r="G26" i="21"/>
  <c r="G26" i="20"/>
  <c r="X54" i="21"/>
  <c r="X54" i="20"/>
  <c r="AF54" i="22" s="1"/>
  <c r="D54" i="28" s="1"/>
  <c r="F54" i="23" s="1"/>
  <c r="X54" i="23" s="1"/>
  <c r="D55" i="27" s="1"/>
  <c r="W78" i="21"/>
  <c r="W78" i="20"/>
  <c r="AE78" i="22" s="1"/>
  <c r="C78" i="28" s="1"/>
  <c r="E78" i="23" s="1"/>
  <c r="W78" i="23" s="1"/>
  <c r="C79" i="27" s="1"/>
  <c r="AQ40" i="22"/>
  <c r="O40" i="28" s="1"/>
  <c r="Q40" i="23" s="1"/>
  <c r="AL122" i="22"/>
  <c r="J122" i="28" s="1"/>
  <c r="L122" i="23" s="1"/>
  <c r="B58" i="21"/>
  <c r="B58" i="20"/>
  <c r="S73" i="22"/>
  <c r="AT97" i="22"/>
  <c r="R97" i="28" s="1"/>
  <c r="T97" i="23" s="1"/>
  <c r="G22" i="21"/>
  <c r="G22" i="20"/>
  <c r="G22" i="22" s="1"/>
  <c r="AB37" i="20"/>
  <c r="AJ37" i="22" s="1"/>
  <c r="AB37" i="21"/>
  <c r="K131" i="22"/>
  <c r="I124" i="22"/>
  <c r="K115" i="22"/>
  <c r="M106" i="22"/>
  <c r="AQ97" i="22"/>
  <c r="O97" i="28" s="1"/>
  <c r="Q97" i="23" s="1"/>
  <c r="K67" i="22"/>
  <c r="I60" i="22"/>
  <c r="G53" i="20"/>
  <c r="G53" i="21"/>
  <c r="Y46" i="20"/>
  <c r="AG46" i="22" s="1"/>
  <c r="E46" i="28" s="1"/>
  <c r="G46" i="23" s="1"/>
  <c r="Y46" i="23" s="1"/>
  <c r="E47" i="27" s="1"/>
  <c r="Y46" i="21"/>
  <c r="C39" i="21"/>
  <c r="C39" i="20"/>
  <c r="Y30" i="21"/>
  <c r="Y30" i="20"/>
  <c r="AA21" i="21"/>
  <c r="AA21" i="20"/>
  <c r="AI21" i="22" s="1"/>
  <c r="G21" i="28" s="1"/>
  <c r="I21" i="23" s="1"/>
  <c r="AA21" i="23" s="1"/>
  <c r="G22" i="27" s="1"/>
  <c r="Y14" i="21"/>
  <c r="Y14" i="20"/>
  <c r="AA5" i="21"/>
  <c r="AA5" i="20"/>
  <c r="Z82" i="20"/>
  <c r="AH82" i="22" s="1"/>
  <c r="F82" i="28" s="1"/>
  <c r="H82" i="23" s="1"/>
  <c r="Z82" i="21"/>
  <c r="J32" i="22"/>
  <c r="P108" i="22"/>
  <c r="AR96" i="22"/>
  <c r="P96" i="28" s="1"/>
  <c r="R96" i="23" s="1"/>
  <c r="Z85" i="20"/>
  <c r="Z85" i="21"/>
  <c r="D70" i="21"/>
  <c r="D70" i="20"/>
  <c r="D70" i="22" s="1"/>
  <c r="X58" i="20"/>
  <c r="AF58" i="22" s="1"/>
  <c r="D58" i="28" s="1"/>
  <c r="F58" i="23" s="1"/>
  <c r="X58" i="23" s="1"/>
  <c r="D59" i="27" s="1"/>
  <c r="X58" i="21"/>
  <c r="R47" i="22"/>
  <c r="AH37" i="20"/>
  <c r="AH37" i="21"/>
  <c r="J27" i="22"/>
  <c r="AN10" i="22"/>
  <c r="L10" i="28" s="1"/>
  <c r="N10" i="23" s="1"/>
  <c r="D103" i="21"/>
  <c r="D103" i="20"/>
  <c r="N4" i="21"/>
  <c r="N4" i="20"/>
  <c r="N4" i="22" s="1"/>
  <c r="X4" i="22" s="1"/>
  <c r="Q7" i="22"/>
  <c r="R48" i="22"/>
  <c r="AR131" i="22"/>
  <c r="P131" i="28" s="1"/>
  <c r="R131" i="23" s="1"/>
  <c r="AB111" i="21"/>
  <c r="AB111" i="20"/>
  <c r="AJ111" i="22" s="1"/>
  <c r="H67" i="21"/>
  <c r="H67" i="20"/>
  <c r="AR55" i="22"/>
  <c r="P55" i="28" s="1"/>
  <c r="R55" i="23" s="1"/>
  <c r="P43" i="22"/>
  <c r="D99" i="21"/>
  <c r="D99" i="20"/>
  <c r="D99" i="22" s="1"/>
  <c r="G119" i="21"/>
  <c r="G119" i="20"/>
  <c r="G119" i="22" s="1"/>
  <c r="E112" i="21"/>
  <c r="E112" i="20"/>
  <c r="K101" i="22"/>
  <c r="AA71" i="21"/>
  <c r="AA71" i="20"/>
  <c r="Y64" i="20"/>
  <c r="AG64" i="22" s="1"/>
  <c r="E64" i="28" s="1"/>
  <c r="G64" i="23" s="1"/>
  <c r="Y64" i="23" s="1"/>
  <c r="E65" i="27" s="1"/>
  <c r="Y64" i="21"/>
  <c r="C57" i="20"/>
  <c r="C57" i="22" s="1"/>
  <c r="C57" i="21"/>
  <c r="W41" i="21"/>
  <c r="W41" i="20"/>
  <c r="AE41" i="22" s="1"/>
  <c r="C41" i="28" s="1"/>
  <c r="E41" i="23" s="1"/>
  <c r="W41" i="23" s="1"/>
  <c r="C42" i="27" s="1"/>
  <c r="G23" i="21"/>
  <c r="G23" i="20"/>
  <c r="I14" i="22"/>
  <c r="AL96" i="22"/>
  <c r="J96" i="28" s="1"/>
  <c r="L96" i="23" s="1"/>
  <c r="D124" i="20"/>
  <c r="D124" i="22" s="1"/>
  <c r="D124" i="21"/>
  <c r="N115" i="21"/>
  <c r="N115" i="20"/>
  <c r="N115" i="22" s="1"/>
  <c r="X115" i="22" s="1"/>
  <c r="J105" i="22"/>
  <c r="AT93" i="22"/>
  <c r="R93" i="28" s="1"/>
  <c r="T93" i="23" s="1"/>
  <c r="N83" i="20"/>
  <c r="N83" i="22" s="1"/>
  <c r="N83" i="21"/>
  <c r="Z75" i="21"/>
  <c r="Z75" i="20"/>
  <c r="AR66" i="22"/>
  <c r="P66" i="28" s="1"/>
  <c r="R66" i="23" s="1"/>
  <c r="Z55" i="21"/>
  <c r="Z55" i="20"/>
  <c r="AN48" i="22"/>
  <c r="L48" i="28" s="1"/>
  <c r="N48" i="23" s="1"/>
  <c r="AL41" i="22"/>
  <c r="J41" i="28" s="1"/>
  <c r="L41" i="23" s="1"/>
  <c r="AR34" i="22"/>
  <c r="P34" i="28" s="1"/>
  <c r="R34" i="23" s="1"/>
  <c r="AB14" i="20"/>
  <c r="AB14" i="21"/>
  <c r="R5" i="22"/>
  <c r="X95" i="21"/>
  <c r="X95" i="20"/>
  <c r="AS129" i="22"/>
  <c r="Q129" i="28" s="1"/>
  <c r="S129" i="23" s="1"/>
  <c r="G110" i="20"/>
  <c r="G110" i="22" s="1"/>
  <c r="G110" i="21"/>
  <c r="I101" i="22"/>
  <c r="K76" i="22"/>
  <c r="M35" i="22"/>
  <c r="M19" i="22"/>
  <c r="AM40" i="22"/>
  <c r="K40" i="28" s="1"/>
  <c r="M40" i="23" s="1"/>
  <c r="O6" i="22"/>
  <c r="E51" i="21"/>
  <c r="E51" i="20"/>
  <c r="L126" i="22"/>
  <c r="B79" i="20"/>
  <c r="B79" i="22" s="1"/>
  <c r="B79" i="21"/>
  <c r="L50" i="22"/>
  <c r="R7" i="22"/>
  <c r="Q111" i="22"/>
  <c r="K10" i="22"/>
  <c r="Q130" i="22"/>
  <c r="AU57" i="22"/>
  <c r="S57" i="28" s="1"/>
  <c r="U57" i="23" s="1"/>
  <c r="AQ11" i="22"/>
  <c r="O11" i="28" s="1"/>
  <c r="Q11" i="23" s="1"/>
  <c r="D108" i="21"/>
  <c r="D108" i="20"/>
  <c r="D108" i="22" s="1"/>
  <c r="P50" i="22"/>
  <c r="X12" i="21"/>
  <c r="X12" i="20"/>
  <c r="AF12" i="22" s="1"/>
  <c r="D12" i="28" s="1"/>
  <c r="F12" i="23" s="1"/>
  <c r="X12" i="23" s="1"/>
  <c r="D13" i="27" s="1"/>
  <c r="E127" i="21"/>
  <c r="E127" i="20"/>
  <c r="E127" i="22" s="1"/>
  <c r="AQ98" i="22"/>
  <c r="O98" i="28" s="1"/>
  <c r="Q98" i="23" s="1"/>
  <c r="Q41" i="22"/>
  <c r="AB81" i="21"/>
  <c r="AB81" i="20"/>
  <c r="O129" i="22"/>
  <c r="AS120" i="22"/>
  <c r="Q120" i="28" s="1"/>
  <c r="S120" i="23" s="1"/>
  <c r="S111" i="22"/>
  <c r="AU95" i="22"/>
  <c r="S95" i="28" s="1"/>
  <c r="U95" i="23" s="1"/>
  <c r="AU79" i="22"/>
  <c r="S79" i="28" s="1"/>
  <c r="U79" i="23" s="1"/>
  <c r="AS72" i="22"/>
  <c r="Q72" i="28" s="1"/>
  <c r="S72" i="23" s="1"/>
  <c r="AS56" i="22"/>
  <c r="Q56" i="28" s="1"/>
  <c r="S56" i="23" s="1"/>
  <c r="AK44" i="22"/>
  <c r="I44" i="28" s="1"/>
  <c r="K44" i="23" s="1"/>
  <c r="Q8" i="22"/>
  <c r="AH66" i="21"/>
  <c r="AH66" i="20"/>
  <c r="X90" i="20"/>
  <c r="AF90" i="22" s="1"/>
  <c r="D90" i="28" s="1"/>
  <c r="F90" i="23" s="1"/>
  <c r="X90" i="21"/>
  <c r="D78" i="21"/>
  <c r="D78" i="20"/>
  <c r="D78" i="22" s="1"/>
  <c r="AH69" i="21"/>
  <c r="AH69" i="20"/>
  <c r="B63" i="21"/>
  <c r="B63" i="20"/>
  <c r="P52" i="22"/>
  <c r="AN30" i="22"/>
  <c r="L30" i="28" s="1"/>
  <c r="N30" i="23" s="1"/>
  <c r="X22" i="21"/>
  <c r="X22" i="20"/>
  <c r="AF22" i="22" s="1"/>
  <c r="D22" i="28" s="1"/>
  <c r="F22" i="23" s="1"/>
  <c r="X22" i="23" s="1"/>
  <c r="D23" i="27" s="1"/>
  <c r="B92" i="21"/>
  <c r="B92" i="20"/>
  <c r="D35" i="20"/>
  <c r="D35" i="22" s="1"/>
  <c r="D35" i="21"/>
  <c r="AU110" i="22"/>
  <c r="S110" i="28" s="1"/>
  <c r="U110" i="23" s="1"/>
  <c r="S94" i="22"/>
  <c r="C70" i="21"/>
  <c r="C70" i="20"/>
  <c r="C70" i="22" s="1"/>
  <c r="AU62" i="22"/>
  <c r="S62" i="28" s="1"/>
  <c r="U62" i="23" s="1"/>
  <c r="M41" i="22"/>
  <c r="AK27" i="22"/>
  <c r="I27" i="28" s="1"/>
  <c r="K27" i="23" s="1"/>
  <c r="G20" i="21"/>
  <c r="G20" i="20"/>
  <c r="G20" i="22" s="1"/>
  <c r="E13" i="21"/>
  <c r="E13" i="20"/>
  <c r="C6" i="21"/>
  <c r="C6" i="20"/>
  <c r="AT28" i="22"/>
  <c r="R28" i="28" s="1"/>
  <c r="T28" i="23" s="1"/>
  <c r="AL126" i="22"/>
  <c r="J126" i="28" s="1"/>
  <c r="L126" i="23" s="1"/>
  <c r="AR119" i="22"/>
  <c r="P119" i="28" s="1"/>
  <c r="R119" i="23" s="1"/>
  <c r="L109" i="22"/>
  <c r="AB99" i="21"/>
  <c r="AB99" i="20"/>
  <c r="H87" i="21"/>
  <c r="H87" i="20"/>
  <c r="AT78" i="22"/>
  <c r="R78" i="28" s="1"/>
  <c r="T78" i="23" s="1"/>
  <c r="J70" i="22"/>
  <c r="R58" i="22"/>
  <c r="D37" i="20"/>
  <c r="D37" i="22" s="1"/>
  <c r="D37" i="21"/>
  <c r="AB23" i="20"/>
  <c r="AB23" i="21"/>
  <c r="AT14" i="22"/>
  <c r="R14" i="28" s="1"/>
  <c r="T14" i="23" s="1"/>
  <c r="Z8" i="21"/>
  <c r="Z8" i="20"/>
  <c r="AH8" i="22" s="1"/>
  <c r="F8" i="28" s="1"/>
  <c r="H8" i="23" s="1"/>
  <c r="Z8" i="23" s="1"/>
  <c r="F9" i="27" s="1"/>
  <c r="AR109" i="22"/>
  <c r="P109" i="28" s="1"/>
  <c r="R109" i="23" s="1"/>
  <c r="AR49" i="22"/>
  <c r="P49" i="28" s="1"/>
  <c r="R49" i="23" s="1"/>
  <c r="K129" i="22"/>
  <c r="M120" i="22"/>
  <c r="AS102" i="22"/>
  <c r="Q102" i="28" s="1"/>
  <c r="S102" i="23" s="1"/>
  <c r="AK90" i="22"/>
  <c r="I90" i="28" s="1"/>
  <c r="K90" i="23" s="1"/>
  <c r="O79" i="22"/>
  <c r="AQ63" i="22"/>
  <c r="O63" i="28" s="1"/>
  <c r="Q63" i="23" s="1"/>
  <c r="M56" i="22"/>
  <c r="AK42" i="22"/>
  <c r="I42" i="28" s="1"/>
  <c r="K42" i="23" s="1"/>
  <c r="G35" i="20"/>
  <c r="G35" i="22" s="1"/>
  <c r="G35" i="21"/>
  <c r="AO8" i="22"/>
  <c r="M8" i="28" s="1"/>
  <c r="O8" i="23" s="1"/>
  <c r="X83" i="20"/>
  <c r="AF83" i="22" s="1"/>
  <c r="D83" i="28" s="1"/>
  <c r="F83" i="23" s="1"/>
  <c r="X83" i="23" s="1"/>
  <c r="D84" i="27" s="1"/>
  <c r="X83" i="21"/>
  <c r="AT24" i="22"/>
  <c r="R24" i="28" s="1"/>
  <c r="T24" i="23" s="1"/>
  <c r="B129" i="20"/>
  <c r="B129" i="21"/>
  <c r="AR118" i="22"/>
  <c r="P118" i="28" s="1"/>
  <c r="R118" i="23" s="1"/>
  <c r="H110" i="21"/>
  <c r="H110" i="20"/>
  <c r="H110" i="22" s="1"/>
  <c r="W110" i="22" s="1"/>
  <c r="J93" i="22"/>
  <c r="V85" i="20"/>
  <c r="V85" i="21"/>
  <c r="AH71" i="21"/>
  <c r="AH71" i="20"/>
  <c r="AP71" i="22" s="1"/>
  <c r="AN56" i="22"/>
  <c r="L56" i="28" s="1"/>
  <c r="N56" i="23" s="1"/>
  <c r="X48" i="20"/>
  <c r="X48" i="21"/>
  <c r="D36" i="21"/>
  <c r="D36" i="20"/>
  <c r="N27" i="20"/>
  <c r="N27" i="22" s="1"/>
  <c r="X27" i="22" s="1"/>
  <c r="N27" i="21"/>
  <c r="V21" i="21"/>
  <c r="V21" i="20"/>
  <c r="P10" i="22"/>
  <c r="AN11" i="22"/>
  <c r="L11" i="28" s="1"/>
  <c r="N11" i="23" s="1"/>
  <c r="S116" i="22"/>
  <c r="AO95" i="22"/>
  <c r="M95" i="28" s="1"/>
  <c r="O95" i="23" s="1"/>
  <c r="Q77" i="22"/>
  <c r="AU68" i="22"/>
  <c r="S68" i="28" s="1"/>
  <c r="U68" i="23" s="1"/>
  <c r="C60" i="20"/>
  <c r="C60" i="22" s="1"/>
  <c r="C60" i="21"/>
  <c r="C28" i="20"/>
  <c r="C28" i="21"/>
  <c r="K8" i="22"/>
  <c r="AA42" i="21"/>
  <c r="AA42" i="20"/>
  <c r="AI42" i="22" s="1"/>
  <c r="G42" i="28" s="1"/>
  <c r="I42" i="23" s="1"/>
  <c r="AA42" i="23" s="1"/>
  <c r="G43" i="27" s="1"/>
  <c r="E19" i="20"/>
  <c r="E19" i="21"/>
  <c r="M66" i="22"/>
  <c r="K42" i="22"/>
  <c r="L23" i="22"/>
  <c r="B38" i="20"/>
  <c r="B38" i="22" s="1"/>
  <c r="B38" i="21"/>
  <c r="K125" i="22"/>
  <c r="AU9" i="22"/>
  <c r="S9" i="28" s="1"/>
  <c r="U9" i="23" s="1"/>
  <c r="AR114" i="22"/>
  <c r="P114" i="28" s="1"/>
  <c r="R114" i="23" s="1"/>
  <c r="J57" i="22"/>
  <c r="AL20" i="22"/>
  <c r="J20" i="28" s="1"/>
  <c r="L20" i="23" s="1"/>
  <c r="G6" i="21"/>
  <c r="G6" i="20"/>
  <c r="H69" i="21"/>
  <c r="H69" i="20"/>
  <c r="Z4" i="21"/>
  <c r="Z4" i="20"/>
  <c r="AH4" i="22" s="1"/>
  <c r="F4" i="28" s="1"/>
  <c r="H4" i="23" s="1"/>
  <c r="Z4" i="23" s="1"/>
  <c r="S123" i="22"/>
  <c r="Q116" i="22"/>
  <c r="AM95" i="22"/>
  <c r="K95" i="28" s="1"/>
  <c r="M95" i="23" s="1"/>
  <c r="AK88" i="22"/>
  <c r="I88" i="28" s="1"/>
  <c r="K88" i="23" s="1"/>
  <c r="AQ45" i="22"/>
  <c r="O45" i="28" s="1"/>
  <c r="Q45" i="23" s="1"/>
  <c r="Q36" i="22"/>
  <c r="S27" i="22"/>
  <c r="W19" i="21"/>
  <c r="W19" i="20"/>
  <c r="B104" i="21"/>
  <c r="B104" i="20"/>
  <c r="B104" i="22" s="1"/>
  <c r="X130" i="21"/>
  <c r="X130" i="20"/>
  <c r="J111" i="22"/>
  <c r="B103" i="21"/>
  <c r="B103" i="20"/>
  <c r="B103" i="22" s="1"/>
  <c r="N89" i="21"/>
  <c r="N89" i="20"/>
  <c r="V83" i="20"/>
  <c r="AD83" i="22" s="1"/>
  <c r="V83" i="21"/>
  <c r="AH57" i="20"/>
  <c r="AH57" i="21"/>
  <c r="V51" i="20"/>
  <c r="V51" i="21"/>
  <c r="AH33" i="20"/>
  <c r="AH33" i="21"/>
  <c r="V27" i="21"/>
  <c r="V27" i="20"/>
  <c r="AR16" i="22"/>
  <c r="P16" i="28" s="1"/>
  <c r="R16" i="23" s="1"/>
  <c r="F5" i="20"/>
  <c r="F5" i="22" s="1"/>
  <c r="F5" i="21"/>
  <c r="AH10" i="21"/>
  <c r="AH10" i="20"/>
  <c r="K126" i="22"/>
  <c r="AK119" i="22"/>
  <c r="I119" i="28" s="1"/>
  <c r="K119" i="23" s="1"/>
  <c r="AA112" i="21"/>
  <c r="AA112" i="20"/>
  <c r="Y105" i="21"/>
  <c r="Y105" i="20"/>
  <c r="W98" i="21"/>
  <c r="W98" i="20"/>
  <c r="Q83" i="22"/>
  <c r="O76" i="22"/>
  <c r="AO69" i="22"/>
  <c r="M69" i="28" s="1"/>
  <c r="O69" i="23" s="1"/>
  <c r="AU58" i="22"/>
  <c r="S58" i="28" s="1"/>
  <c r="U58" i="23" s="1"/>
  <c r="W50" i="20"/>
  <c r="AE50" i="22" s="1"/>
  <c r="C50" i="28" s="1"/>
  <c r="E50" i="23" s="1"/>
  <c r="W50" i="23" s="1"/>
  <c r="C51" i="27" s="1"/>
  <c r="W50" i="21"/>
  <c r="W34" i="21"/>
  <c r="W34" i="20"/>
  <c r="I23" i="22"/>
  <c r="O12" i="22"/>
  <c r="L115" i="22"/>
  <c r="N26" i="21"/>
  <c r="N26" i="20"/>
  <c r="N26" i="22" s="1"/>
  <c r="X26" i="22" s="1"/>
  <c r="Z116" i="20"/>
  <c r="Z116" i="21"/>
  <c r="D101" i="21"/>
  <c r="D101" i="20"/>
  <c r="J90" i="22"/>
  <c r="X77" i="20"/>
  <c r="AF77" i="22" s="1"/>
  <c r="D77" i="28" s="1"/>
  <c r="F77" i="23" s="1"/>
  <c r="X77" i="23" s="1"/>
  <c r="D78" i="27" s="1"/>
  <c r="X77" i="21"/>
  <c r="AH68" i="21"/>
  <c r="AH68" i="20"/>
  <c r="V62" i="20"/>
  <c r="AD62" i="22" s="1"/>
  <c r="V62" i="21"/>
  <c r="J38" i="22"/>
  <c r="P31" i="22"/>
  <c r="L21" i="22"/>
  <c r="AL6" i="22"/>
  <c r="J6" i="28" s="1"/>
  <c r="L6" i="23" s="1"/>
  <c r="D7" i="20"/>
  <c r="D7" i="22" s="1"/>
  <c r="D7" i="21"/>
  <c r="O111" i="22"/>
  <c r="Q102" i="22"/>
  <c r="AQ95" i="22"/>
  <c r="O95" i="28" s="1"/>
  <c r="Q95" i="23" s="1"/>
  <c r="AM81" i="22"/>
  <c r="K81" i="28" s="1"/>
  <c r="M81" i="23" s="1"/>
  <c r="I74" i="22"/>
  <c r="O63" i="22"/>
  <c r="AS54" i="22"/>
  <c r="Q54" i="28" s="1"/>
  <c r="S54" i="23" s="1"/>
  <c r="AQ31" i="22"/>
  <c r="O31" i="28" s="1"/>
  <c r="Q31" i="23" s="1"/>
  <c r="AM17" i="22"/>
  <c r="K17" i="28" s="1"/>
  <c r="M17" i="23" s="1"/>
  <c r="AT121" i="22"/>
  <c r="R121" i="28" s="1"/>
  <c r="T121" i="23" s="1"/>
  <c r="L108" i="22"/>
  <c r="AB98" i="21"/>
  <c r="AB98" i="20"/>
  <c r="AT89" i="22"/>
  <c r="R89" i="28" s="1"/>
  <c r="T89" i="23" s="1"/>
  <c r="AR30" i="22"/>
  <c r="P30" i="28" s="1"/>
  <c r="R30" i="23" s="1"/>
  <c r="F19" i="20"/>
  <c r="F19" i="21"/>
  <c r="F118" i="21"/>
  <c r="F118" i="20"/>
  <c r="P69" i="22"/>
  <c r="C124" i="20"/>
  <c r="C124" i="22" s="1"/>
  <c r="C124" i="21"/>
  <c r="O102" i="22"/>
  <c r="M95" i="22"/>
  <c r="AM88" i="22"/>
  <c r="K88" i="28" s="1"/>
  <c r="M88" i="23" s="1"/>
  <c r="G74" i="21"/>
  <c r="G74" i="20"/>
  <c r="AS61" i="22"/>
  <c r="Q61" i="28" s="1"/>
  <c r="S61" i="23" s="1"/>
  <c r="C79" i="20"/>
  <c r="C79" i="22" s="1"/>
  <c r="C79" i="21"/>
  <c r="AM59" i="22"/>
  <c r="K59" i="28" s="1"/>
  <c r="M59" i="23" s="1"/>
  <c r="AU39" i="22"/>
  <c r="S39" i="28" s="1"/>
  <c r="U39" i="23" s="1"/>
  <c r="F50" i="20"/>
  <c r="F50" i="22" s="1"/>
  <c r="F50" i="21"/>
  <c r="R63" i="22"/>
  <c r="AN119" i="22"/>
  <c r="L119" i="28" s="1"/>
  <c r="N119" i="23" s="1"/>
  <c r="S102" i="22"/>
  <c r="Q63" i="22"/>
  <c r="B88" i="21"/>
  <c r="B88" i="20"/>
  <c r="J66" i="22"/>
  <c r="AU105" i="22"/>
  <c r="S105" i="28" s="1"/>
  <c r="U105" i="23" s="1"/>
  <c r="AL88" i="22"/>
  <c r="J88" i="28" s="1"/>
  <c r="L88" i="23" s="1"/>
  <c r="I77" i="22"/>
  <c r="I29" i="22"/>
  <c r="R112" i="22"/>
  <c r="AA129" i="21"/>
  <c r="AA129" i="20"/>
  <c r="I120" i="22"/>
  <c r="AK104" i="22"/>
  <c r="I104" i="28" s="1"/>
  <c r="K104" i="23" s="1"/>
  <c r="G97" i="21"/>
  <c r="G97" i="20"/>
  <c r="G97" i="22" s="1"/>
  <c r="I88" i="22"/>
  <c r="AA81" i="20"/>
  <c r="AA81" i="21"/>
  <c r="AO38" i="22"/>
  <c r="M38" i="28" s="1"/>
  <c r="O38" i="23" s="1"/>
  <c r="AB41" i="21"/>
  <c r="AB41" i="20"/>
  <c r="AL111" i="22"/>
  <c r="J111" i="28" s="1"/>
  <c r="L111" i="23" s="1"/>
  <c r="AR104" i="22"/>
  <c r="P104" i="28" s="1"/>
  <c r="R104" i="23" s="1"/>
  <c r="AB84" i="21"/>
  <c r="AB84" i="20"/>
  <c r="V59" i="21"/>
  <c r="V59" i="20"/>
  <c r="AL47" i="22"/>
  <c r="J47" i="28" s="1"/>
  <c r="L47" i="23" s="1"/>
  <c r="Z37" i="20"/>
  <c r="AH37" i="22" s="1"/>
  <c r="F37" i="28" s="1"/>
  <c r="H37" i="23" s="1"/>
  <c r="Z37" i="23" s="1"/>
  <c r="F38" i="27" s="1"/>
  <c r="Z37" i="21"/>
  <c r="P16" i="22"/>
  <c r="X10" i="21"/>
  <c r="X10" i="20"/>
  <c r="N54" i="21"/>
  <c r="N54" i="20"/>
  <c r="AM126" i="22"/>
  <c r="K126" i="28" s="1"/>
  <c r="M126" i="23" s="1"/>
  <c r="S74" i="22"/>
  <c r="W66" i="21"/>
  <c r="W66" i="20"/>
  <c r="AE66" i="22" s="1"/>
  <c r="C66" i="28" s="1"/>
  <c r="E66" i="23" s="1"/>
  <c r="W66" i="23" s="1"/>
  <c r="C67" i="27" s="1"/>
  <c r="S58" i="22"/>
  <c r="AM30" i="22"/>
  <c r="K30" i="28" s="1"/>
  <c r="M30" i="23" s="1"/>
  <c r="D91" i="20"/>
  <c r="D91" i="22" s="1"/>
  <c r="D91" i="21"/>
  <c r="AH34" i="20"/>
  <c r="AP34" i="22" s="1"/>
  <c r="AH34" i="21"/>
  <c r="AN129" i="22"/>
  <c r="L129" i="28" s="1"/>
  <c r="N129" i="23" s="1"/>
  <c r="AB107" i="21"/>
  <c r="AB107" i="20"/>
  <c r="AL90" i="22"/>
  <c r="J90" i="28" s="1"/>
  <c r="L90" i="23" s="1"/>
  <c r="P83" i="22"/>
  <c r="D65" i="21"/>
  <c r="D65" i="20"/>
  <c r="D65" i="22" s="1"/>
  <c r="R34" i="22"/>
  <c r="AH24" i="20"/>
  <c r="AH24" i="21"/>
  <c r="B18" i="20"/>
  <c r="B18" i="22" s="1"/>
  <c r="B18" i="21"/>
  <c r="D107" i="20"/>
  <c r="D107" i="22" s="1"/>
  <c r="D107" i="21"/>
  <c r="AB25" i="21"/>
  <c r="AB25" i="20"/>
  <c r="AM125" i="22"/>
  <c r="K125" i="28" s="1"/>
  <c r="M125" i="23" s="1"/>
  <c r="I118" i="22"/>
  <c r="K109" i="22"/>
  <c r="I102" i="22"/>
  <c r="AA95" i="20"/>
  <c r="AI95" i="22" s="1"/>
  <c r="G95" i="28" s="1"/>
  <c r="I95" i="23" s="1"/>
  <c r="AA95" i="21"/>
  <c r="Y88" i="20"/>
  <c r="AG88" i="22" s="1"/>
  <c r="E88" i="28" s="1"/>
  <c r="G88" i="23" s="1"/>
  <c r="Y88" i="23" s="1"/>
  <c r="E89" i="27" s="1"/>
  <c r="Y88" i="21"/>
  <c r="AA79" i="20"/>
  <c r="AA79" i="21"/>
  <c r="I70" i="22"/>
  <c r="W70" i="22" s="1"/>
  <c r="K61" i="22"/>
  <c r="AO52" i="22"/>
  <c r="M52" i="28" s="1"/>
  <c r="O52" i="23" s="1"/>
  <c r="AM45" i="22"/>
  <c r="K45" i="28" s="1"/>
  <c r="M45" i="23" s="1"/>
  <c r="AK38" i="22"/>
  <c r="I38" i="28" s="1"/>
  <c r="K38" i="23" s="1"/>
  <c r="AM29" i="22"/>
  <c r="K29" i="28" s="1"/>
  <c r="M29" i="23" s="1"/>
  <c r="AK22" i="22"/>
  <c r="I22" i="28" s="1"/>
  <c r="K22" i="23" s="1"/>
  <c r="P129" i="22"/>
  <c r="AS4" i="22"/>
  <c r="Q4" i="28" s="1"/>
  <c r="S4" i="23" s="1"/>
  <c r="R121" i="22"/>
  <c r="AR106" i="22"/>
  <c r="P106" i="28" s="1"/>
  <c r="R106" i="23" s="1"/>
  <c r="H86" i="21"/>
  <c r="H86" i="20"/>
  <c r="H86" i="22" s="1"/>
  <c r="V61" i="21"/>
  <c r="V61" i="20"/>
  <c r="Z51" i="20"/>
  <c r="AH51" i="22" s="1"/>
  <c r="F51" i="28" s="1"/>
  <c r="H51" i="23" s="1"/>
  <c r="Z51" i="23" s="1"/>
  <c r="F52" i="27" s="1"/>
  <c r="Z51" i="21"/>
  <c r="AB10" i="21"/>
  <c r="AB10" i="20"/>
  <c r="J20" i="22"/>
  <c r="O98" i="22"/>
  <c r="K84" i="22"/>
  <c r="AO75" i="22"/>
  <c r="M75" i="28" s="1"/>
  <c r="O75" i="23" s="1"/>
  <c r="AM52" i="22"/>
  <c r="K52" i="28" s="1"/>
  <c r="M52" i="23" s="1"/>
  <c r="AO43" i="22"/>
  <c r="M43" i="28" s="1"/>
  <c r="O43" i="23" s="1"/>
  <c r="AQ34" i="22"/>
  <c r="O34" i="28" s="1"/>
  <c r="Q34" i="23" s="1"/>
  <c r="AO27" i="22"/>
  <c r="M27" i="28" s="1"/>
  <c r="O27" i="23" s="1"/>
  <c r="V20" i="20"/>
  <c r="V20" i="21"/>
  <c r="AO114" i="22"/>
  <c r="M114" i="28" s="1"/>
  <c r="O114" i="23" s="1"/>
  <c r="Y86" i="21"/>
  <c r="Y86" i="20"/>
  <c r="AG86" i="22" s="1"/>
  <c r="E86" i="28" s="1"/>
  <c r="G86" i="23" s="1"/>
  <c r="Y86" i="23" s="1"/>
  <c r="E87" i="27" s="1"/>
  <c r="AQ73" i="22"/>
  <c r="O73" i="28" s="1"/>
  <c r="Q73" i="23" s="1"/>
  <c r="M34" i="22"/>
  <c r="H113" i="21"/>
  <c r="H113" i="20"/>
  <c r="B111" i="20"/>
  <c r="B111" i="22" s="1"/>
  <c r="B111" i="21"/>
  <c r="Z45" i="20"/>
  <c r="Z45" i="21"/>
  <c r="M33" i="22"/>
  <c r="AH12" i="21"/>
  <c r="AH12" i="20"/>
  <c r="AP12" i="22" s="1"/>
  <c r="G111" i="21"/>
  <c r="G111" i="20"/>
  <c r="G111" i="22" s="1"/>
  <c r="E72" i="20"/>
  <c r="E72" i="22" s="1"/>
  <c r="E72" i="21"/>
  <c r="W33" i="21"/>
  <c r="W33" i="20"/>
  <c r="N99" i="21"/>
  <c r="N99" i="20"/>
  <c r="N99" i="22" s="1"/>
  <c r="X99" i="22" s="1"/>
  <c r="L40" i="22"/>
  <c r="AP37" i="22" l="1"/>
  <c r="AP30" i="22"/>
  <c r="AP102" i="22"/>
  <c r="AA40" i="23"/>
  <c r="G41" i="27" s="1"/>
  <c r="N42" i="22"/>
  <c r="X42" i="22" s="1"/>
  <c r="N47" i="22"/>
  <c r="X47" i="22" s="1"/>
  <c r="AP27" i="22"/>
  <c r="AP80" i="22"/>
  <c r="AP125" i="22"/>
  <c r="AP84" i="22"/>
  <c r="N43" i="22"/>
  <c r="N11" i="22"/>
  <c r="X57" i="22"/>
  <c r="X24" i="22"/>
  <c r="N114" i="22"/>
  <c r="X114" i="22" s="1"/>
  <c r="N23" i="22"/>
  <c r="X23" i="22" s="1"/>
  <c r="AP98" i="22"/>
  <c r="AP33" i="22"/>
  <c r="AP89" i="22"/>
  <c r="AP115" i="22"/>
  <c r="AA26" i="23"/>
  <c r="G27" i="27" s="1"/>
  <c r="N7" i="22"/>
  <c r="AP100" i="22"/>
  <c r="N120" i="22"/>
  <c r="X120" i="22" s="1"/>
  <c r="N110" i="22"/>
  <c r="X110" i="22" s="1"/>
  <c r="N106" i="22"/>
  <c r="X106" i="22" s="1"/>
  <c r="AP40" i="22"/>
  <c r="N52" i="22"/>
  <c r="N77" i="22"/>
  <c r="W73" i="23"/>
  <c r="C74" i="27" s="1"/>
  <c r="AP64" i="22"/>
  <c r="Z43" i="23"/>
  <c r="F44" i="27" s="1"/>
  <c r="Z104" i="23"/>
  <c r="F105" i="27" s="1"/>
  <c r="AP51" i="22"/>
  <c r="AP65" i="22"/>
  <c r="N109" i="22"/>
  <c r="X109" i="22" s="1"/>
  <c r="AA48" i="23"/>
  <c r="G49" i="27" s="1"/>
  <c r="AP50" i="22"/>
  <c r="AP130" i="22"/>
  <c r="X12" i="22"/>
  <c r="X121" i="22"/>
  <c r="Z89" i="23"/>
  <c r="F90" i="27" s="1"/>
  <c r="Y123" i="23"/>
  <c r="E124" i="27" s="1"/>
  <c r="Y83" i="23"/>
  <c r="E84" i="27" s="1"/>
  <c r="N95" i="22"/>
  <c r="X95" i="22" s="1"/>
  <c r="AP49" i="22"/>
  <c r="AA80" i="23"/>
  <c r="G81" i="27" s="1"/>
  <c r="X104" i="22"/>
  <c r="Z87" i="23"/>
  <c r="F88" i="27" s="1"/>
  <c r="X6" i="22"/>
  <c r="X25" i="22"/>
  <c r="AA85" i="23"/>
  <c r="G86" i="27" s="1"/>
  <c r="AP38" i="22"/>
  <c r="N122" i="22"/>
  <c r="X122" i="22" s="1"/>
  <c r="Z91" i="23"/>
  <c r="F92" i="27" s="1"/>
  <c r="X90" i="23"/>
  <c r="D91" i="27" s="1"/>
  <c r="AJ14" i="22"/>
  <c r="H54" i="22"/>
  <c r="W54" i="22" s="1"/>
  <c r="W14" i="23"/>
  <c r="C15" i="27" s="1"/>
  <c r="H80" i="22"/>
  <c r="H79" i="22"/>
  <c r="H62" i="22"/>
  <c r="H124" i="22"/>
  <c r="W104" i="23"/>
  <c r="C105" i="27" s="1"/>
  <c r="H29" i="22"/>
  <c r="AJ90" i="22"/>
  <c r="H85" i="22"/>
  <c r="AJ10" i="22"/>
  <c r="AA95" i="23"/>
  <c r="G96" i="27" s="1"/>
  <c r="H69" i="22"/>
  <c r="W69" i="22" s="1"/>
  <c r="AJ102" i="22"/>
  <c r="W97" i="23"/>
  <c r="C98" i="27" s="1"/>
  <c r="AJ33" i="22"/>
  <c r="H13" i="22"/>
  <c r="W13" i="22" s="1"/>
  <c r="H51" i="22"/>
  <c r="W25" i="23"/>
  <c r="C26" i="27" s="1"/>
  <c r="H120" i="22"/>
  <c r="AJ15" i="22"/>
  <c r="AJ97" i="22"/>
  <c r="Y33" i="23"/>
  <c r="E34" i="27" s="1"/>
  <c r="Z129" i="23"/>
  <c r="F130" i="27" s="1"/>
  <c r="W83" i="22"/>
  <c r="Z56" i="23"/>
  <c r="F57" i="27" s="1"/>
  <c r="W43" i="23"/>
  <c r="C44" i="27" s="1"/>
  <c r="W116" i="23"/>
  <c r="C117" i="27" s="1"/>
  <c r="H115" i="22"/>
  <c r="AJ38" i="22"/>
  <c r="H25" i="22"/>
  <c r="Y47" i="23"/>
  <c r="E48" i="27" s="1"/>
  <c r="W72" i="23"/>
  <c r="C73" i="27" s="1"/>
  <c r="W77" i="22"/>
  <c r="Z25" i="23"/>
  <c r="F26" i="27" s="1"/>
  <c r="W65" i="22"/>
  <c r="W56" i="22"/>
  <c r="X122" i="23"/>
  <c r="D123" i="27" s="1"/>
  <c r="W34" i="22"/>
  <c r="X39" i="23"/>
  <c r="D40" i="27" s="1"/>
  <c r="H74" i="22"/>
  <c r="W74" i="22" s="1"/>
  <c r="Z79" i="23"/>
  <c r="F80" i="27" s="1"/>
  <c r="H114" i="22"/>
  <c r="W114" i="22" s="1"/>
  <c r="Y114" i="22" s="1"/>
  <c r="Z114" i="22" s="1"/>
  <c r="H101" i="22"/>
  <c r="W101" i="22" s="1"/>
  <c r="AA124" i="23"/>
  <c r="G125" i="27" s="1"/>
  <c r="Z120" i="23"/>
  <c r="F121" i="27" s="1"/>
  <c r="H22" i="22"/>
  <c r="X21" i="23"/>
  <c r="D22" i="27" s="1"/>
  <c r="L57" i="22"/>
  <c r="H59" i="22"/>
  <c r="H71" i="22"/>
  <c r="W71" i="22" s="1"/>
  <c r="AN57" i="22"/>
  <c r="L57" i="28" s="1"/>
  <c r="N57" i="23" s="1"/>
  <c r="Z57" i="23" s="1"/>
  <c r="F58" i="27" s="1"/>
  <c r="AJ6" i="22"/>
  <c r="H73" i="22"/>
  <c r="H107" i="22"/>
  <c r="Y40" i="23"/>
  <c r="E41" i="27" s="1"/>
  <c r="H41" i="22"/>
  <c r="W41" i="22" s="1"/>
  <c r="H21" i="22"/>
  <c r="W21" i="22" s="1"/>
  <c r="AJ22" i="22"/>
  <c r="AJ21" i="22"/>
  <c r="AJ5" i="22"/>
  <c r="Y79" i="23"/>
  <c r="E80" i="27" s="1"/>
  <c r="X88" i="23"/>
  <c r="D89" i="27" s="1"/>
  <c r="AJ11" i="22"/>
  <c r="AJ18" i="22"/>
  <c r="AJ17" i="22"/>
  <c r="W62" i="23"/>
  <c r="C63" i="27" s="1"/>
  <c r="H60" i="22"/>
  <c r="W60" i="22" s="1"/>
  <c r="W44" i="23"/>
  <c r="C45" i="27" s="1"/>
  <c r="W22" i="23"/>
  <c r="C23" i="27" s="1"/>
  <c r="W123" i="22"/>
  <c r="W48" i="22"/>
  <c r="W24" i="23"/>
  <c r="C25" i="27" s="1"/>
  <c r="Z38" i="23"/>
  <c r="F39" i="27" s="1"/>
  <c r="AJ63" i="22"/>
  <c r="AY5" i="22"/>
  <c r="H5" i="28"/>
  <c r="J5" i="23" s="1"/>
  <c r="AZ30" i="22"/>
  <c r="N30" i="28"/>
  <c r="P30" i="23" s="1"/>
  <c r="AY116" i="22"/>
  <c r="H116" i="28"/>
  <c r="J116" i="23" s="1"/>
  <c r="H70" i="28"/>
  <c r="J70" i="23" s="1"/>
  <c r="AY70" i="22"/>
  <c r="B28" i="28"/>
  <c r="D28" i="23" s="1"/>
  <c r="AY77" i="22"/>
  <c r="H77" i="28"/>
  <c r="J77" i="23" s="1"/>
  <c r="W55" i="23"/>
  <c r="C56" i="27" s="1"/>
  <c r="AA58" i="23"/>
  <c r="G59" i="27" s="1"/>
  <c r="X82" i="22"/>
  <c r="AY122" i="22"/>
  <c r="H122" i="28"/>
  <c r="J122" i="23" s="1"/>
  <c r="AZ96" i="22"/>
  <c r="N96" i="28"/>
  <c r="P96" i="23" s="1"/>
  <c r="X126" i="23"/>
  <c r="D127" i="27" s="1"/>
  <c r="AZ114" i="22"/>
  <c r="N114" i="28"/>
  <c r="P114" i="23" s="1"/>
  <c r="AZ75" i="22"/>
  <c r="N75" i="28"/>
  <c r="P75" i="23" s="1"/>
  <c r="W68" i="23"/>
  <c r="C69" i="27" s="1"/>
  <c r="AZ127" i="22"/>
  <c r="N127" i="28"/>
  <c r="P127" i="23" s="1"/>
  <c r="Z24" i="23"/>
  <c r="F25" i="27" s="1"/>
  <c r="AY48" i="22"/>
  <c r="H48" i="28"/>
  <c r="J48" i="23" s="1"/>
  <c r="Y70" i="23"/>
  <c r="E71" i="27" s="1"/>
  <c r="AZ98" i="22"/>
  <c r="N98" i="28"/>
  <c r="P98" i="23" s="1"/>
  <c r="B119" i="28"/>
  <c r="D119" i="23" s="1"/>
  <c r="W91" i="23"/>
  <c r="C92" i="27" s="1"/>
  <c r="AY71" i="22"/>
  <c r="H71" i="28"/>
  <c r="J71" i="23" s="1"/>
  <c r="X80" i="23"/>
  <c r="D81" i="27" s="1"/>
  <c r="AF10" i="22"/>
  <c r="D10" i="28" s="1"/>
  <c r="F10" i="23" s="1"/>
  <c r="X10" i="23" s="1"/>
  <c r="D11" i="27" s="1"/>
  <c r="AJ84" i="22"/>
  <c r="AI81" i="22"/>
  <c r="G81" i="28" s="1"/>
  <c r="I81" i="23" s="1"/>
  <c r="AA81" i="23" s="1"/>
  <c r="G82" i="27" s="1"/>
  <c r="AI112" i="22"/>
  <c r="G112" i="28" s="1"/>
  <c r="I112" i="23" s="1"/>
  <c r="AA112" i="23" s="1"/>
  <c r="G113" i="27" s="1"/>
  <c r="AP57" i="22"/>
  <c r="AF130" i="22"/>
  <c r="D130" i="28" s="1"/>
  <c r="F130" i="23" s="1"/>
  <c r="X130" i="23" s="1"/>
  <c r="D131" i="27" s="1"/>
  <c r="D36" i="22"/>
  <c r="AD85" i="22"/>
  <c r="B92" i="22"/>
  <c r="AP69" i="22"/>
  <c r="G23" i="22"/>
  <c r="AI71" i="22"/>
  <c r="G71" i="28" s="1"/>
  <c r="I71" i="23" s="1"/>
  <c r="AA71" i="23" s="1"/>
  <c r="G72" i="27" s="1"/>
  <c r="AH85" i="22"/>
  <c r="F85" i="28" s="1"/>
  <c r="H85" i="23" s="1"/>
  <c r="Z85" i="23" s="1"/>
  <c r="F86" i="27" s="1"/>
  <c r="AG14" i="22"/>
  <c r="E14" i="28" s="1"/>
  <c r="G14" i="23" s="1"/>
  <c r="Y14" i="23" s="1"/>
  <c r="E15" i="27" s="1"/>
  <c r="AG39" i="22"/>
  <c r="E39" i="28" s="1"/>
  <c r="G39" i="23" s="1"/>
  <c r="Y39" i="23" s="1"/>
  <c r="E40" i="27" s="1"/>
  <c r="N62" i="22"/>
  <c r="X62" i="22" s="1"/>
  <c r="F64" i="22"/>
  <c r="AF50" i="22"/>
  <c r="D50" i="28" s="1"/>
  <c r="F50" i="23" s="1"/>
  <c r="X50" i="23" s="1"/>
  <c r="D51" i="27" s="1"/>
  <c r="G9" i="22"/>
  <c r="G105" i="22"/>
  <c r="AP99" i="22"/>
  <c r="D109" i="22"/>
  <c r="D10" i="22"/>
  <c r="AH113" i="22"/>
  <c r="F113" i="28" s="1"/>
  <c r="H113" i="23" s="1"/>
  <c r="Z113" i="23" s="1"/>
  <c r="F114" i="27" s="1"/>
  <c r="AE99" i="22"/>
  <c r="C99" i="28" s="1"/>
  <c r="E99" i="23" s="1"/>
  <c r="W99" i="23" s="1"/>
  <c r="C100" i="27" s="1"/>
  <c r="F122" i="22"/>
  <c r="H11" i="22"/>
  <c r="W11" i="22" s="1"/>
  <c r="AI128" i="22"/>
  <c r="G128" i="28" s="1"/>
  <c r="I128" i="23" s="1"/>
  <c r="AA128" i="23" s="1"/>
  <c r="G129" i="27" s="1"/>
  <c r="AP67" i="22"/>
  <c r="AG19" i="22"/>
  <c r="E19" i="28" s="1"/>
  <c r="G19" i="23" s="1"/>
  <c r="Y19" i="23" s="1"/>
  <c r="E20" i="27" s="1"/>
  <c r="G51" i="22"/>
  <c r="B74" i="22"/>
  <c r="F128" i="22"/>
  <c r="AE70" i="22"/>
  <c r="C70" i="28" s="1"/>
  <c r="E70" i="23" s="1"/>
  <c r="W70" i="23" s="1"/>
  <c r="C71" i="27" s="1"/>
  <c r="AP94" i="22"/>
  <c r="F57" i="22"/>
  <c r="AI46" i="22"/>
  <c r="G46" i="28" s="1"/>
  <c r="I46" i="23" s="1"/>
  <c r="AA46" i="23" s="1"/>
  <c r="G47" i="27" s="1"/>
  <c r="D95" i="22"/>
  <c r="AP4" i="22"/>
  <c r="E126" i="22"/>
  <c r="AD58" i="22"/>
  <c r="G70" i="22"/>
  <c r="B73" i="22"/>
  <c r="C97" i="22"/>
  <c r="V97" i="22" s="1"/>
  <c r="N56" i="22"/>
  <c r="AG9" i="22"/>
  <c r="E9" i="28" s="1"/>
  <c r="G9" i="23" s="1"/>
  <c r="Y9" i="23" s="1"/>
  <c r="E10" i="27" s="1"/>
  <c r="AD26" i="22"/>
  <c r="AI90" i="22"/>
  <c r="G90" i="28" s="1"/>
  <c r="I90" i="23" s="1"/>
  <c r="AA90" i="23" s="1"/>
  <c r="G91" i="27" s="1"/>
  <c r="AP91" i="22"/>
  <c r="AE114" i="22"/>
  <c r="C114" i="28" s="1"/>
  <c r="E114" i="23" s="1"/>
  <c r="W114" i="23" s="1"/>
  <c r="C115" i="27" s="1"/>
  <c r="AE110" i="22"/>
  <c r="C110" i="28" s="1"/>
  <c r="E110" i="23" s="1"/>
  <c r="W110" i="23" s="1"/>
  <c r="C111" i="27" s="1"/>
  <c r="AP103" i="22"/>
  <c r="AI51" i="22"/>
  <c r="G51" i="28" s="1"/>
  <c r="I51" i="23" s="1"/>
  <c r="AA51" i="23" s="1"/>
  <c r="G52" i="27" s="1"/>
  <c r="F52" i="22"/>
  <c r="E29" i="22"/>
  <c r="D46" i="22"/>
  <c r="N94" i="22"/>
  <c r="X94" i="22" s="1"/>
  <c r="AK67" i="22"/>
  <c r="I67" i="28" s="1"/>
  <c r="K67" i="23" s="1"/>
  <c r="C25" i="22"/>
  <c r="E96" i="22"/>
  <c r="AF81" i="22"/>
  <c r="D81" i="28" s="1"/>
  <c r="F81" i="23" s="1"/>
  <c r="X81" i="23" s="1"/>
  <c r="D82" i="27" s="1"/>
  <c r="AP70" i="22"/>
  <c r="AJ120" i="22"/>
  <c r="AG62" i="22"/>
  <c r="E62" i="28" s="1"/>
  <c r="G62" i="23" s="1"/>
  <c r="Y62" i="23" s="1"/>
  <c r="E63" i="27" s="1"/>
  <c r="AJ49" i="22"/>
  <c r="G94" i="22"/>
  <c r="F39" i="22"/>
  <c r="D88" i="22"/>
  <c r="E9" i="22"/>
  <c r="AI33" i="22"/>
  <c r="G33" i="28" s="1"/>
  <c r="I33" i="23" s="1"/>
  <c r="AA33" i="23" s="1"/>
  <c r="G34" i="27" s="1"/>
  <c r="AE129" i="22"/>
  <c r="C129" i="28" s="1"/>
  <c r="E129" i="23" s="1"/>
  <c r="W129" i="23" s="1"/>
  <c r="C130" i="27" s="1"/>
  <c r="N59" i="22"/>
  <c r="X59" i="22" s="1"/>
  <c r="AI19" i="22"/>
  <c r="G19" i="28" s="1"/>
  <c r="I19" i="23" s="1"/>
  <c r="AA19" i="23" s="1"/>
  <c r="G20" i="27" s="1"/>
  <c r="F104" i="22"/>
  <c r="H8" i="22"/>
  <c r="W8" i="22" s="1"/>
  <c r="AE67" i="22"/>
  <c r="C67" i="28" s="1"/>
  <c r="E67" i="23" s="1"/>
  <c r="H78" i="22"/>
  <c r="W78" i="22" s="1"/>
  <c r="AP7" i="22"/>
  <c r="N60" i="22"/>
  <c r="X60" i="22" s="1"/>
  <c r="B7" i="22"/>
  <c r="H88" i="22"/>
  <c r="W88" i="22" s="1"/>
  <c r="AH58" i="22"/>
  <c r="F58" i="28" s="1"/>
  <c r="H58" i="23" s="1"/>
  <c r="Z58" i="23" s="1"/>
  <c r="F59" i="27" s="1"/>
  <c r="AI126" i="22"/>
  <c r="G126" i="28" s="1"/>
  <c r="I126" i="23" s="1"/>
  <c r="AA126" i="23" s="1"/>
  <c r="G127" i="27" s="1"/>
  <c r="E128" i="22"/>
  <c r="AD34" i="22"/>
  <c r="F108" i="22"/>
  <c r="AG17" i="22"/>
  <c r="E17" i="28" s="1"/>
  <c r="G17" i="23" s="1"/>
  <c r="Y17" i="23" s="1"/>
  <c r="E18" i="27" s="1"/>
  <c r="AE74" i="22"/>
  <c r="C74" i="28" s="1"/>
  <c r="E74" i="23" s="1"/>
  <c r="W74" i="23" s="1"/>
  <c r="C75" i="27" s="1"/>
  <c r="AP107" i="22"/>
  <c r="AG20" i="22"/>
  <c r="E20" i="28" s="1"/>
  <c r="G20" i="23" s="1"/>
  <c r="Y20" i="23" s="1"/>
  <c r="E21" i="27" s="1"/>
  <c r="B46" i="22"/>
  <c r="AJ91" i="22"/>
  <c r="N65" i="22"/>
  <c r="X65" i="22" s="1"/>
  <c r="F80" i="22"/>
  <c r="E25" i="22"/>
  <c r="AD71" i="22"/>
  <c r="B64" i="22"/>
  <c r="V64" i="22" s="1"/>
  <c r="G33" i="22"/>
  <c r="AH22" i="22"/>
  <c r="F22" i="28" s="1"/>
  <c r="H22" i="23" s="1"/>
  <c r="Z22" i="23" s="1"/>
  <c r="F23" i="27" s="1"/>
  <c r="AF24" i="22"/>
  <c r="D24" i="28" s="1"/>
  <c r="F24" i="23" s="1"/>
  <c r="X24" i="23" s="1"/>
  <c r="D25" i="27" s="1"/>
  <c r="G115" i="22"/>
  <c r="AP112" i="22"/>
  <c r="N45" i="22"/>
  <c r="X45" i="22" s="1"/>
  <c r="AJ95" i="22"/>
  <c r="AG12" i="22"/>
  <c r="E12" i="28" s="1"/>
  <c r="G12" i="23" s="1"/>
  <c r="Y12" i="23" s="1"/>
  <c r="E13" i="27" s="1"/>
  <c r="AD127" i="22"/>
  <c r="AG35" i="22"/>
  <c r="E35" i="28" s="1"/>
  <c r="G35" i="23" s="1"/>
  <c r="Y35" i="23" s="1"/>
  <c r="E36" i="27" s="1"/>
  <c r="AI30" i="22"/>
  <c r="G30" i="28" s="1"/>
  <c r="I30" i="23" s="1"/>
  <c r="AA30" i="23" s="1"/>
  <c r="G31" i="27" s="1"/>
  <c r="AD7" i="22"/>
  <c r="AE47" i="22"/>
  <c r="C47" i="28" s="1"/>
  <c r="E47" i="23" s="1"/>
  <c r="W47" i="23" s="1"/>
  <c r="C48" i="27" s="1"/>
  <c r="F54" i="22"/>
  <c r="AP47" i="22"/>
  <c r="C4" i="22"/>
  <c r="B71" i="22"/>
  <c r="AD64" i="22"/>
  <c r="AE92" i="22"/>
  <c r="C92" i="28" s="1"/>
  <c r="E92" i="23" s="1"/>
  <c r="W92" i="23" s="1"/>
  <c r="C93" i="27" s="1"/>
  <c r="AE5" i="22"/>
  <c r="C5" i="28" s="1"/>
  <c r="E5" i="23" s="1"/>
  <c r="W5" i="23" s="1"/>
  <c r="C6" i="27" s="1"/>
  <c r="AE85" i="22"/>
  <c r="C85" i="28" s="1"/>
  <c r="E85" i="23" s="1"/>
  <c r="W85" i="23" s="1"/>
  <c r="C86" i="27" s="1"/>
  <c r="B84" i="22"/>
  <c r="AG89" i="22"/>
  <c r="E89" i="28" s="1"/>
  <c r="G89" i="23" s="1"/>
  <c r="Y89" i="23" s="1"/>
  <c r="E90" i="27" s="1"/>
  <c r="AJ57" i="22"/>
  <c r="AH31" i="22"/>
  <c r="F31" i="28" s="1"/>
  <c r="H31" i="23" s="1"/>
  <c r="Z31" i="23" s="1"/>
  <c r="F32" i="27" s="1"/>
  <c r="AH107" i="22"/>
  <c r="F107" i="28" s="1"/>
  <c r="H107" i="23" s="1"/>
  <c r="Z107" i="23" s="1"/>
  <c r="F108" i="27" s="1"/>
  <c r="AF87" i="22"/>
  <c r="D87" i="28" s="1"/>
  <c r="F87" i="23" s="1"/>
  <c r="X87" i="23" s="1"/>
  <c r="D88" i="27" s="1"/>
  <c r="AE7" i="22"/>
  <c r="C7" i="28" s="1"/>
  <c r="E7" i="23" s="1"/>
  <c r="W7" i="23" s="1"/>
  <c r="C8" i="27" s="1"/>
  <c r="AD33" i="22"/>
  <c r="AE64" i="22"/>
  <c r="C64" i="28" s="1"/>
  <c r="E64" i="23" s="1"/>
  <c r="W64" i="23" s="1"/>
  <c r="C65" i="27" s="1"/>
  <c r="D29" i="22"/>
  <c r="AH53" i="22"/>
  <c r="F53" i="28" s="1"/>
  <c r="H53" i="23" s="1"/>
  <c r="Z53" i="23" s="1"/>
  <c r="F54" i="27" s="1"/>
  <c r="AD107" i="22"/>
  <c r="AI127" i="22"/>
  <c r="G127" i="28" s="1"/>
  <c r="I127" i="23" s="1"/>
  <c r="AA127" i="23" s="1"/>
  <c r="G128" i="27" s="1"/>
  <c r="AE31" i="22"/>
  <c r="C31" i="28" s="1"/>
  <c r="E31" i="23" s="1"/>
  <c r="W31" i="23" s="1"/>
  <c r="C32" i="27" s="1"/>
  <c r="B29" i="22"/>
  <c r="F83" i="22"/>
  <c r="D120" i="22"/>
  <c r="B82" i="22"/>
  <c r="AJ89" i="22"/>
  <c r="D66" i="22"/>
  <c r="C94" i="22"/>
  <c r="C108" i="22"/>
  <c r="H57" i="22"/>
  <c r="W57" i="22" s="1"/>
  <c r="H46" i="22"/>
  <c r="W46" i="22" s="1"/>
  <c r="D92" i="22"/>
  <c r="D15" i="22"/>
  <c r="C69" i="22"/>
  <c r="F84" i="22"/>
  <c r="AH62" i="22"/>
  <c r="F62" i="28" s="1"/>
  <c r="H62" i="23" s="1"/>
  <c r="Z62" i="23" s="1"/>
  <c r="F63" i="27" s="1"/>
  <c r="AE54" i="22"/>
  <c r="C54" i="28" s="1"/>
  <c r="E54" i="23" s="1"/>
  <c r="W54" i="23" s="1"/>
  <c r="C55" i="27" s="1"/>
  <c r="AG93" i="22"/>
  <c r="E93" i="28" s="1"/>
  <c r="G93" i="23" s="1"/>
  <c r="Y93" i="23" s="1"/>
  <c r="E94" i="27" s="1"/>
  <c r="AG125" i="22"/>
  <c r="E125" i="28" s="1"/>
  <c r="G125" i="23" s="1"/>
  <c r="Y125" i="23" s="1"/>
  <c r="E126" i="27" s="1"/>
  <c r="AP101" i="22"/>
  <c r="E94" i="22"/>
  <c r="H72" i="22"/>
  <c r="W72" i="22" s="1"/>
  <c r="N39" i="22"/>
  <c r="X39" i="22" s="1"/>
  <c r="N92" i="22"/>
  <c r="X92" i="22" s="1"/>
  <c r="H26" i="22"/>
  <c r="W26" i="22" s="1"/>
  <c r="F78" i="22"/>
  <c r="AG129" i="22"/>
  <c r="E129" i="28" s="1"/>
  <c r="G129" i="23" s="1"/>
  <c r="Y129" i="23" s="1"/>
  <c r="E130" i="27" s="1"/>
  <c r="D38" i="22"/>
  <c r="AG91" i="22"/>
  <c r="E91" i="28" s="1"/>
  <c r="G91" i="23" s="1"/>
  <c r="Y91" i="23" s="1"/>
  <c r="E92" i="27" s="1"/>
  <c r="N31" i="22"/>
  <c r="X31" i="22" s="1"/>
  <c r="C61" i="22"/>
  <c r="V61" i="22" s="1"/>
  <c r="D6" i="22"/>
  <c r="C77" i="22"/>
  <c r="C125" i="22"/>
  <c r="V125" i="22" s="1"/>
  <c r="D41" i="22"/>
  <c r="AJ103" i="22"/>
  <c r="AJ80" i="22"/>
  <c r="E4" i="22"/>
  <c r="AI34" i="22"/>
  <c r="G34" i="28" s="1"/>
  <c r="I34" i="23" s="1"/>
  <c r="AA34" i="23" s="1"/>
  <c r="G35" i="27" s="1"/>
  <c r="AI66" i="22"/>
  <c r="G66" i="28" s="1"/>
  <c r="I66" i="23" s="1"/>
  <c r="AA66" i="23" s="1"/>
  <c r="G67" i="27" s="1"/>
  <c r="N32" i="22"/>
  <c r="X32" i="22" s="1"/>
  <c r="E21" i="22"/>
  <c r="H129" i="22"/>
  <c r="W129" i="22" s="1"/>
  <c r="AD129" i="22"/>
  <c r="AG51" i="22"/>
  <c r="E51" i="28" s="1"/>
  <c r="G51" i="23" s="1"/>
  <c r="Y51" i="23" s="1"/>
  <c r="E52" i="27" s="1"/>
  <c r="C78" i="22"/>
  <c r="F44" i="22"/>
  <c r="AP31" i="22"/>
  <c r="AE11" i="22"/>
  <c r="C11" i="28" s="1"/>
  <c r="E11" i="23" s="1"/>
  <c r="W11" i="23" s="1"/>
  <c r="C12" i="27" s="1"/>
  <c r="H47" i="22"/>
  <c r="W47" i="22" s="1"/>
  <c r="AI72" i="22"/>
  <c r="G72" i="28" s="1"/>
  <c r="I72" i="23" s="1"/>
  <c r="AA72" i="23" s="1"/>
  <c r="G73" i="27" s="1"/>
  <c r="AI25" i="22"/>
  <c r="G25" i="28" s="1"/>
  <c r="I25" i="23" s="1"/>
  <c r="AA25" i="23" s="1"/>
  <c r="G26" i="27" s="1"/>
  <c r="AI57" i="22"/>
  <c r="G57" i="28" s="1"/>
  <c r="I57" i="23" s="1"/>
  <c r="AA57" i="23" s="1"/>
  <c r="G58" i="27" s="1"/>
  <c r="AI89" i="22"/>
  <c r="G89" i="28" s="1"/>
  <c r="I89" i="23" s="1"/>
  <c r="AA89" i="23" s="1"/>
  <c r="G90" i="27" s="1"/>
  <c r="AI121" i="22"/>
  <c r="G121" i="28" s="1"/>
  <c r="I121" i="23" s="1"/>
  <c r="AA121" i="23" s="1"/>
  <c r="G122" i="27" s="1"/>
  <c r="AJ83" i="22"/>
  <c r="E123" i="22"/>
  <c r="AJ114" i="22"/>
  <c r="AD14" i="22"/>
  <c r="AF82" i="22"/>
  <c r="D82" i="28" s="1"/>
  <c r="F82" i="23" s="1"/>
  <c r="X82" i="23" s="1"/>
  <c r="D83" i="27" s="1"/>
  <c r="AG52" i="22"/>
  <c r="E52" i="28" s="1"/>
  <c r="G52" i="23" s="1"/>
  <c r="Y52" i="23" s="1"/>
  <c r="E53" i="27" s="1"/>
  <c r="G28" i="22"/>
  <c r="B47" i="22"/>
  <c r="AJ101" i="22"/>
  <c r="AD79" i="22"/>
  <c r="E77" i="22"/>
  <c r="F67" i="22"/>
  <c r="N117" i="22"/>
  <c r="X117" i="22" s="1"/>
  <c r="AE10" i="22"/>
  <c r="C10" i="28" s="1"/>
  <c r="E10" i="23" s="1"/>
  <c r="W10" i="23" s="1"/>
  <c r="C11" i="27" s="1"/>
  <c r="G40" i="22"/>
  <c r="AJ12" i="22"/>
  <c r="D73" i="22"/>
  <c r="AH65" i="22"/>
  <c r="F65" i="28" s="1"/>
  <c r="H65" i="23" s="1"/>
  <c r="Z65" i="23" s="1"/>
  <c r="F66" i="27" s="1"/>
  <c r="H94" i="22"/>
  <c r="W94" i="22" s="1"/>
  <c r="G61" i="22"/>
  <c r="AF41" i="22"/>
  <c r="D41" i="28" s="1"/>
  <c r="F41" i="23" s="1"/>
  <c r="X41" i="23" s="1"/>
  <c r="D42" i="27" s="1"/>
  <c r="D63" i="22"/>
  <c r="N55" i="22"/>
  <c r="X55" i="22" s="1"/>
  <c r="C30" i="22"/>
  <c r="AH33" i="22"/>
  <c r="F33" i="28" s="1"/>
  <c r="H33" i="23" s="1"/>
  <c r="Z33" i="23" s="1"/>
  <c r="F34" i="27" s="1"/>
  <c r="E30" i="22"/>
  <c r="N76" i="22"/>
  <c r="X76" i="22" s="1"/>
  <c r="AP81" i="22"/>
  <c r="D17" i="22"/>
  <c r="AF14" i="22"/>
  <c r="D14" i="28" s="1"/>
  <c r="F14" i="23" s="1"/>
  <c r="X14" i="23" s="1"/>
  <c r="D15" i="27" s="1"/>
  <c r="E36" i="22"/>
  <c r="AD46" i="22"/>
  <c r="N128" i="22"/>
  <c r="X128" i="22" s="1"/>
  <c r="C43" i="22"/>
  <c r="AP23" i="22"/>
  <c r="B81" i="22"/>
  <c r="E116" i="22"/>
  <c r="B52" i="22"/>
  <c r="AG6" i="22"/>
  <c r="E6" i="28" s="1"/>
  <c r="G6" i="23" s="1"/>
  <c r="Y6" i="23" s="1"/>
  <c r="E7" i="27" s="1"/>
  <c r="E38" i="22"/>
  <c r="AG118" i="22"/>
  <c r="E118" i="28" s="1"/>
  <c r="G118" i="23" s="1"/>
  <c r="Y118" i="23" s="1"/>
  <c r="E119" i="27" s="1"/>
  <c r="AI50" i="22"/>
  <c r="G50" i="28" s="1"/>
  <c r="I50" i="23" s="1"/>
  <c r="AA50" i="23" s="1"/>
  <c r="G51" i="27" s="1"/>
  <c r="AI59" i="22"/>
  <c r="G59" i="28" s="1"/>
  <c r="I59" i="23" s="1"/>
  <c r="AA59" i="23" s="1"/>
  <c r="G60" i="27" s="1"/>
  <c r="F24" i="22"/>
  <c r="AD11" i="22"/>
  <c r="C91" i="22"/>
  <c r="AF115" i="22"/>
  <c r="D115" i="28" s="1"/>
  <c r="F115" i="23" s="1"/>
  <c r="X115" i="23" s="1"/>
  <c r="D116" i="27" s="1"/>
  <c r="AP87" i="22"/>
  <c r="D129" i="22"/>
  <c r="E6" i="22"/>
  <c r="AG38" i="22"/>
  <c r="E38" i="28" s="1"/>
  <c r="G38" i="23" s="1"/>
  <c r="Y38" i="23" s="1"/>
  <c r="E39" i="27" s="1"/>
  <c r="G77" i="22"/>
  <c r="N35" i="22"/>
  <c r="X35" i="22" s="1"/>
  <c r="AP111" i="22"/>
  <c r="AF91" i="22"/>
  <c r="D91" i="28" s="1"/>
  <c r="F91" i="23" s="1"/>
  <c r="X91" i="23" s="1"/>
  <c r="D92" i="27" s="1"/>
  <c r="AF66" i="22"/>
  <c r="D66" i="28" s="1"/>
  <c r="F66" i="23" s="1"/>
  <c r="X66" i="23" s="1"/>
  <c r="D67" i="27" s="1"/>
  <c r="AI122" i="22"/>
  <c r="G122" i="28" s="1"/>
  <c r="I122" i="23" s="1"/>
  <c r="AA122" i="23" s="1"/>
  <c r="G123" i="27" s="1"/>
  <c r="AG124" i="22"/>
  <c r="E124" i="28" s="1"/>
  <c r="G124" i="23" s="1"/>
  <c r="Y124" i="23" s="1"/>
  <c r="E125" i="27" s="1"/>
  <c r="C34" i="22"/>
  <c r="AF123" i="22"/>
  <c r="D123" i="28" s="1"/>
  <c r="F123" i="23" s="1"/>
  <c r="X123" i="23" s="1"/>
  <c r="D124" i="27" s="1"/>
  <c r="AP28" i="22"/>
  <c r="G39" i="22"/>
  <c r="AG11" i="22"/>
  <c r="E11" i="28" s="1"/>
  <c r="G11" i="23" s="1"/>
  <c r="Y11" i="23" s="1"/>
  <c r="E12" i="27" s="1"/>
  <c r="AD8" i="22"/>
  <c r="D44" i="22"/>
  <c r="B113" i="22"/>
  <c r="AF129" i="22"/>
  <c r="D129" i="28" s="1"/>
  <c r="F129" i="23" s="1"/>
  <c r="X129" i="23" s="1"/>
  <c r="D130" i="27" s="1"/>
  <c r="E85" i="22"/>
  <c r="F21" i="22"/>
  <c r="F7" i="22"/>
  <c r="G79" i="22"/>
  <c r="AD15" i="22"/>
  <c r="E54" i="22"/>
  <c r="N36" i="22"/>
  <c r="X36" i="22" s="1"/>
  <c r="AP26" i="22"/>
  <c r="AJ46" i="22"/>
  <c r="AF103" i="22"/>
  <c r="D103" i="28" s="1"/>
  <c r="F103" i="23" s="1"/>
  <c r="X103" i="23" s="1"/>
  <c r="D104" i="27" s="1"/>
  <c r="H82" i="22"/>
  <c r="W82" i="22" s="1"/>
  <c r="AY102" i="22"/>
  <c r="H102" i="28"/>
  <c r="J102" i="23" s="1"/>
  <c r="AY21" i="22"/>
  <c r="H21" i="28"/>
  <c r="J21" i="23" s="1"/>
  <c r="X106" i="23"/>
  <c r="D107" i="27" s="1"/>
  <c r="AY30" i="22"/>
  <c r="H30" i="28"/>
  <c r="J30" i="23" s="1"/>
  <c r="AX56" i="22"/>
  <c r="B56" i="28"/>
  <c r="D56" i="23" s="1"/>
  <c r="B106" i="28"/>
  <c r="D106" i="23" s="1"/>
  <c r="AY31" i="22"/>
  <c r="H31" i="28"/>
  <c r="J31" i="23" s="1"/>
  <c r="AY75" i="22"/>
  <c r="H75" i="28"/>
  <c r="J75" i="23" s="1"/>
  <c r="AZ6" i="22"/>
  <c r="N6" i="28"/>
  <c r="P6" i="23" s="1"/>
  <c r="B6" i="28"/>
  <c r="D6" i="23" s="1"/>
  <c r="AY121" i="22"/>
  <c r="H121" i="28"/>
  <c r="J121" i="23" s="1"/>
  <c r="AX84" i="22"/>
  <c r="B84" i="28"/>
  <c r="D84" i="23" s="1"/>
  <c r="AY19" i="22"/>
  <c r="H19" i="28"/>
  <c r="J19" i="23" s="1"/>
  <c r="AZ38" i="22"/>
  <c r="N38" i="28"/>
  <c r="P38" i="23" s="1"/>
  <c r="B42" i="28"/>
  <c r="D42" i="23" s="1"/>
  <c r="AY47" i="22"/>
  <c r="H47" i="28"/>
  <c r="J47" i="23" s="1"/>
  <c r="AZ11" i="22"/>
  <c r="N11" i="28"/>
  <c r="P11" i="23" s="1"/>
  <c r="AY74" i="22"/>
  <c r="H74" i="28"/>
  <c r="J74" i="23" s="1"/>
  <c r="B49" i="28"/>
  <c r="D49" i="23" s="1"/>
  <c r="W103" i="22"/>
  <c r="AY39" i="22"/>
  <c r="H39" i="28"/>
  <c r="J39" i="23" s="1"/>
  <c r="AZ106" i="22"/>
  <c r="N106" i="28"/>
  <c r="P106" i="23" s="1"/>
  <c r="AY34" i="22"/>
  <c r="H34" i="28"/>
  <c r="J34" i="23" s="1"/>
  <c r="AE33" i="22"/>
  <c r="C33" i="28" s="1"/>
  <c r="E33" i="23" s="1"/>
  <c r="W33" i="23" s="1"/>
  <c r="C34" i="27" s="1"/>
  <c r="AJ107" i="22"/>
  <c r="AJ98" i="22"/>
  <c r="AD27" i="22"/>
  <c r="G6" i="22"/>
  <c r="H87" i="22"/>
  <c r="W87" i="22" s="1"/>
  <c r="C6" i="22"/>
  <c r="AJ81" i="22"/>
  <c r="AF95" i="22"/>
  <c r="D95" i="28" s="1"/>
  <c r="F95" i="23" s="1"/>
  <c r="X95" i="23" s="1"/>
  <c r="D96" i="27" s="1"/>
  <c r="AH55" i="22"/>
  <c r="F55" i="28" s="1"/>
  <c r="H55" i="23" s="1"/>
  <c r="Z55" i="23" s="1"/>
  <c r="F56" i="27" s="1"/>
  <c r="AZ37" i="22"/>
  <c r="N37" i="28"/>
  <c r="P37" i="23" s="1"/>
  <c r="B58" i="22"/>
  <c r="G26" i="22"/>
  <c r="AD13" i="22"/>
  <c r="AH67" i="22"/>
  <c r="F67" i="28" s="1"/>
  <c r="H67" i="23" s="1"/>
  <c r="Z67" i="23" s="1"/>
  <c r="F68" i="27" s="1"/>
  <c r="AH131" i="22"/>
  <c r="F131" i="28" s="1"/>
  <c r="H131" i="23" s="1"/>
  <c r="Z131" i="23" s="1"/>
  <c r="F132" i="27" s="1"/>
  <c r="AA73" i="23"/>
  <c r="G74" i="27" s="1"/>
  <c r="F45" i="22"/>
  <c r="B20" i="22"/>
  <c r="V20" i="22" s="1"/>
  <c r="AJ86" i="22"/>
  <c r="E104" i="22"/>
  <c r="W22" i="22"/>
  <c r="AD10" i="22"/>
  <c r="X34" i="23"/>
  <c r="D35" i="27" s="1"/>
  <c r="G78" i="22"/>
  <c r="H58" i="22"/>
  <c r="W58" i="22" s="1"/>
  <c r="X49" i="22"/>
  <c r="B44" i="28"/>
  <c r="D44" i="23" s="1"/>
  <c r="C81" i="22"/>
  <c r="B68" i="28"/>
  <c r="D68" i="23" s="1"/>
  <c r="AF25" i="22"/>
  <c r="D25" i="28" s="1"/>
  <c r="F25" i="23" s="1"/>
  <c r="X25" i="23" s="1"/>
  <c r="D26" i="27" s="1"/>
  <c r="AY8" i="22"/>
  <c r="H8" i="28"/>
  <c r="J8" i="23" s="1"/>
  <c r="Z14" i="23"/>
  <c r="F15" i="27" s="1"/>
  <c r="X7" i="22"/>
  <c r="AG103" i="22"/>
  <c r="E103" i="28" s="1"/>
  <c r="G103" i="23" s="1"/>
  <c r="Y103" i="23" s="1"/>
  <c r="E104" i="27" s="1"/>
  <c r="D27" i="22"/>
  <c r="AP95" i="22"/>
  <c r="E8" i="22"/>
  <c r="AJ54" i="22"/>
  <c r="AP56" i="22"/>
  <c r="AH69" i="22"/>
  <c r="F69" i="28" s="1"/>
  <c r="H69" i="23" s="1"/>
  <c r="Z69" i="23" s="1"/>
  <c r="F70" i="27" s="1"/>
  <c r="AG10" i="22"/>
  <c r="E10" i="28" s="1"/>
  <c r="G10" i="23" s="1"/>
  <c r="Y10" i="23" s="1"/>
  <c r="E11" i="27" s="1"/>
  <c r="W33" i="22"/>
  <c r="Z52" i="23"/>
  <c r="F53" i="27" s="1"/>
  <c r="AH73" i="22"/>
  <c r="F73" i="28" s="1"/>
  <c r="H73" i="23" s="1"/>
  <c r="Z73" i="23" s="1"/>
  <c r="F74" i="27" s="1"/>
  <c r="E35" i="22"/>
  <c r="G30" i="22"/>
  <c r="D81" i="22"/>
  <c r="AG107" i="22"/>
  <c r="E107" i="28" s="1"/>
  <c r="G107" i="23" s="1"/>
  <c r="Y107" i="23" s="1"/>
  <c r="E108" i="27" s="1"/>
  <c r="AH35" i="22"/>
  <c r="F35" i="28" s="1"/>
  <c r="H35" i="23" s="1"/>
  <c r="Z35" i="23" s="1"/>
  <c r="F36" i="27" s="1"/>
  <c r="AE56" i="22"/>
  <c r="C56" i="28" s="1"/>
  <c r="E56" i="23" s="1"/>
  <c r="W56" i="23" s="1"/>
  <c r="C57" i="27" s="1"/>
  <c r="Y95" i="23"/>
  <c r="E96" i="27" s="1"/>
  <c r="AD17" i="22"/>
  <c r="AZ120" i="22"/>
  <c r="N120" i="28"/>
  <c r="P120" i="23" s="1"/>
  <c r="AG99" i="22"/>
  <c r="E99" i="28" s="1"/>
  <c r="G99" i="23" s="1"/>
  <c r="Y99" i="23" s="1"/>
  <c r="E100" i="27" s="1"/>
  <c r="AP22" i="22"/>
  <c r="C85" i="22"/>
  <c r="B96" i="22"/>
  <c r="C130" i="22"/>
  <c r="H64" i="22"/>
  <c r="W64" i="22" s="1"/>
  <c r="AG74" i="22"/>
  <c r="E74" i="28" s="1"/>
  <c r="G74" i="23" s="1"/>
  <c r="Y74" i="23" s="1"/>
  <c r="E75" i="27" s="1"/>
  <c r="AG131" i="22"/>
  <c r="E131" i="28" s="1"/>
  <c r="G131" i="23" s="1"/>
  <c r="Y131" i="23" s="1"/>
  <c r="E132" i="27" s="1"/>
  <c r="AJ131" i="22"/>
  <c r="F26" i="22"/>
  <c r="AD114" i="22"/>
  <c r="AG7" i="22"/>
  <c r="E7" i="28" s="1"/>
  <c r="G7" i="23" s="1"/>
  <c r="Y7" i="23" s="1"/>
  <c r="E8" i="27" s="1"/>
  <c r="C48" i="22"/>
  <c r="AH17" i="22"/>
  <c r="F17" i="28" s="1"/>
  <c r="H17" i="23" s="1"/>
  <c r="Z17" i="23" s="1"/>
  <c r="F18" i="27" s="1"/>
  <c r="G15" i="22"/>
  <c r="G109" i="22"/>
  <c r="AD82" i="22"/>
  <c r="AP77" i="22"/>
  <c r="N44" i="22"/>
  <c r="X44" i="22" s="1"/>
  <c r="AP97" i="22"/>
  <c r="E99" i="22"/>
  <c r="H121" i="22"/>
  <c r="W121" i="22" s="1"/>
  <c r="W35" i="23"/>
  <c r="C36" i="27" s="1"/>
  <c r="E131" i="22"/>
  <c r="B117" i="22"/>
  <c r="AH20" i="22"/>
  <c r="F20" i="28" s="1"/>
  <c r="H20" i="23" s="1"/>
  <c r="Z20" i="23" s="1"/>
  <c r="F21" i="27" s="1"/>
  <c r="F62" i="22"/>
  <c r="AG45" i="22"/>
  <c r="E45" i="28" s="1"/>
  <c r="G45" i="23" s="1"/>
  <c r="Y45" i="23" s="1"/>
  <c r="E46" i="27" s="1"/>
  <c r="AH61" i="22"/>
  <c r="F61" i="28" s="1"/>
  <c r="H61" i="23" s="1"/>
  <c r="Z61" i="23" s="1"/>
  <c r="F62" i="27" s="1"/>
  <c r="AY108" i="22"/>
  <c r="H108" i="28"/>
  <c r="J108" i="23" s="1"/>
  <c r="C71" i="22"/>
  <c r="AI101" i="22"/>
  <c r="G101" i="28" s="1"/>
  <c r="I101" i="23" s="1"/>
  <c r="AA101" i="23" s="1"/>
  <c r="G102" i="27" s="1"/>
  <c r="B37" i="22"/>
  <c r="AH119" i="22"/>
  <c r="F119" i="28" s="1"/>
  <c r="H119" i="23" s="1"/>
  <c r="Z119" i="23" s="1"/>
  <c r="F120" i="27" s="1"/>
  <c r="AP104" i="22"/>
  <c r="X84" i="23"/>
  <c r="D85" i="27" s="1"/>
  <c r="AH42" i="22"/>
  <c r="F42" i="28" s="1"/>
  <c r="H42" i="23" s="1"/>
  <c r="Z42" i="23" s="1"/>
  <c r="F43" i="27" s="1"/>
  <c r="N116" i="22"/>
  <c r="X116" i="22" s="1"/>
  <c r="D14" i="22"/>
  <c r="AP61" i="22"/>
  <c r="F117" i="22"/>
  <c r="AP44" i="22"/>
  <c r="H75" i="22"/>
  <c r="W75" i="22" s="1"/>
  <c r="D110" i="22"/>
  <c r="V110" i="22" s="1"/>
  <c r="Y110" i="22" s="1"/>
  <c r="Z110" i="22" s="1"/>
  <c r="G113" i="22"/>
  <c r="AE71" i="22"/>
  <c r="C71" i="28" s="1"/>
  <c r="E71" i="23" s="1"/>
  <c r="W71" i="23" s="1"/>
  <c r="C72" i="27" s="1"/>
  <c r="G101" i="22"/>
  <c r="N28" i="22"/>
  <c r="AG77" i="22"/>
  <c r="E77" i="28" s="1"/>
  <c r="G77" i="23" s="1"/>
  <c r="Y77" i="23" s="1"/>
  <c r="E78" i="27" s="1"/>
  <c r="AF40" i="22"/>
  <c r="D40" i="28" s="1"/>
  <c r="F40" i="23" s="1"/>
  <c r="X40" i="23" s="1"/>
  <c r="D41" i="27" s="1"/>
  <c r="AZ125" i="22"/>
  <c r="N125" i="28"/>
  <c r="P125" i="23" s="1"/>
  <c r="AJ50" i="22"/>
  <c r="F111" i="22"/>
  <c r="AG68" i="22"/>
  <c r="E68" i="28" s="1"/>
  <c r="G68" i="23" s="1"/>
  <c r="Y68" i="23" s="1"/>
  <c r="E69" i="27" s="1"/>
  <c r="AZ84" i="22"/>
  <c r="N84" i="28"/>
  <c r="P84" i="23" s="1"/>
  <c r="X43" i="22"/>
  <c r="H17" i="22"/>
  <c r="W17" i="22" s="1"/>
  <c r="W26" i="23"/>
  <c r="C27" i="27" s="1"/>
  <c r="AD99" i="22"/>
  <c r="AE75" i="22"/>
  <c r="C75" i="28" s="1"/>
  <c r="E75" i="23" s="1"/>
  <c r="W75" i="23" s="1"/>
  <c r="C76" i="27" s="1"/>
  <c r="X63" i="23"/>
  <c r="D64" i="27" s="1"/>
  <c r="X44" i="23"/>
  <c r="D45" i="27" s="1"/>
  <c r="W9" i="22"/>
  <c r="B40" i="28"/>
  <c r="D40" i="23" s="1"/>
  <c r="W100" i="22"/>
  <c r="Y84" i="23"/>
  <c r="E85" i="27" s="1"/>
  <c r="AP20" i="22"/>
  <c r="AF117" i="22"/>
  <c r="D117" i="28" s="1"/>
  <c r="F117" i="23" s="1"/>
  <c r="X117" i="23" s="1"/>
  <c r="D118" i="27" s="1"/>
  <c r="B25" i="28"/>
  <c r="D25" i="23" s="1"/>
  <c r="W59" i="22"/>
  <c r="AY6" i="22"/>
  <c r="H6" i="28"/>
  <c r="J6" i="23" s="1"/>
  <c r="X64" i="22"/>
  <c r="B47" i="28"/>
  <c r="D47" i="23" s="1"/>
  <c r="W76" i="23"/>
  <c r="C77" i="27" s="1"/>
  <c r="AY67" i="22"/>
  <c r="H67" i="28"/>
  <c r="J67" i="23" s="1"/>
  <c r="Z101" i="23"/>
  <c r="F102" i="27" s="1"/>
  <c r="W107" i="23"/>
  <c r="C108" i="27" s="1"/>
  <c r="AY110" i="22"/>
  <c r="H110" i="28"/>
  <c r="J110" i="23" s="1"/>
  <c r="X66" i="22"/>
  <c r="AA53" i="23"/>
  <c r="G54" i="27" s="1"/>
  <c r="Y75" i="23"/>
  <c r="E76" i="27" s="1"/>
  <c r="AZ122" i="22"/>
  <c r="N122" i="28"/>
  <c r="P122" i="23" s="1"/>
  <c r="Y117" i="23"/>
  <c r="E118" i="27" s="1"/>
  <c r="W85" i="22"/>
  <c r="AX90" i="22"/>
  <c r="B90" i="28"/>
  <c r="D90" i="23" s="1"/>
  <c r="AA77" i="23"/>
  <c r="G78" i="27" s="1"/>
  <c r="Z15" i="23"/>
  <c r="F16" i="27" s="1"/>
  <c r="AA45" i="23"/>
  <c r="G46" i="27" s="1"/>
  <c r="X68" i="23"/>
  <c r="D69" i="27" s="1"/>
  <c r="Y57" i="23"/>
  <c r="E58" i="27" s="1"/>
  <c r="AY69" i="22"/>
  <c r="H69" i="28"/>
  <c r="J69" i="23" s="1"/>
  <c r="X71" i="22"/>
  <c r="X78" i="22"/>
  <c r="X85" i="23"/>
  <c r="D86" i="27" s="1"/>
  <c r="B70" i="28"/>
  <c r="D70" i="23" s="1"/>
  <c r="W92" i="22"/>
  <c r="B29" i="28"/>
  <c r="D29" i="23" s="1"/>
  <c r="AY63" i="22"/>
  <c r="H63" i="28"/>
  <c r="J63" i="23" s="1"/>
  <c r="X110" i="23"/>
  <c r="D111" i="27" s="1"/>
  <c r="Z63" i="23"/>
  <c r="F64" i="27" s="1"/>
  <c r="AY51" i="22"/>
  <c r="H51" i="28"/>
  <c r="J51" i="23" s="1"/>
  <c r="V37" i="22"/>
  <c r="AZ27" i="22"/>
  <c r="N27" i="28"/>
  <c r="P27" i="23" s="1"/>
  <c r="AZ80" i="22"/>
  <c r="N80" i="28"/>
  <c r="P80" i="23" s="1"/>
  <c r="X35" i="23"/>
  <c r="D36" i="27" s="1"/>
  <c r="W14" i="22"/>
  <c r="X104" i="23"/>
  <c r="D105" i="27" s="1"/>
  <c r="X79" i="22"/>
  <c r="AY33" i="22"/>
  <c r="H33" i="28"/>
  <c r="J33" i="23" s="1"/>
  <c r="AZ121" i="22"/>
  <c r="N121" i="28"/>
  <c r="P121" i="23" s="1"/>
  <c r="B74" i="28"/>
  <c r="D74" i="23" s="1"/>
  <c r="W119" i="23"/>
  <c r="C120" i="27" s="1"/>
  <c r="B116" i="28"/>
  <c r="D116" i="23" s="1"/>
  <c r="G5" i="27"/>
  <c r="AZ100" i="22"/>
  <c r="N100" i="28"/>
  <c r="P100" i="23" s="1"/>
  <c r="AY119" i="22"/>
  <c r="H119" i="28"/>
  <c r="J119" i="23" s="1"/>
  <c r="Z30" i="23"/>
  <c r="F31" i="27" s="1"/>
  <c r="AZ40" i="22"/>
  <c r="N40" i="28"/>
  <c r="P40" i="23" s="1"/>
  <c r="X52" i="22"/>
  <c r="B94" i="28"/>
  <c r="D94" i="23" s="1"/>
  <c r="AX94" i="22"/>
  <c r="X77" i="22"/>
  <c r="AY78" i="22"/>
  <c r="H78" i="28"/>
  <c r="J78" i="23" s="1"/>
  <c r="V73" i="22"/>
  <c r="AZ18" i="22"/>
  <c r="N18" i="28"/>
  <c r="P18" i="23" s="1"/>
  <c r="W125" i="22"/>
  <c r="X112" i="22"/>
  <c r="AY96" i="22"/>
  <c r="H96" i="28"/>
  <c r="J96" i="23" s="1"/>
  <c r="AA38" i="23"/>
  <c r="G39" i="27" s="1"/>
  <c r="W69" i="23"/>
  <c r="C70" i="27" s="1"/>
  <c r="Z84" i="23"/>
  <c r="F85" i="27" s="1"/>
  <c r="W128" i="23"/>
  <c r="C129" i="27" s="1"/>
  <c r="AZ39" i="22"/>
  <c r="N39" i="28"/>
  <c r="P39" i="23" s="1"/>
  <c r="B75" i="28"/>
  <c r="D75" i="23" s="1"/>
  <c r="X30" i="23"/>
  <c r="D31" i="27" s="1"/>
  <c r="X61" i="23"/>
  <c r="D62" i="27" s="1"/>
  <c r="AY16" i="22"/>
  <c r="H16" i="28"/>
  <c r="J16" i="23" s="1"/>
  <c r="AZ35" i="22"/>
  <c r="N35" i="28"/>
  <c r="P35" i="23" s="1"/>
  <c r="V93" i="22"/>
  <c r="W31" i="22"/>
  <c r="AZ88" i="22"/>
  <c r="N88" i="28"/>
  <c r="P88" i="23" s="1"/>
  <c r="W104" i="22"/>
  <c r="W66" i="22"/>
  <c r="B30" i="28"/>
  <c r="D30" i="23" s="1"/>
  <c r="Y67" i="23"/>
  <c r="E68" i="27" s="1"/>
  <c r="X71" i="23"/>
  <c r="D72" i="27" s="1"/>
  <c r="X48" i="22"/>
  <c r="B118" i="28"/>
  <c r="D118" i="23" s="1"/>
  <c r="AZ78" i="22"/>
  <c r="N78" i="28"/>
  <c r="P78" i="23" s="1"/>
  <c r="W76" i="22"/>
  <c r="B65" i="28"/>
  <c r="D65" i="23" s="1"/>
  <c r="AZ58" i="22"/>
  <c r="N58" i="28"/>
  <c r="P58" i="23" s="1"/>
  <c r="X29" i="23"/>
  <c r="D30" i="27" s="1"/>
  <c r="Z103" i="23"/>
  <c r="F104" i="27" s="1"/>
  <c r="X93" i="23"/>
  <c r="D94" i="27" s="1"/>
  <c r="AZ76" i="22"/>
  <c r="N76" i="28"/>
  <c r="P76" i="23" s="1"/>
  <c r="AY82" i="22"/>
  <c r="H82" i="28"/>
  <c r="J82" i="23" s="1"/>
  <c r="AY18" i="22"/>
  <c r="H18" i="28"/>
  <c r="J18" i="23" s="1"/>
  <c r="AA28" i="23"/>
  <c r="G29" i="27" s="1"/>
  <c r="AZ48" i="22"/>
  <c r="N48" i="28"/>
  <c r="P48" i="23" s="1"/>
  <c r="Z78" i="23"/>
  <c r="F79" i="27" s="1"/>
  <c r="X96" i="23"/>
  <c r="D97" i="27" s="1"/>
  <c r="Z106" i="23"/>
  <c r="F107" i="27" s="1"/>
  <c r="X47" i="23"/>
  <c r="D48" i="27" s="1"/>
  <c r="B72" i="28"/>
  <c r="D72" i="23" s="1"/>
  <c r="AY17" i="22"/>
  <c r="H17" i="28"/>
  <c r="J17" i="23" s="1"/>
  <c r="X11" i="22"/>
  <c r="AZ32" i="22"/>
  <c r="N32" i="28"/>
  <c r="P32" i="23" s="1"/>
  <c r="W20" i="22"/>
  <c r="AA110" i="23"/>
  <c r="G111" i="27" s="1"/>
  <c r="X72" i="22"/>
  <c r="V74" i="22"/>
  <c r="AE123" i="22"/>
  <c r="C123" i="28" s="1"/>
  <c r="E123" i="23" s="1"/>
  <c r="W123" i="23" s="1"/>
  <c r="C124" i="27" s="1"/>
  <c r="B49" i="22"/>
  <c r="F123" i="22"/>
  <c r="D43" i="22"/>
  <c r="AZ82" i="22"/>
  <c r="N82" i="28"/>
  <c r="P82" i="23" s="1"/>
  <c r="X19" i="22"/>
  <c r="X6" i="23"/>
  <c r="D7" i="27" s="1"/>
  <c r="Y85" i="23"/>
  <c r="E86" i="27" s="1"/>
  <c r="Z123" i="23"/>
  <c r="F124" i="27" s="1"/>
  <c r="AY115" i="22"/>
  <c r="H115" i="28"/>
  <c r="J115" i="23" s="1"/>
  <c r="AF102" i="22"/>
  <c r="D102" i="28" s="1"/>
  <c r="F102" i="23" s="1"/>
  <c r="X102" i="23" s="1"/>
  <c r="D103" i="27" s="1"/>
  <c r="AD36" i="22"/>
  <c r="AP63" i="22"/>
  <c r="AZ52" i="22"/>
  <c r="N52" i="28"/>
  <c r="P52" i="23" s="1"/>
  <c r="W97" i="22"/>
  <c r="X17" i="22"/>
  <c r="AA98" i="23"/>
  <c r="G99" i="27" s="1"/>
  <c r="X87" i="22"/>
  <c r="W115" i="22"/>
  <c r="W95" i="23"/>
  <c r="C96" i="27" s="1"/>
  <c r="AY38" i="22"/>
  <c r="H38" i="28"/>
  <c r="J38" i="23" s="1"/>
  <c r="AE29" i="22"/>
  <c r="C29" i="28" s="1"/>
  <c r="E29" i="23" s="1"/>
  <c r="W29" i="23" s="1"/>
  <c r="C30" i="27" s="1"/>
  <c r="AZ17" i="22"/>
  <c r="N17" i="28"/>
  <c r="P17" i="23" s="1"/>
  <c r="Z109" i="23"/>
  <c r="F110" i="27" s="1"/>
  <c r="AJ92" i="22"/>
  <c r="E118" i="22"/>
  <c r="E88" i="22"/>
  <c r="AA97" i="23"/>
  <c r="G98" i="27" s="1"/>
  <c r="X33" i="22"/>
  <c r="X69" i="22"/>
  <c r="W79" i="22"/>
  <c r="B121" i="28"/>
  <c r="D121" i="23" s="1"/>
  <c r="V121" i="23" s="1"/>
  <c r="W27" i="23"/>
  <c r="C28" i="27" s="1"/>
  <c r="W62" i="22"/>
  <c r="AF9" i="22"/>
  <c r="D9" i="28" s="1"/>
  <c r="F9" i="23" s="1"/>
  <c r="X9" i="23" s="1"/>
  <c r="D10" i="27" s="1"/>
  <c r="B35" i="22"/>
  <c r="W124" i="22"/>
  <c r="N98" i="22"/>
  <c r="E115" i="22"/>
  <c r="H98" i="22"/>
  <c r="W98" i="22" s="1"/>
  <c r="B62" i="22"/>
  <c r="V62" i="22" s="1"/>
  <c r="Y62" i="22" s="1"/>
  <c r="Z62" i="22" s="1"/>
  <c r="C98" i="22"/>
  <c r="V98" i="22" s="1"/>
  <c r="AI6" i="22"/>
  <c r="G6" i="28" s="1"/>
  <c r="I6" i="23" s="1"/>
  <c r="AA6" i="23" s="1"/>
  <c r="G7" i="27" s="1"/>
  <c r="D105" i="22"/>
  <c r="AJ112" i="22"/>
  <c r="B100" i="28"/>
  <c r="D100" i="23" s="1"/>
  <c r="AZ102" i="22"/>
  <c r="N102" i="28"/>
  <c r="P102" i="23" s="1"/>
  <c r="AY36" i="22"/>
  <c r="H36" i="28"/>
  <c r="J36" i="23" s="1"/>
  <c r="B76" i="28"/>
  <c r="D76" i="23" s="1"/>
  <c r="B83" i="28"/>
  <c r="D83" i="23" s="1"/>
  <c r="AH45" i="22"/>
  <c r="F45" i="28" s="1"/>
  <c r="H45" i="23" s="1"/>
  <c r="Z45" i="23" s="1"/>
  <c r="F46" i="27" s="1"/>
  <c r="AD61" i="22"/>
  <c r="AI79" i="22"/>
  <c r="G79" i="28" s="1"/>
  <c r="I79" i="23" s="1"/>
  <c r="AA79" i="23" s="1"/>
  <c r="G80" i="27" s="1"/>
  <c r="AP24" i="22"/>
  <c r="G74" i="22"/>
  <c r="F118" i="22"/>
  <c r="D101" i="22"/>
  <c r="N89" i="22"/>
  <c r="X89" i="22" s="1"/>
  <c r="C28" i="22"/>
  <c r="AF48" i="22"/>
  <c r="D48" i="28" s="1"/>
  <c r="F48" i="23" s="1"/>
  <c r="X48" i="23" s="1"/>
  <c r="D49" i="27" s="1"/>
  <c r="AJ23" i="22"/>
  <c r="AJ99" i="22"/>
  <c r="E13" i="22"/>
  <c r="V13" i="22" s="1"/>
  <c r="E112" i="22"/>
  <c r="H67" i="22"/>
  <c r="G53" i="22"/>
  <c r="AI10" i="22"/>
  <c r="G10" i="28" s="1"/>
  <c r="I10" i="23" s="1"/>
  <c r="AA10" i="23" s="1"/>
  <c r="G11" i="27" s="1"/>
  <c r="AP19" i="22"/>
  <c r="F12" i="22"/>
  <c r="AJ79" i="22"/>
  <c r="F106" i="22"/>
  <c r="AJ100" i="22"/>
  <c r="E18" i="22"/>
  <c r="E50" i="22"/>
  <c r="X98" i="22"/>
  <c r="AG72" i="22"/>
  <c r="E72" i="28" s="1"/>
  <c r="G72" i="23" s="1"/>
  <c r="Y72" i="23" s="1"/>
  <c r="E73" i="27" s="1"/>
  <c r="AD111" i="22"/>
  <c r="H10" i="22"/>
  <c r="W10" i="22" s="1"/>
  <c r="AE17" i="22"/>
  <c r="C17" i="28" s="1"/>
  <c r="E17" i="23" s="1"/>
  <c r="W17" i="23" s="1"/>
  <c r="C18" i="27" s="1"/>
  <c r="AI47" i="22"/>
  <c r="G47" i="28" s="1"/>
  <c r="I47" i="23" s="1"/>
  <c r="AA47" i="23" s="1"/>
  <c r="G48" i="27" s="1"/>
  <c r="AE113" i="22"/>
  <c r="C113" i="28" s="1"/>
  <c r="E113" i="23" s="1"/>
  <c r="W113" i="23" s="1"/>
  <c r="C114" i="27" s="1"/>
  <c r="AF65" i="22"/>
  <c r="D65" i="28" s="1"/>
  <c r="F65" i="23" s="1"/>
  <c r="X65" i="23" s="1"/>
  <c r="D66" i="27" s="1"/>
  <c r="B59" i="22"/>
  <c r="AG106" i="22"/>
  <c r="E106" i="28" s="1"/>
  <c r="G106" i="23" s="1"/>
  <c r="Y106" i="23" s="1"/>
  <c r="E107" i="27" s="1"/>
  <c r="B26" i="22"/>
  <c r="N91" i="22"/>
  <c r="X91" i="22" s="1"/>
  <c r="AI65" i="22"/>
  <c r="G65" i="28" s="1"/>
  <c r="I65" i="23" s="1"/>
  <c r="AA65" i="23" s="1"/>
  <c r="G66" i="27" s="1"/>
  <c r="AD97" i="22"/>
  <c r="AP16" i="22"/>
  <c r="AE6" i="22"/>
  <c r="C6" i="28" s="1"/>
  <c r="E6" i="23" s="1"/>
  <c r="W6" i="23" s="1"/>
  <c r="C7" i="27" s="1"/>
  <c r="AP129" i="22"/>
  <c r="AG87" i="22"/>
  <c r="E87" i="28" s="1"/>
  <c r="G87" i="23" s="1"/>
  <c r="Y87" i="23" s="1"/>
  <c r="E88" i="27" s="1"/>
  <c r="AP83" i="22"/>
  <c r="H111" i="22"/>
  <c r="W111" i="22" s="1"/>
  <c r="AF70" i="22"/>
  <c r="D70" i="28" s="1"/>
  <c r="F70" i="23" s="1"/>
  <c r="X70" i="23" s="1"/>
  <c r="D71" i="27" s="1"/>
  <c r="H5" i="22"/>
  <c r="W5" i="22" s="1"/>
  <c r="AG16" i="22"/>
  <c r="E16" i="28" s="1"/>
  <c r="G16" i="23" s="1"/>
  <c r="Y16" i="23" s="1"/>
  <c r="E17" i="27" s="1"/>
  <c r="AE127" i="22"/>
  <c r="C127" i="28" s="1"/>
  <c r="E127" i="23" s="1"/>
  <c r="W127" i="23" s="1"/>
  <c r="C128" i="27" s="1"/>
  <c r="AF13" i="22"/>
  <c r="D13" i="28" s="1"/>
  <c r="F13" i="23" s="1"/>
  <c r="X13" i="23" s="1"/>
  <c r="D14" i="27" s="1"/>
  <c r="AJ28" i="22"/>
  <c r="AD12" i="22"/>
  <c r="H43" i="22"/>
  <c r="W43" i="22" s="1"/>
  <c r="AD60" i="22"/>
  <c r="AH105" i="22"/>
  <c r="F105" i="28" s="1"/>
  <c r="H105" i="23" s="1"/>
  <c r="Z105" i="23" s="1"/>
  <c r="F106" i="27" s="1"/>
  <c r="AE121" i="22"/>
  <c r="C121" i="28" s="1"/>
  <c r="E121" i="23" s="1"/>
  <c r="W121" i="23" s="1"/>
  <c r="C122" i="27" s="1"/>
  <c r="F96" i="22"/>
  <c r="AE112" i="22"/>
  <c r="C112" i="28" s="1"/>
  <c r="E112" i="23" s="1"/>
  <c r="W112" i="23" s="1"/>
  <c r="C113" i="27" s="1"/>
  <c r="D104" i="22"/>
  <c r="F30" i="22"/>
  <c r="AE49" i="22"/>
  <c r="C49" i="28" s="1"/>
  <c r="E49" i="23" s="1"/>
  <c r="W49" i="23" s="1"/>
  <c r="C50" i="27" s="1"/>
  <c r="AI16" i="22"/>
  <c r="G16" i="28" s="1"/>
  <c r="I16" i="23" s="1"/>
  <c r="AA16" i="23" s="1"/>
  <c r="G17" i="27" s="1"/>
  <c r="H28" i="22"/>
  <c r="W28" i="22" s="1"/>
  <c r="G17" i="22"/>
  <c r="N90" i="22"/>
  <c r="X90" i="22" s="1"/>
  <c r="N15" i="22"/>
  <c r="X15" i="22" s="1"/>
  <c r="AJ43" i="22"/>
  <c r="G80" i="22"/>
  <c r="B39" i="22"/>
  <c r="AD48" i="22"/>
  <c r="AE53" i="22"/>
  <c r="C53" i="28" s="1"/>
  <c r="E53" i="23" s="1"/>
  <c r="W53" i="23" s="1"/>
  <c r="C54" i="27" s="1"/>
  <c r="B28" i="22"/>
  <c r="B106" i="22"/>
  <c r="AG111" i="22"/>
  <c r="E111" i="28" s="1"/>
  <c r="G111" i="23" s="1"/>
  <c r="Y111" i="23" s="1"/>
  <c r="E112" i="27" s="1"/>
  <c r="F130" i="22"/>
  <c r="E7" i="22"/>
  <c r="B45" i="22"/>
  <c r="AH96" i="22"/>
  <c r="F96" i="28" s="1"/>
  <c r="H96" i="23" s="1"/>
  <c r="Z96" i="23" s="1"/>
  <c r="F97" i="27" s="1"/>
  <c r="C118" i="22"/>
  <c r="AJ32" i="22"/>
  <c r="D102" i="22"/>
  <c r="E103" i="22"/>
  <c r="AF27" i="22"/>
  <c r="D27" i="28" s="1"/>
  <c r="F27" i="23" s="1"/>
  <c r="X27" i="23" s="1"/>
  <c r="D28" i="27" s="1"/>
  <c r="AD57" i="22"/>
  <c r="F74" i="22"/>
  <c r="AG81" i="22"/>
  <c r="E81" i="28" s="1"/>
  <c r="G81" i="23" s="1"/>
  <c r="Y81" i="23" s="1"/>
  <c r="E82" i="27" s="1"/>
  <c r="C123" i="22"/>
  <c r="AI27" i="22"/>
  <c r="G27" i="28" s="1"/>
  <c r="I27" i="23" s="1"/>
  <c r="AA27" i="23" s="1"/>
  <c r="G28" i="27" s="1"/>
  <c r="AE93" i="22"/>
  <c r="C93" i="28" s="1"/>
  <c r="E93" i="23" s="1"/>
  <c r="W93" i="23" s="1"/>
  <c r="C94" i="27" s="1"/>
  <c r="AH9" i="22"/>
  <c r="F9" i="28" s="1"/>
  <c r="H9" i="23" s="1"/>
  <c r="Z9" i="23" s="1"/>
  <c r="F10" i="27" s="1"/>
  <c r="AD67" i="22"/>
  <c r="C47" i="22"/>
  <c r="F27" i="22"/>
  <c r="N100" i="22"/>
  <c r="X100" i="22" s="1"/>
  <c r="AJ125" i="22"/>
  <c r="B76" i="22"/>
  <c r="E10" i="22"/>
  <c r="AP90" i="22"/>
  <c r="N97" i="22"/>
  <c r="X97" i="22" s="1"/>
  <c r="C5" i="22"/>
  <c r="V5" i="22" s="1"/>
  <c r="E92" i="22"/>
  <c r="AQ28" i="22"/>
  <c r="O28" i="28" s="1"/>
  <c r="Q28" i="23" s="1"/>
  <c r="B112" i="22"/>
  <c r="H96" i="22"/>
  <c r="W96" i="22" s="1"/>
  <c r="AP131" i="22"/>
  <c r="B48" i="22"/>
  <c r="V48" i="22" s="1"/>
  <c r="Y48" i="22" s="1"/>
  <c r="Z48" i="22" s="1"/>
  <c r="AG60" i="22"/>
  <c r="E60" i="28" s="1"/>
  <c r="G60" i="23" s="1"/>
  <c r="Y60" i="23" s="1"/>
  <c r="E61" i="27" s="1"/>
  <c r="AH40" i="22"/>
  <c r="F40" i="28" s="1"/>
  <c r="H40" i="23" s="1"/>
  <c r="Z40" i="23" s="1"/>
  <c r="F41" i="27" s="1"/>
  <c r="AE38" i="22"/>
  <c r="C38" i="28" s="1"/>
  <c r="E38" i="23" s="1"/>
  <c r="W38" i="23" s="1"/>
  <c r="C39" i="27" s="1"/>
  <c r="C23" i="22"/>
  <c r="V23" i="22" s="1"/>
  <c r="G76" i="22"/>
  <c r="G14" i="22"/>
  <c r="AG55" i="22"/>
  <c r="E55" i="28" s="1"/>
  <c r="G55" i="23" s="1"/>
  <c r="Y55" i="23" s="1"/>
  <c r="E56" i="27" s="1"/>
  <c r="AD45" i="22"/>
  <c r="AP60" i="22"/>
  <c r="AJ118" i="22"/>
  <c r="N88" i="22"/>
  <c r="X88" i="22" s="1"/>
  <c r="C18" i="22"/>
  <c r="AH102" i="22"/>
  <c r="F102" i="28" s="1"/>
  <c r="H102" i="23" s="1"/>
  <c r="Z102" i="23" s="1"/>
  <c r="F103" i="27" s="1"/>
  <c r="AH95" i="22"/>
  <c r="F95" i="28" s="1"/>
  <c r="H95" i="23" s="1"/>
  <c r="Z95" i="23" s="1"/>
  <c r="F96" i="27" s="1"/>
  <c r="AI96" i="22"/>
  <c r="G96" i="28" s="1"/>
  <c r="I96" i="23" s="1"/>
  <c r="AA96" i="23" s="1"/>
  <c r="G97" i="27" s="1"/>
  <c r="AI113" i="22"/>
  <c r="G113" i="28" s="1"/>
  <c r="I113" i="23" s="1"/>
  <c r="AA113" i="23" s="1"/>
  <c r="G114" i="27" s="1"/>
  <c r="AD53" i="22"/>
  <c r="E108" i="22"/>
  <c r="B118" i="22"/>
  <c r="AI52" i="22"/>
  <c r="G52" i="28" s="1"/>
  <c r="I52" i="23" s="1"/>
  <c r="AA52" i="23" s="1"/>
  <c r="G53" i="27" s="1"/>
  <c r="AJ76" i="22"/>
  <c r="B127" i="22"/>
  <c r="AG110" i="22"/>
  <c r="E110" i="28" s="1"/>
  <c r="G110" i="23" s="1"/>
  <c r="Y110" i="23" s="1"/>
  <c r="E111" i="27" s="1"/>
  <c r="AJ29" i="22"/>
  <c r="B24" i="22"/>
  <c r="AD54" i="22"/>
  <c r="AP25" i="22"/>
  <c r="AG71" i="22"/>
  <c r="E71" i="28" s="1"/>
  <c r="G71" i="23" s="1"/>
  <c r="Y71" i="23" s="1"/>
  <c r="E72" i="27" s="1"/>
  <c r="B36" i="22"/>
  <c r="D125" i="22"/>
  <c r="AE106" i="22"/>
  <c r="C106" i="28" s="1"/>
  <c r="E106" i="23" s="1"/>
  <c r="W106" i="23" s="1"/>
  <c r="C107" i="27" s="1"/>
  <c r="D26" i="22"/>
  <c r="AD87" i="22"/>
  <c r="H19" i="22"/>
  <c r="W19" i="22" s="1"/>
  <c r="D45" i="22"/>
  <c r="AP109" i="22"/>
  <c r="AJ127" i="22"/>
  <c r="AG115" i="22"/>
  <c r="E115" i="28" s="1"/>
  <c r="G115" i="23" s="1"/>
  <c r="Y115" i="23" s="1"/>
  <c r="E116" i="27" s="1"/>
  <c r="AI131" i="22"/>
  <c r="G131" i="28" s="1"/>
  <c r="I131" i="23" s="1"/>
  <c r="AA131" i="23" s="1"/>
  <c r="G132" i="27" s="1"/>
  <c r="D123" i="22"/>
  <c r="C35" i="22"/>
  <c r="AG122" i="22"/>
  <c r="E122" i="28" s="1"/>
  <c r="G122" i="23" s="1"/>
  <c r="Y122" i="23" s="1"/>
  <c r="E123" i="27" s="1"/>
  <c r="C76" i="22"/>
  <c r="B9" i="22"/>
  <c r="V9" i="22" s="1"/>
  <c r="Y9" i="22" s="1"/>
  <c r="Z9" i="22" s="1"/>
  <c r="AF57" i="22"/>
  <c r="D57" i="28" s="1"/>
  <c r="F57" i="23" s="1"/>
  <c r="X57" i="23" s="1"/>
  <c r="D58" i="27" s="1"/>
  <c r="AG61" i="22"/>
  <c r="E61" i="28" s="1"/>
  <c r="G61" i="23" s="1"/>
  <c r="Y61" i="23" s="1"/>
  <c r="E62" i="27" s="1"/>
  <c r="C102" i="22"/>
  <c r="C7" i="22"/>
  <c r="AE15" i="22"/>
  <c r="C15" i="28" s="1"/>
  <c r="E15" i="23" s="1"/>
  <c r="W15" i="23" s="1"/>
  <c r="C16" i="27" s="1"/>
  <c r="C128" i="22"/>
  <c r="V128" i="22" s="1"/>
  <c r="AF19" i="22"/>
  <c r="D19" i="28" s="1"/>
  <c r="F19" i="23" s="1"/>
  <c r="X19" i="23" s="1"/>
  <c r="D20" i="27" s="1"/>
  <c r="AJ44" i="22"/>
  <c r="B109" i="22"/>
  <c r="AG32" i="22"/>
  <c r="E32" i="28" s="1"/>
  <c r="G32" i="23" s="1"/>
  <c r="Y32" i="23" s="1"/>
  <c r="E33" i="27" s="1"/>
  <c r="AD110" i="22"/>
  <c r="F94" i="22"/>
  <c r="N61" i="22"/>
  <c r="X61" i="22" s="1"/>
  <c r="AE58" i="22"/>
  <c r="C58" i="28" s="1"/>
  <c r="E58" i="23" s="1"/>
  <c r="W58" i="23" s="1"/>
  <c r="C59" i="27" s="1"/>
  <c r="E75" i="22"/>
  <c r="AI11" i="22"/>
  <c r="G11" i="28" s="1"/>
  <c r="I11" i="23" s="1"/>
  <c r="AA11" i="23" s="1"/>
  <c r="G12" i="27" s="1"/>
  <c r="AJ59" i="22"/>
  <c r="AJ24" i="22"/>
  <c r="AP105" i="22"/>
  <c r="E11" i="22"/>
  <c r="E52" i="22"/>
  <c r="D85" i="22"/>
  <c r="AD32" i="22"/>
  <c r="AP117" i="22"/>
  <c r="AH66" i="22"/>
  <c r="F66" i="28" s="1"/>
  <c r="H66" i="23" s="1"/>
  <c r="Z66" i="23" s="1"/>
  <c r="F67" i="27" s="1"/>
  <c r="AP119" i="22"/>
  <c r="AP62" i="22"/>
  <c r="AH64" i="22"/>
  <c r="F64" i="28" s="1"/>
  <c r="H64" i="23" s="1"/>
  <c r="Z64" i="23" s="1"/>
  <c r="F65" i="27" s="1"/>
  <c r="N86" i="22"/>
  <c r="X86" i="22" s="1"/>
  <c r="H6" i="22"/>
  <c r="W6" i="22" s="1"/>
  <c r="G91" i="22"/>
  <c r="H24" i="22"/>
  <c r="W24" i="22" s="1"/>
  <c r="N105" i="22"/>
  <c r="X105" i="22" s="1"/>
  <c r="C120" i="22"/>
  <c r="V120" i="22" s="1"/>
  <c r="AF76" i="22"/>
  <c r="D76" i="28" s="1"/>
  <c r="F76" i="23" s="1"/>
  <c r="X76" i="23" s="1"/>
  <c r="D77" i="27" s="1"/>
  <c r="AF43" i="22"/>
  <c r="D43" i="28" s="1"/>
  <c r="F43" i="23" s="1"/>
  <c r="X43" i="23" s="1"/>
  <c r="D44" i="27" s="1"/>
  <c r="C126" i="22"/>
  <c r="N53" i="22"/>
  <c r="X53" i="22" s="1"/>
  <c r="N74" i="22"/>
  <c r="X74" i="22" s="1"/>
  <c r="N37" i="22"/>
  <c r="X37" i="22" s="1"/>
  <c r="H102" i="22"/>
  <c r="W102" i="22" s="1"/>
  <c r="H50" i="22"/>
  <c r="W50" i="22" s="1"/>
  <c r="AD122" i="22"/>
  <c r="H15" i="22"/>
  <c r="W15" i="22" s="1"/>
  <c r="E17" i="22"/>
  <c r="V17" i="22" s="1"/>
  <c r="Y17" i="22" s="1"/>
  <c r="Z17" i="22" s="1"/>
  <c r="B43" i="22"/>
  <c r="E130" i="22"/>
  <c r="H105" i="22"/>
  <c r="W105" i="22" s="1"/>
  <c r="N107" i="22"/>
  <c r="X107" i="22" s="1"/>
  <c r="F88" i="22"/>
  <c r="F9" i="22"/>
  <c r="AI130" i="22"/>
  <c r="G130" i="28" s="1"/>
  <c r="I130" i="23" s="1"/>
  <c r="AA130" i="23" s="1"/>
  <c r="G131" i="27" s="1"/>
  <c r="AP55" i="22"/>
  <c r="H109" i="22"/>
  <c r="W109" i="22" s="1"/>
  <c r="AI60" i="22"/>
  <c r="G60" i="28" s="1"/>
  <c r="I60" i="23" s="1"/>
  <c r="AA60" i="23" s="1"/>
  <c r="G61" i="27" s="1"/>
  <c r="AP53" i="22"/>
  <c r="AI93" i="22"/>
  <c r="G93" i="28" s="1"/>
  <c r="I93" i="23" s="1"/>
  <c r="AA93" i="23" s="1"/>
  <c r="G94" i="27" s="1"/>
  <c r="AI35" i="22"/>
  <c r="G35" i="28" s="1"/>
  <c r="I35" i="23" s="1"/>
  <c r="AA35" i="23" s="1"/>
  <c r="G36" i="27" s="1"/>
  <c r="AE86" i="22"/>
  <c r="C86" i="28" s="1"/>
  <c r="E86" i="23" s="1"/>
  <c r="W86" i="23" s="1"/>
  <c r="C87" i="27" s="1"/>
  <c r="D58" i="22"/>
  <c r="AP5" i="22"/>
  <c r="G18" i="22"/>
  <c r="H61" i="22"/>
  <c r="W61" i="22" s="1"/>
  <c r="AD69" i="22"/>
  <c r="AG37" i="22"/>
  <c r="E37" i="28" s="1"/>
  <c r="G37" i="23" s="1"/>
  <c r="Y37" i="23" s="1"/>
  <c r="E38" i="27" s="1"/>
  <c r="E61" i="22"/>
  <c r="C45" i="22"/>
  <c r="D122" i="22"/>
  <c r="V122" i="22" s="1"/>
  <c r="AF8" i="22"/>
  <c r="D8" i="28" s="1"/>
  <c r="F8" i="23" s="1"/>
  <c r="X8" i="23" s="1"/>
  <c r="D9" i="27" s="1"/>
  <c r="AF72" i="22"/>
  <c r="D72" i="28" s="1"/>
  <c r="F72" i="23" s="1"/>
  <c r="X72" i="23" s="1"/>
  <c r="D73" i="27" s="1"/>
  <c r="AI103" i="22"/>
  <c r="G103" i="28" s="1"/>
  <c r="I103" i="23" s="1"/>
  <c r="AA103" i="23" s="1"/>
  <c r="G104" i="27" s="1"/>
  <c r="AH108" i="22"/>
  <c r="F108" i="28" s="1"/>
  <c r="H108" i="23" s="1"/>
  <c r="Z108" i="23" s="1"/>
  <c r="F109" i="27" s="1"/>
  <c r="AI118" i="22"/>
  <c r="G118" i="28" s="1"/>
  <c r="I118" i="23" s="1"/>
  <c r="AA118" i="23" s="1"/>
  <c r="G119" i="27" s="1"/>
  <c r="H38" i="22"/>
  <c r="W38" i="22" s="1"/>
  <c r="N73" i="22"/>
  <c r="X73" i="22" s="1"/>
  <c r="G123" i="22"/>
  <c r="G45" i="22"/>
  <c r="AH68" i="22"/>
  <c r="F68" i="28" s="1"/>
  <c r="H68" i="23" s="1"/>
  <c r="Z68" i="23" s="1"/>
  <c r="F69" i="27" s="1"/>
  <c r="AG36" i="22"/>
  <c r="E36" i="28" s="1"/>
  <c r="G36" i="23" s="1"/>
  <c r="Y36" i="23" s="1"/>
  <c r="E37" i="27" s="1"/>
  <c r="AD78" i="22"/>
  <c r="C58" i="22"/>
  <c r="D131" i="22"/>
  <c r="C100" i="22"/>
  <c r="AJ126" i="22"/>
  <c r="AD35" i="22"/>
  <c r="AJ124" i="22"/>
  <c r="AG22" i="22"/>
  <c r="E22" i="28" s="1"/>
  <c r="G22" i="23" s="1"/>
  <c r="Y22" i="23" s="1"/>
  <c r="E23" i="27" s="1"/>
  <c r="AH83" i="22"/>
  <c r="F83" i="28" s="1"/>
  <c r="H83" i="23" s="1"/>
  <c r="Z83" i="23" s="1"/>
  <c r="F84" i="27" s="1"/>
  <c r="AF45" i="22"/>
  <c r="D45" i="28" s="1"/>
  <c r="F45" i="23" s="1"/>
  <c r="X45" i="23" s="1"/>
  <c r="D46" i="27" s="1"/>
  <c r="AH118" i="22"/>
  <c r="F118" i="28" s="1"/>
  <c r="H118" i="23" s="1"/>
  <c r="Z118" i="23" s="1"/>
  <c r="F119" i="27" s="1"/>
  <c r="E67" i="22"/>
  <c r="V67" i="22" s="1"/>
  <c r="F8" i="22"/>
  <c r="AI12" i="22"/>
  <c r="G12" i="28" s="1"/>
  <c r="I12" i="23" s="1"/>
  <c r="AA12" i="23" s="1"/>
  <c r="G13" i="27" s="1"/>
  <c r="AE100" i="22"/>
  <c r="C100" i="28" s="1"/>
  <c r="E100" i="23" s="1"/>
  <c r="W100" i="23" s="1"/>
  <c r="C101" i="27" s="1"/>
  <c r="N119" i="22"/>
  <c r="X119" i="22" s="1"/>
  <c r="AD102" i="22"/>
  <c r="G124" i="22"/>
  <c r="B105" i="22"/>
  <c r="N34" i="22"/>
  <c r="X34" i="22" s="1"/>
  <c r="AD88" i="22"/>
  <c r="AH19" i="22"/>
  <c r="F19" i="28" s="1"/>
  <c r="H19" i="23" s="1"/>
  <c r="Z19" i="23" s="1"/>
  <c r="F20" i="27" s="1"/>
  <c r="AJ130" i="22"/>
  <c r="D77" i="22"/>
  <c r="G112" i="22"/>
  <c r="AD104" i="22"/>
  <c r="AE102" i="22"/>
  <c r="C102" i="28" s="1"/>
  <c r="E102" i="23" s="1"/>
  <c r="W102" i="23" s="1"/>
  <c r="C103" i="27" s="1"/>
  <c r="H122" i="22"/>
  <c r="W122" i="22" s="1"/>
  <c r="H37" i="22"/>
  <c r="W37" i="22" s="1"/>
  <c r="H18" i="22"/>
  <c r="W18" i="22" s="1"/>
  <c r="AY11" i="22"/>
  <c r="H11" i="28"/>
  <c r="J11" i="23" s="1"/>
  <c r="W106" i="22"/>
  <c r="C5" i="27"/>
  <c r="V38" i="22"/>
  <c r="AJ25" i="22"/>
  <c r="AJ41" i="22"/>
  <c r="AE34" i="22"/>
  <c r="C34" i="28" s="1"/>
  <c r="E34" i="23" s="1"/>
  <c r="W34" i="23" s="1"/>
  <c r="C35" i="27" s="1"/>
  <c r="AE98" i="22"/>
  <c r="C98" i="28" s="1"/>
  <c r="E98" i="23" s="1"/>
  <c r="W98" i="23" s="1"/>
  <c r="C99" i="27" s="1"/>
  <c r="AP10" i="22"/>
  <c r="AZ33" i="22"/>
  <c r="N33" i="28"/>
  <c r="P33" i="23" s="1"/>
  <c r="AE19" i="22"/>
  <c r="C19" i="28" s="1"/>
  <c r="E19" i="23" s="1"/>
  <c r="W19" i="23" s="1"/>
  <c r="C20" i="27" s="1"/>
  <c r="AD21" i="22"/>
  <c r="AH75" i="22"/>
  <c r="F75" i="28" s="1"/>
  <c r="H75" i="23" s="1"/>
  <c r="Z75" i="23" s="1"/>
  <c r="F76" i="27" s="1"/>
  <c r="D103" i="22"/>
  <c r="AG30" i="22"/>
  <c r="E30" i="28" s="1"/>
  <c r="G30" i="23" s="1"/>
  <c r="Y30" i="23" s="1"/>
  <c r="E31" i="27" s="1"/>
  <c r="AY37" i="22"/>
  <c r="H37" i="28"/>
  <c r="J37" i="23" s="1"/>
  <c r="B77" i="28"/>
  <c r="D77" i="23" s="1"/>
  <c r="G72" i="22"/>
  <c r="V72" i="22" s="1"/>
  <c r="Y72" i="22" s="1"/>
  <c r="Z72" i="22" s="1"/>
  <c r="G25" i="22"/>
  <c r="G57" i="22"/>
  <c r="V57" i="22" s="1"/>
  <c r="Y57" i="22" s="1"/>
  <c r="Z57" i="22" s="1"/>
  <c r="G89" i="22"/>
  <c r="G121" i="22"/>
  <c r="AJ45" i="22"/>
  <c r="AE115" i="22"/>
  <c r="C115" i="28" s="1"/>
  <c r="E115" i="23" s="1"/>
  <c r="W115" i="23" s="1"/>
  <c r="C116" i="27" s="1"/>
  <c r="AZ89" i="22"/>
  <c r="N89" i="28"/>
  <c r="P89" i="23" s="1"/>
  <c r="B100" i="22"/>
  <c r="AE28" i="22"/>
  <c r="C28" i="28" s="1"/>
  <c r="E28" i="23" s="1"/>
  <c r="AF36" i="22"/>
  <c r="D36" i="28" s="1"/>
  <c r="F36" i="23" s="1"/>
  <c r="X36" i="23" s="1"/>
  <c r="D37" i="27" s="1"/>
  <c r="AG13" i="22"/>
  <c r="E13" i="28" s="1"/>
  <c r="G13" i="23" s="1"/>
  <c r="Y13" i="23" s="1"/>
  <c r="E14" i="27" s="1"/>
  <c r="AD92" i="22"/>
  <c r="AG112" i="22"/>
  <c r="E112" i="28" s="1"/>
  <c r="G112" i="23" s="1"/>
  <c r="Y112" i="23" s="1"/>
  <c r="E113" i="27" s="1"/>
  <c r="AP14" i="22"/>
  <c r="G31" i="22"/>
  <c r="AF109" i="22"/>
  <c r="D109" i="28" s="1"/>
  <c r="F109" i="23" s="1"/>
  <c r="X109" i="23" s="1"/>
  <c r="D110" i="27" s="1"/>
  <c r="AJ40" i="22"/>
  <c r="D118" i="22"/>
  <c r="N123" i="22"/>
  <c r="X123" i="22" s="1"/>
  <c r="G83" i="22"/>
  <c r="G128" i="22"/>
  <c r="G65" i="22"/>
  <c r="AD125" i="22"/>
  <c r="AF60" i="22"/>
  <c r="D60" i="28" s="1"/>
  <c r="F60" i="23" s="1"/>
  <c r="X60" i="23" s="1"/>
  <c r="D61" i="27" s="1"/>
  <c r="B10" i="22"/>
  <c r="N80" i="22"/>
  <c r="X80" i="22" s="1"/>
  <c r="N102" i="22"/>
  <c r="X102" i="22" s="1"/>
  <c r="N13" i="22"/>
  <c r="X13" i="22" s="1"/>
  <c r="B115" i="22"/>
  <c r="V115" i="22" s="1"/>
  <c r="Y115" i="22" s="1"/>
  <c r="Z115" i="22" s="1"/>
  <c r="H93" i="22"/>
  <c r="W93" i="22" s="1"/>
  <c r="N129" i="22"/>
  <c r="X129" i="22" s="1"/>
  <c r="E87" i="22"/>
  <c r="AG80" i="22"/>
  <c r="E80" i="28" s="1"/>
  <c r="G80" i="23" s="1"/>
  <c r="Y80" i="23" s="1"/>
  <c r="E81" i="27" s="1"/>
  <c r="AJ35" i="22"/>
  <c r="AF75" i="22"/>
  <c r="D75" i="28" s="1"/>
  <c r="F75" i="23" s="1"/>
  <c r="X75" i="23" s="1"/>
  <c r="D76" i="27" s="1"/>
  <c r="AI70" i="22"/>
  <c r="G70" i="28" s="1"/>
  <c r="I70" i="23" s="1"/>
  <c r="AA70" i="23" s="1"/>
  <c r="G71" i="27" s="1"/>
  <c r="AD73" i="22"/>
  <c r="F28" i="22"/>
  <c r="AI32" i="22"/>
  <c r="G32" i="28" s="1"/>
  <c r="I32" i="23" s="1"/>
  <c r="AA32" i="23" s="1"/>
  <c r="G33" i="27" s="1"/>
  <c r="H40" i="22"/>
  <c r="W40" i="22" s="1"/>
  <c r="G90" i="22"/>
  <c r="V90" i="22" s="1"/>
  <c r="AZ123" i="22"/>
  <c r="N123" i="28"/>
  <c r="P123" i="23" s="1"/>
  <c r="O28" i="22"/>
  <c r="AP45" i="22"/>
  <c r="H95" i="22"/>
  <c r="W95" i="22" s="1"/>
  <c r="AP13" i="22"/>
  <c r="AE48" i="22"/>
  <c r="C48" i="28" s="1"/>
  <c r="E48" i="23" s="1"/>
  <c r="W48" i="23" s="1"/>
  <c r="C49" i="27" s="1"/>
  <c r="B4" i="22"/>
  <c r="V4" i="22" s="1"/>
  <c r="Y4" i="22" s="1"/>
  <c r="Z4" i="22" s="1"/>
  <c r="H35" i="22"/>
  <c r="W35" i="22" s="1"/>
  <c r="C112" i="22"/>
  <c r="D8" i="22"/>
  <c r="N63" i="22"/>
  <c r="X63" i="22" s="1"/>
  <c r="AF49" i="22"/>
  <c r="D49" i="28" s="1"/>
  <c r="F49" i="23" s="1"/>
  <c r="X49" i="23" s="1"/>
  <c r="D50" i="27" s="1"/>
  <c r="E33" i="22"/>
  <c r="AI88" i="22"/>
  <c r="G88" i="28" s="1"/>
  <c r="I88" i="23" s="1"/>
  <c r="AA88" i="23" s="1"/>
  <c r="G89" i="27" s="1"/>
  <c r="AJ85" i="22"/>
  <c r="D127" i="22"/>
  <c r="B66" i="22"/>
  <c r="AZ128" i="22"/>
  <c r="N128" i="28"/>
  <c r="P128" i="23" s="1"/>
  <c r="AI109" i="22"/>
  <c r="G109" i="28" s="1"/>
  <c r="I109" i="23" s="1"/>
  <c r="AA109" i="23" s="1"/>
  <c r="G110" i="27" s="1"/>
  <c r="AG31" i="22"/>
  <c r="E31" i="28" s="1"/>
  <c r="G31" i="23" s="1"/>
  <c r="Y31" i="23" s="1"/>
  <c r="E32" i="27" s="1"/>
  <c r="AY4" i="22"/>
  <c r="H4" i="28"/>
  <c r="J4" i="23" s="1"/>
  <c r="AJ52" i="22"/>
  <c r="V91" i="22"/>
  <c r="AI17" i="22"/>
  <c r="G17" i="28" s="1"/>
  <c r="I17" i="23" s="1"/>
  <c r="AA17" i="23" s="1"/>
  <c r="G18" i="27" s="1"/>
  <c r="AI49" i="22"/>
  <c r="G49" i="28" s="1"/>
  <c r="I49" i="23" s="1"/>
  <c r="AA49" i="23" s="1"/>
  <c r="G50" i="27" s="1"/>
  <c r="C8" i="22"/>
  <c r="AD123" i="22"/>
  <c r="AA106" i="23"/>
  <c r="G107" i="27" s="1"/>
  <c r="X16" i="23"/>
  <c r="D17" i="27" s="1"/>
  <c r="W30" i="22"/>
  <c r="W32" i="22"/>
  <c r="X33" i="23"/>
  <c r="D34" i="27" s="1"/>
  <c r="AZ42" i="22"/>
  <c r="N42" i="28"/>
  <c r="P42" i="23" s="1"/>
  <c r="W40" i="23"/>
  <c r="C41" i="27" s="1"/>
  <c r="Z27" i="23"/>
  <c r="F28" i="27" s="1"/>
  <c r="B91" i="28"/>
  <c r="D91" i="23" s="1"/>
  <c r="E28" i="22"/>
  <c r="G99" i="22"/>
  <c r="AF121" i="22"/>
  <c r="D121" i="28" s="1"/>
  <c r="F121" i="23" s="1"/>
  <c r="X121" i="23" s="1"/>
  <c r="D122" i="27" s="1"/>
  <c r="I55" i="22"/>
  <c r="W55" i="22" s="1"/>
  <c r="AD112" i="22"/>
  <c r="AJ128" i="22"/>
  <c r="B65" i="22"/>
  <c r="X58" i="22"/>
  <c r="AA100" i="23"/>
  <c r="G101" i="27" s="1"/>
  <c r="N81" i="22"/>
  <c r="X81" i="22" s="1"/>
  <c r="AE80" i="22"/>
  <c r="C80" i="28" s="1"/>
  <c r="E80" i="23" s="1"/>
  <c r="W80" i="23" s="1"/>
  <c r="C81" i="27" s="1"/>
  <c r="AD109" i="22"/>
  <c r="N8" i="22"/>
  <c r="X8" i="22" s="1"/>
  <c r="AH76" i="22"/>
  <c r="F76" i="28" s="1"/>
  <c r="H76" i="23" s="1"/>
  <c r="Z76" i="23" s="1"/>
  <c r="F77" i="27" s="1"/>
  <c r="W42" i="23"/>
  <c r="C43" i="27" s="1"/>
  <c r="AF74" i="22"/>
  <c r="D74" i="28" s="1"/>
  <c r="F74" i="23" s="1"/>
  <c r="X74" i="23" s="1"/>
  <c r="D75" i="27" s="1"/>
  <c r="B80" i="28"/>
  <c r="D80" i="23" s="1"/>
  <c r="AD105" i="22"/>
  <c r="AJ42" i="22"/>
  <c r="G122" i="22"/>
  <c r="AP36" i="22"/>
  <c r="E89" i="22"/>
  <c r="AD117" i="22"/>
  <c r="AI68" i="22"/>
  <c r="G68" i="28" s="1"/>
  <c r="I68" i="23" s="1"/>
  <c r="AA68" i="23" s="1"/>
  <c r="G69" i="27" s="1"/>
  <c r="E109" i="22"/>
  <c r="Y78" i="23"/>
  <c r="E79" i="27" s="1"/>
  <c r="V54" i="22"/>
  <c r="B130" i="28"/>
  <c r="D130" i="23" s="1"/>
  <c r="AP116" i="22"/>
  <c r="N5" i="22"/>
  <c r="X5" i="22" s="1"/>
  <c r="X64" i="23"/>
  <c r="D65" i="27" s="1"/>
  <c r="AE45" i="22"/>
  <c r="C45" i="28" s="1"/>
  <c r="E45" i="23" s="1"/>
  <c r="W45" i="23" s="1"/>
  <c r="C46" i="27" s="1"/>
  <c r="AA75" i="23"/>
  <c r="G76" i="27" s="1"/>
  <c r="AY27" i="22"/>
  <c r="H27" i="28"/>
  <c r="J27" i="23" s="1"/>
  <c r="AH100" i="22"/>
  <c r="F100" i="28" s="1"/>
  <c r="H100" i="23" s="1"/>
  <c r="Z100" i="23" s="1"/>
  <c r="F101" i="27" s="1"/>
  <c r="AI91" i="22"/>
  <c r="G91" i="28" s="1"/>
  <c r="I91" i="23" s="1"/>
  <c r="AA91" i="23" s="1"/>
  <c r="G92" i="27" s="1"/>
  <c r="N20" i="22"/>
  <c r="X20" i="22" s="1"/>
  <c r="C11" i="22"/>
  <c r="V11" i="22" s="1"/>
  <c r="Y11" i="22" s="1"/>
  <c r="Z11" i="22" s="1"/>
  <c r="D76" i="22"/>
  <c r="AP29" i="22"/>
  <c r="AG109" i="22"/>
  <c r="E109" i="28" s="1"/>
  <c r="G109" i="23" s="1"/>
  <c r="Y109" i="23" s="1"/>
  <c r="E110" i="27" s="1"/>
  <c r="B77" i="22"/>
  <c r="AE61" i="22"/>
  <c r="C61" i="28" s="1"/>
  <c r="E61" i="23" s="1"/>
  <c r="W61" i="23" s="1"/>
  <c r="C62" i="27" s="1"/>
  <c r="AH12" i="22"/>
  <c r="F12" i="28" s="1"/>
  <c r="H12" i="23" s="1"/>
  <c r="Z12" i="23" s="1"/>
  <c r="F13" i="27" s="1"/>
  <c r="AI8" i="22"/>
  <c r="G8" i="28" s="1"/>
  <c r="I8" i="23" s="1"/>
  <c r="AA8" i="23" s="1"/>
  <c r="G9" i="27" s="1"/>
  <c r="AI9" i="22"/>
  <c r="G9" i="28" s="1"/>
  <c r="I9" i="23" s="1"/>
  <c r="AA9" i="23" s="1"/>
  <c r="G10" i="27" s="1"/>
  <c r="AI105" i="22"/>
  <c r="G105" i="28" s="1"/>
  <c r="I105" i="23" s="1"/>
  <c r="AA105" i="23" s="1"/>
  <c r="G106" i="27" s="1"/>
  <c r="AJ105" i="22"/>
  <c r="G11" i="22"/>
  <c r="X73" i="23"/>
  <c r="D74" i="27" s="1"/>
  <c r="AJ129" i="22"/>
  <c r="F77" i="22"/>
  <c r="G58" i="22"/>
  <c r="AH11" i="22"/>
  <c r="F11" i="28" s="1"/>
  <c r="H11" i="23" s="1"/>
  <c r="Z11" i="23" s="1"/>
  <c r="F12" i="27" s="1"/>
  <c r="E14" i="22"/>
  <c r="AH10" i="22"/>
  <c r="F10" i="28" s="1"/>
  <c r="H10" i="23" s="1"/>
  <c r="Z10" i="23" s="1"/>
  <c r="F11" i="27" s="1"/>
  <c r="E101" i="22"/>
  <c r="AH32" i="22"/>
  <c r="F32" i="28" s="1"/>
  <c r="H32" i="23" s="1"/>
  <c r="Z32" i="23" s="1"/>
  <c r="F33" i="27" s="1"/>
  <c r="G24" i="22"/>
  <c r="V24" i="22" s="1"/>
  <c r="Y24" i="22" s="1"/>
  <c r="Z24" i="22" s="1"/>
  <c r="W59" i="23"/>
  <c r="C60" i="27" s="1"/>
  <c r="G82" i="22"/>
  <c r="W53" i="22"/>
  <c r="AF97" i="22"/>
  <c r="D97" i="28" s="1"/>
  <c r="F97" i="23" s="1"/>
  <c r="X97" i="23" s="1"/>
  <c r="D98" i="27" s="1"/>
  <c r="AP74" i="22"/>
  <c r="H23" i="22"/>
  <c r="W23" i="22" s="1"/>
  <c r="N101" i="22"/>
  <c r="X101" i="22" s="1"/>
  <c r="F75" i="22"/>
  <c r="G66" i="22"/>
  <c r="AF119" i="22"/>
  <c r="D119" i="28" s="1"/>
  <c r="F119" i="23" s="1"/>
  <c r="X119" i="23" s="1"/>
  <c r="D120" i="27" s="1"/>
  <c r="AJ109" i="22"/>
  <c r="AI44" i="22"/>
  <c r="G44" i="28" s="1"/>
  <c r="I44" i="23" s="1"/>
  <c r="AA44" i="23" s="1"/>
  <c r="G45" i="27" s="1"/>
  <c r="B22" i="28"/>
  <c r="D22" i="23" s="1"/>
  <c r="Z97" i="23"/>
  <c r="F98" i="27" s="1"/>
  <c r="AY62" i="22"/>
  <c r="H62" i="28"/>
  <c r="J62" i="23" s="1"/>
  <c r="B23" i="28"/>
  <c r="D23" i="23" s="1"/>
  <c r="F42" i="22"/>
  <c r="V42" i="22" s="1"/>
  <c r="N40" i="22"/>
  <c r="X40" i="22" s="1"/>
  <c r="Y113" i="23"/>
  <c r="E114" i="27" s="1"/>
  <c r="AH47" i="22"/>
  <c r="F47" i="28" s="1"/>
  <c r="H47" i="23" s="1"/>
  <c r="Z47" i="23" s="1"/>
  <c r="F48" i="27" s="1"/>
  <c r="G59" i="22"/>
  <c r="AG49" i="22"/>
  <c r="E49" i="28" s="1"/>
  <c r="G49" i="23" s="1"/>
  <c r="Y49" i="23" s="1"/>
  <c r="E50" i="27" s="1"/>
  <c r="AD31" i="22"/>
  <c r="C116" i="22"/>
  <c r="H126" i="22"/>
  <c r="W126" i="22" s="1"/>
  <c r="H7" i="22"/>
  <c r="W7" i="22" s="1"/>
  <c r="C46" i="22"/>
  <c r="AH121" i="22"/>
  <c r="F121" i="28" s="1"/>
  <c r="H121" i="23" s="1"/>
  <c r="Z121" i="23" s="1"/>
  <c r="F122" i="27" s="1"/>
  <c r="C63" i="22"/>
  <c r="E102" i="22"/>
  <c r="E91" i="22"/>
  <c r="N84" i="22"/>
  <c r="X84" i="22" s="1"/>
  <c r="B31" i="22"/>
  <c r="AD131" i="22"/>
  <c r="AG63" i="22"/>
  <c r="E63" i="28" s="1"/>
  <c r="G63" i="23" s="1"/>
  <c r="Y63" i="23" s="1"/>
  <c r="E64" i="27" s="1"/>
  <c r="W46" i="23"/>
  <c r="C47" i="27" s="1"/>
  <c r="AP41" i="22"/>
  <c r="AE63" i="22"/>
  <c r="C63" i="28" s="1"/>
  <c r="E63" i="23" s="1"/>
  <c r="W63" i="23" s="1"/>
  <c r="C64" i="27" s="1"/>
  <c r="H89" i="22"/>
  <c r="W89" i="22" s="1"/>
  <c r="G129" i="22"/>
  <c r="AE101" i="22"/>
  <c r="C101" i="28" s="1"/>
  <c r="E101" i="23" s="1"/>
  <c r="W101" i="23" s="1"/>
  <c r="C102" i="27" s="1"/>
  <c r="B30" i="22"/>
  <c r="V30" i="22" s="1"/>
  <c r="B51" i="22"/>
  <c r="H90" i="22"/>
  <c r="W90" i="22" s="1"/>
  <c r="D52" i="22"/>
  <c r="AF38" i="22"/>
  <c r="D38" i="28" s="1"/>
  <c r="F38" i="23" s="1"/>
  <c r="X38" i="23" s="1"/>
  <c r="D39" i="27" s="1"/>
  <c r="AD101" i="22"/>
  <c r="AG101" i="22"/>
  <c r="E101" i="28" s="1"/>
  <c r="G101" i="23" s="1"/>
  <c r="Y101" i="23" s="1"/>
  <c r="E102" i="27" s="1"/>
  <c r="X41" i="22"/>
  <c r="W25" i="22"/>
  <c r="AX38" i="22"/>
  <c r="BA38" i="22" s="1"/>
  <c r="B38" i="28"/>
  <c r="D38" i="23" s="1"/>
  <c r="V38" i="23" s="1"/>
  <c r="V85" i="22"/>
  <c r="Y85" i="22" s="1"/>
  <c r="Z85" i="22" s="1"/>
  <c r="W122" i="23"/>
  <c r="C123" i="27" s="1"/>
  <c r="AZ12" i="22"/>
  <c r="N12" i="28"/>
  <c r="P12" i="23" s="1"/>
  <c r="AY10" i="22"/>
  <c r="H10" i="28"/>
  <c r="J10" i="23" s="1"/>
  <c r="V106" i="22"/>
  <c r="Y106" i="22" s="1"/>
  <c r="Z106" i="22" s="1"/>
  <c r="V124" i="22"/>
  <c r="V94" i="22"/>
  <c r="Y94" i="22" s="1"/>
  <c r="Z94" i="22" s="1"/>
  <c r="AX4" i="22"/>
  <c r="B4" i="28"/>
  <c r="D4" i="23" s="1"/>
  <c r="AY55" i="22"/>
  <c r="H55" i="28"/>
  <c r="J55" i="23" s="1"/>
  <c r="AZ126" i="22"/>
  <c r="N126" i="28"/>
  <c r="P126" i="23" s="1"/>
  <c r="W86" i="22"/>
  <c r="AZ34" i="22"/>
  <c r="N34" i="28"/>
  <c r="P34" i="23" s="1"/>
  <c r="AX62" i="22"/>
  <c r="B62" i="28"/>
  <c r="D62" i="23" s="1"/>
  <c r="F5" i="27"/>
  <c r="AZ71" i="22"/>
  <c r="N71" i="28"/>
  <c r="P71" i="23" s="1"/>
  <c r="AY14" i="22"/>
  <c r="H14" i="28"/>
  <c r="J14" i="23" s="1"/>
  <c r="AY111" i="22"/>
  <c r="H111" i="28"/>
  <c r="J111" i="23" s="1"/>
  <c r="Z82" i="23"/>
  <c r="F83" i="27" s="1"/>
  <c r="AZ86" i="22"/>
  <c r="N86" i="28"/>
  <c r="P86" i="23" s="1"/>
  <c r="AY113" i="22"/>
  <c r="H113" i="28"/>
  <c r="J113" i="23" s="1"/>
  <c r="AZ9" i="22"/>
  <c r="N9" i="28"/>
  <c r="P9" i="23" s="1"/>
  <c r="AX103" i="22"/>
  <c r="B103" i="28"/>
  <c r="D103" i="23" s="1"/>
  <c r="AY93" i="22"/>
  <c r="H93" i="28"/>
  <c r="J93" i="23" s="1"/>
  <c r="AZ115" i="22"/>
  <c r="N115" i="28"/>
  <c r="P115" i="23" s="1"/>
  <c r="H123" i="28"/>
  <c r="J123" i="23" s="1"/>
  <c r="AY123" i="22"/>
  <c r="AY106" i="22"/>
  <c r="H106" i="28"/>
  <c r="J106" i="23" s="1"/>
  <c r="Y120" i="23"/>
  <c r="E121" i="27" s="1"/>
  <c r="B50" i="28"/>
  <c r="D50" i="23" s="1"/>
  <c r="Z122" i="23"/>
  <c r="F123" i="27" s="1"/>
  <c r="AY22" i="22"/>
  <c r="H22" i="28"/>
  <c r="J22" i="23" s="1"/>
  <c r="AZ49" i="22"/>
  <c r="N49" i="28"/>
  <c r="P49" i="23" s="1"/>
  <c r="Y126" i="23"/>
  <c r="E127" i="27" s="1"/>
  <c r="V16" i="22"/>
  <c r="W8" i="23"/>
  <c r="C9" i="27" s="1"/>
  <c r="B96" i="28"/>
  <c r="D96" i="23" s="1"/>
  <c r="Y29" i="23"/>
  <c r="E30" i="27" s="1"/>
  <c r="AA69" i="23"/>
  <c r="G70" i="27" s="1"/>
  <c r="W51" i="22"/>
  <c r="X51" i="22"/>
  <c r="X70" i="22"/>
  <c r="W120" i="22"/>
  <c r="X56" i="22"/>
  <c r="B124" i="28"/>
  <c r="D124" i="23" s="1"/>
  <c r="AY15" i="22"/>
  <c r="H15" i="28"/>
  <c r="J15" i="23" s="1"/>
  <c r="D5" i="27"/>
  <c r="B43" i="28"/>
  <c r="D43" i="23" s="1"/>
  <c r="Y100" i="23"/>
  <c r="E101" i="27" s="1"/>
  <c r="AY97" i="22"/>
  <c r="H97" i="28"/>
  <c r="J97" i="23" s="1"/>
  <c r="AZ73" i="22"/>
  <c r="N73" i="28"/>
  <c r="P73" i="23" s="1"/>
  <c r="V126" i="22"/>
  <c r="AX39" i="22"/>
  <c r="BA39" i="22" s="1"/>
  <c r="B39" i="28"/>
  <c r="D39" i="23" s="1"/>
  <c r="V39" i="23" s="1"/>
  <c r="Y56" i="23"/>
  <c r="E57" i="27" s="1"/>
  <c r="X111" i="23"/>
  <c r="D112" i="27" s="1"/>
  <c r="Z130" i="23"/>
  <c r="F131" i="27" s="1"/>
  <c r="AA62" i="23"/>
  <c r="G63" i="27" s="1"/>
  <c r="AZ51" i="22"/>
  <c r="N51" i="28"/>
  <c r="P51" i="23" s="1"/>
  <c r="AX98" i="22"/>
  <c r="B98" i="28"/>
  <c r="D98" i="23" s="1"/>
  <c r="Z41" i="23"/>
  <c r="F42" i="27" s="1"/>
  <c r="AZ65" i="22"/>
  <c r="N65" i="28"/>
  <c r="P65" i="23" s="1"/>
  <c r="B41" i="28"/>
  <c r="D41" i="23" s="1"/>
  <c r="AX126" i="22"/>
  <c r="B126" i="28"/>
  <c r="D126" i="23" s="1"/>
  <c r="W42" i="22"/>
  <c r="X32" i="23"/>
  <c r="D33" i="27" s="1"/>
  <c r="X15" i="23"/>
  <c r="D16" i="27" s="1"/>
  <c r="Z26" i="23"/>
  <c r="F27" i="27" s="1"/>
  <c r="AY26" i="22"/>
  <c r="H26" i="28"/>
  <c r="J26" i="23" s="1"/>
  <c r="W128" i="22"/>
  <c r="X124" i="22"/>
  <c r="AY20" i="22"/>
  <c r="H20" i="28"/>
  <c r="J20" i="23" s="1"/>
  <c r="W87" i="23"/>
  <c r="C88" i="27" s="1"/>
  <c r="AX37" i="22"/>
  <c r="BA37" i="22" s="1"/>
  <c r="B37" i="28"/>
  <c r="D37" i="23" s="1"/>
  <c r="V37" i="23" s="1"/>
  <c r="W29" i="22"/>
  <c r="AX24" i="22"/>
  <c r="B24" i="28"/>
  <c r="D24" i="23" s="1"/>
  <c r="AY90" i="22"/>
  <c r="H90" i="28"/>
  <c r="J90" i="23" s="1"/>
  <c r="Z90" i="23"/>
  <c r="F91" i="27" s="1"/>
  <c r="AX19" i="22"/>
  <c r="B19" i="28"/>
  <c r="D19" i="23" s="1"/>
  <c r="AY56" i="22"/>
  <c r="H56" i="28"/>
  <c r="J56" i="23" s="1"/>
  <c r="AZ50" i="22"/>
  <c r="N50" i="28"/>
  <c r="P50" i="23" s="1"/>
  <c r="AA39" i="23"/>
  <c r="G40" i="27" s="1"/>
  <c r="V25" i="22"/>
  <c r="Y25" i="22" s="1"/>
  <c r="Z25" i="22" s="1"/>
  <c r="X62" i="23"/>
  <c r="D63" i="27" s="1"/>
  <c r="AZ130" i="22"/>
  <c r="N130" i="28"/>
  <c r="P130" i="23" s="1"/>
  <c r="W90" i="23"/>
  <c r="C91" i="27" s="1"/>
  <c r="AX55" i="22"/>
  <c r="B55" i="28"/>
  <c r="D55" i="23" s="1"/>
  <c r="X114" i="23"/>
  <c r="D115" i="27" s="1"/>
  <c r="AA18" i="23"/>
  <c r="G19" i="27" s="1"/>
  <c r="V50" i="22"/>
  <c r="W126" i="23"/>
  <c r="C127" i="27" s="1"/>
  <c r="W39" i="23"/>
  <c r="C40" i="27" s="1"/>
  <c r="Z59" i="23"/>
  <c r="F60" i="27" s="1"/>
  <c r="Y5" i="23"/>
  <c r="E6" i="27" s="1"/>
  <c r="AZ72" i="22"/>
  <c r="N72" i="28"/>
  <c r="P72" i="23" s="1"/>
  <c r="Y69" i="23"/>
  <c r="E70" i="27" s="1"/>
  <c r="AZ43" i="22"/>
  <c r="N43" i="28"/>
  <c r="P43" i="23" s="1"/>
  <c r="W125" i="23"/>
  <c r="C126" i="27" s="1"/>
  <c r="AX95" i="22"/>
  <c r="B95" i="28"/>
  <c r="D95" i="23" s="1"/>
  <c r="Z111" i="23"/>
  <c r="F112" i="27" s="1"/>
  <c r="X116" i="23"/>
  <c r="D117" i="27" s="1"/>
  <c r="X127" i="23"/>
  <c r="D128" i="27" s="1"/>
  <c r="X126" i="22"/>
  <c r="X18" i="23"/>
  <c r="D19" i="27" s="1"/>
  <c r="W80" i="22"/>
  <c r="AZ64" i="22"/>
  <c r="N64" i="28"/>
  <c r="P64" i="23" s="1"/>
  <c r="B86" i="28"/>
  <c r="D86" i="23" s="1"/>
  <c r="V70" i="22"/>
  <c r="Y70" i="22" s="1"/>
  <c r="Z70" i="22" s="1"/>
  <c r="X31" i="23"/>
  <c r="D32" i="27" s="1"/>
  <c r="X118" i="22"/>
  <c r="AX66" i="22"/>
  <c r="B66" i="28"/>
  <c r="D66" i="23" s="1"/>
  <c r="X131" i="23"/>
  <c r="D132" i="27" s="1"/>
  <c r="Z6" i="23"/>
  <c r="F7" i="27" s="1"/>
  <c r="V8" i="22"/>
  <c r="Y8" i="22" s="1"/>
  <c r="Z8" i="22" s="1"/>
  <c r="B81" i="28"/>
  <c r="D81" i="23" s="1"/>
  <c r="W109" i="23"/>
  <c r="C110" i="27" s="1"/>
  <c r="AY7" i="22"/>
  <c r="H7" i="28"/>
  <c r="J7" i="23" s="1"/>
  <c r="V102" i="22"/>
  <c r="Y102" i="22" s="1"/>
  <c r="Z102" i="22" s="1"/>
  <c r="W73" i="22"/>
  <c r="Y102" i="23"/>
  <c r="E103" i="27" s="1"/>
  <c r="X55" i="23"/>
  <c r="D56" i="27" s="1"/>
  <c r="V80" i="22"/>
  <c r="B93" i="28"/>
  <c r="D93" i="23" s="1"/>
  <c r="W107" i="22"/>
  <c r="AX9" i="22"/>
  <c r="B9" i="28"/>
  <c r="D9" i="23" s="1"/>
  <c r="AY87" i="22"/>
  <c r="H87" i="28"/>
  <c r="J87" i="23" s="1"/>
  <c r="Y4" i="23"/>
  <c r="AA92" i="23"/>
  <c r="G93" i="27" s="1"/>
  <c r="W39" i="22"/>
  <c r="AZ108" i="22"/>
  <c r="N108" i="28"/>
  <c r="P108" i="23" s="1"/>
  <c r="V108" i="23" s="1"/>
  <c r="AY60" i="22"/>
  <c r="H60" i="28"/>
  <c r="J60" i="23" s="1"/>
  <c r="B18" i="28"/>
  <c r="D18" i="23" s="1"/>
  <c r="V18" i="23" s="1"/>
  <c r="AY66" i="22"/>
  <c r="H66" i="28"/>
  <c r="J66" i="23" s="1"/>
  <c r="X101" i="23"/>
  <c r="D102" i="27" s="1"/>
  <c r="AX63" i="22"/>
  <c r="B63" i="28"/>
  <c r="D63" i="23" s="1"/>
  <c r="AA84" i="23"/>
  <c r="G85" i="27" s="1"/>
  <c r="AA63" i="23"/>
  <c r="G64" i="27" s="1"/>
  <c r="B108" i="28"/>
  <c r="D108" i="23" s="1"/>
  <c r="X83" i="22"/>
  <c r="H113" i="22"/>
  <c r="W113" i="22" s="1"/>
  <c r="AD20" i="22"/>
  <c r="N54" i="22"/>
  <c r="X54" i="22" s="1"/>
  <c r="AD59" i="22"/>
  <c r="AI129" i="22"/>
  <c r="G129" i="28" s="1"/>
  <c r="I129" i="23" s="1"/>
  <c r="AA129" i="23" s="1"/>
  <c r="G130" i="27" s="1"/>
  <c r="B88" i="22"/>
  <c r="F19" i="22"/>
  <c r="AP68" i="22"/>
  <c r="AH116" i="22"/>
  <c r="F116" i="28" s="1"/>
  <c r="H116" i="23" s="1"/>
  <c r="Z116" i="23" s="1"/>
  <c r="F117" i="27" s="1"/>
  <c r="AG105" i="22"/>
  <c r="E105" i="28" s="1"/>
  <c r="G105" i="23" s="1"/>
  <c r="Y105" i="23" s="1"/>
  <c r="E106" i="27" s="1"/>
  <c r="AD51" i="22"/>
  <c r="E19" i="22"/>
  <c r="B129" i="22"/>
  <c r="B63" i="22"/>
  <c r="AP66" i="22"/>
  <c r="E51" i="22"/>
  <c r="AI5" i="22"/>
  <c r="G5" i="28" s="1"/>
  <c r="I5" i="23" s="1"/>
  <c r="AA5" i="23" s="1"/>
  <c r="G6" i="27" s="1"/>
  <c r="C39" i="22"/>
  <c r="V39" i="22" s="1"/>
  <c r="Y39" i="22" s="1"/>
  <c r="Z39" i="22" s="1"/>
  <c r="AE32" i="22"/>
  <c r="C32" i="28" s="1"/>
  <c r="E32" i="23" s="1"/>
  <c r="W32" i="23" s="1"/>
  <c r="C33" i="27" s="1"/>
  <c r="AJ9" i="22"/>
  <c r="AH44" i="22"/>
  <c r="F44" i="28" s="1"/>
  <c r="H44" i="23" s="1"/>
  <c r="Z44" i="23" s="1"/>
  <c r="F45" i="27" s="1"/>
  <c r="D47" i="22"/>
  <c r="F51" i="22"/>
  <c r="E120" i="22"/>
  <c r="F92" i="22"/>
  <c r="AP54" i="22"/>
  <c r="H84" i="22"/>
  <c r="W84" i="22" s="1"/>
  <c r="AE83" i="22"/>
  <c r="C83" i="28" s="1"/>
  <c r="E83" i="23" s="1"/>
  <c r="W83" i="23" s="1"/>
  <c r="C84" i="27" s="1"/>
  <c r="B12" i="22"/>
  <c r="V12" i="22" s="1"/>
  <c r="Y12" i="22" s="1"/>
  <c r="Z12" i="22" s="1"/>
  <c r="AE124" i="22"/>
  <c r="C124" i="28" s="1"/>
  <c r="E124" i="23" s="1"/>
  <c r="W124" i="23" s="1"/>
  <c r="C125" i="27" s="1"/>
  <c r="AF7" i="22"/>
  <c r="D7" i="28" s="1"/>
  <c r="F7" i="23" s="1"/>
  <c r="X7" i="23" s="1"/>
  <c r="D8" i="27" s="1"/>
  <c r="F116" i="22"/>
  <c r="E121" i="22"/>
  <c r="V121" i="22" s="1"/>
  <c r="Y121" i="22" s="1"/>
  <c r="Z121" i="22" s="1"/>
  <c r="AE60" i="22"/>
  <c r="C60" i="28" s="1"/>
  <c r="E60" i="23" s="1"/>
  <c r="W60" i="23" s="1"/>
  <c r="C61" i="27" s="1"/>
  <c r="D48" i="22"/>
  <c r="N103" i="22"/>
  <c r="X103" i="22" s="1"/>
  <c r="E44" i="22"/>
  <c r="V44" i="22" s="1"/>
  <c r="Y44" i="22" s="1"/>
  <c r="Z44" i="22" s="1"/>
  <c r="B60" i="22"/>
  <c r="AF37" i="22"/>
  <c r="D37" i="28" s="1"/>
  <c r="F37" i="23" s="1"/>
  <c r="X37" i="23" s="1"/>
  <c r="D38" i="27" s="1"/>
  <c r="D22" i="22"/>
  <c r="AZ113" i="22"/>
  <c r="I67" i="22"/>
  <c r="W67" i="22" s="1"/>
  <c r="AE96" i="22"/>
  <c r="C96" i="28" s="1"/>
  <c r="E96" i="23" s="1"/>
  <c r="W96" i="23" s="1"/>
  <c r="C97" i="27" s="1"/>
  <c r="AE57" i="22"/>
  <c r="C57" i="28" s="1"/>
  <c r="E57" i="23" s="1"/>
  <c r="W57" i="23" s="1"/>
  <c r="C58" i="27" s="1"/>
  <c r="AI119" i="22"/>
  <c r="G119" i="28" s="1"/>
  <c r="I119" i="23" s="1"/>
  <c r="AA119" i="23" s="1"/>
  <c r="G120" i="27" s="1"/>
  <c r="D75" i="22"/>
  <c r="V75" i="22" s="1"/>
  <c r="AI22" i="22"/>
  <c r="G22" i="28" s="1"/>
  <c r="I22" i="23" s="1"/>
  <c r="AA22" i="23" s="1"/>
  <c r="G23" i="27" s="1"/>
  <c r="G10" i="22"/>
  <c r="AD89" i="22"/>
  <c r="F131" i="22"/>
  <c r="AI54" i="22"/>
  <c r="G54" i="28" s="1"/>
  <c r="I54" i="23" s="1"/>
  <c r="AA54" i="23" s="1"/>
  <c r="G55" i="27" s="1"/>
  <c r="E40" i="22"/>
  <c r="V40" i="22" s="1"/>
  <c r="Y40" i="22" s="1"/>
  <c r="Z40" i="22" s="1"/>
  <c r="F46" i="22"/>
  <c r="E41" i="22"/>
  <c r="V41" i="22" s="1"/>
  <c r="Y41" i="22" s="1"/>
  <c r="Z41" i="22" s="1"/>
  <c r="F113" i="22"/>
  <c r="C99" i="22"/>
  <c r="AP110" i="22"/>
  <c r="AP59" i="22"/>
  <c r="AJ13" i="22"/>
  <c r="H119" i="22"/>
  <c r="W119" i="22" s="1"/>
  <c r="AG44" i="22"/>
  <c r="E44" i="28" s="1"/>
  <c r="G44" i="23" s="1"/>
  <c r="Y44" i="23" s="1"/>
  <c r="E45" i="27" s="1"/>
  <c r="N16" i="22"/>
  <c r="X16" i="22" s="1"/>
  <c r="D89" i="22"/>
  <c r="V89" i="22" s="1"/>
  <c r="Y89" i="22" s="1"/>
  <c r="Z89" i="22" s="1"/>
  <c r="C22" i="22"/>
  <c r="V22" i="22" s="1"/>
  <c r="D34" i="22"/>
  <c r="V34" i="22" s="1"/>
  <c r="Y34" i="22" s="1"/>
  <c r="Z34" i="22" s="1"/>
  <c r="F125" i="22"/>
  <c r="C104" i="22"/>
  <c r="V104" i="22" s="1"/>
  <c r="Y104" i="22" s="1"/>
  <c r="Z104" i="22" s="1"/>
  <c r="AJ58" i="22"/>
  <c r="G87" i="22"/>
  <c r="AF69" i="22"/>
  <c r="D69" i="28" s="1"/>
  <c r="F69" i="23" s="1"/>
  <c r="X69" i="23" s="1"/>
  <c r="D70" i="27" s="1"/>
  <c r="AJ88" i="22"/>
  <c r="AH74" i="22"/>
  <c r="F74" i="28" s="1"/>
  <c r="H74" i="23" s="1"/>
  <c r="Z74" i="23" s="1"/>
  <c r="F75" i="27" s="1"/>
  <c r="C127" i="22"/>
  <c r="V127" i="22" s="1"/>
  <c r="AP79" i="22"/>
  <c r="D59" i="22"/>
  <c r="AG41" i="22"/>
  <c r="E41" i="28" s="1"/>
  <c r="G41" i="23" s="1"/>
  <c r="Y41" i="23" s="1"/>
  <c r="E42" i="27" s="1"/>
  <c r="B68" i="22"/>
  <c r="F49" i="22"/>
  <c r="AG26" i="22"/>
  <c r="E26" i="28" s="1"/>
  <c r="G26" i="23" s="1"/>
  <c r="Y26" i="23" s="1"/>
  <c r="E27" i="27" s="1"/>
  <c r="AG58" i="22"/>
  <c r="E58" i="28" s="1"/>
  <c r="G58" i="23" s="1"/>
  <c r="Y58" i="23" s="1"/>
  <c r="E59" i="27" s="1"/>
  <c r="AF118" i="22"/>
  <c r="D118" i="28" s="1"/>
  <c r="F118" i="23" s="1"/>
  <c r="X118" i="23" s="1"/>
  <c r="D119" i="27" s="1"/>
  <c r="AG76" i="22"/>
  <c r="E76" i="28" s="1"/>
  <c r="G76" i="23" s="1"/>
  <c r="Y76" i="23" s="1"/>
  <c r="E77" i="27" s="1"/>
  <c r="AH72" i="22"/>
  <c r="F72" i="28" s="1"/>
  <c r="H72" i="23" s="1"/>
  <c r="Z72" i="23" s="1"/>
  <c r="F73" i="27" s="1"/>
  <c r="AJ64" i="22"/>
  <c r="AE51" i="22"/>
  <c r="C51" i="28" s="1"/>
  <c r="E51" i="23" s="1"/>
  <c r="W51" i="23" s="1"/>
  <c r="C52" i="27" s="1"/>
  <c r="N131" i="22"/>
  <c r="X131" i="22" s="1"/>
  <c r="D111" i="22"/>
  <c r="V111" i="22" s="1"/>
  <c r="AF5" i="22"/>
  <c r="D5" i="28" s="1"/>
  <c r="F5" i="23" s="1"/>
  <c r="X5" i="23" s="1"/>
  <c r="D6" i="27" s="1"/>
  <c r="H131" i="22"/>
  <c r="W131" i="22" s="1"/>
  <c r="G36" i="22"/>
  <c r="AD115" i="22"/>
  <c r="AF67" i="22"/>
  <c r="D67" i="28" s="1"/>
  <c r="F67" i="23" s="1"/>
  <c r="X67" i="23" s="1"/>
  <c r="D68" i="27" s="1"/>
  <c r="AE12" i="22"/>
  <c r="C12" i="28" s="1"/>
  <c r="E12" i="23" s="1"/>
  <c r="W12" i="23" s="1"/>
  <c r="C13" i="27" s="1"/>
  <c r="AI14" i="22"/>
  <c r="G14" i="28" s="1"/>
  <c r="I14" i="23" s="1"/>
  <c r="AA14" i="23" s="1"/>
  <c r="G15" i="27" s="1"/>
  <c r="E55" i="22"/>
  <c r="V55" i="22" s="1"/>
  <c r="Y55" i="22" s="1"/>
  <c r="Z55" i="22" s="1"/>
  <c r="F41" i="22"/>
  <c r="AE16" i="22"/>
  <c r="C16" i="28" s="1"/>
  <c r="E16" i="23" s="1"/>
  <c r="W16" i="23" s="1"/>
  <c r="C17" i="27" s="1"/>
  <c r="AG119" i="22"/>
  <c r="E119" i="28" s="1"/>
  <c r="G119" i="23" s="1"/>
  <c r="Y119" i="23" s="1"/>
  <c r="E120" i="27" s="1"/>
  <c r="C10" i="22"/>
  <c r="AG97" i="22"/>
  <c r="E97" i="28" s="1"/>
  <c r="G97" i="23" s="1"/>
  <c r="Y97" i="23" s="1"/>
  <c r="E98" i="27" s="1"/>
  <c r="AG130" i="22"/>
  <c r="E130" i="28" s="1"/>
  <c r="G130" i="23" s="1"/>
  <c r="Y130" i="23" s="1"/>
  <c r="E131" i="27" s="1"/>
  <c r="AF20" i="22"/>
  <c r="D20" i="28" s="1"/>
  <c r="F20" i="23" s="1"/>
  <c r="X20" i="23" s="1"/>
  <c r="D21" i="27" s="1"/>
  <c r="AE13" i="22"/>
  <c r="C13" i="28" s="1"/>
  <c r="E13" i="23" s="1"/>
  <c r="W13" i="23" s="1"/>
  <c r="C14" i="27" s="1"/>
  <c r="AI107" i="22"/>
  <c r="G107" i="28" s="1"/>
  <c r="I107" i="23" s="1"/>
  <c r="AA107" i="23" s="1"/>
  <c r="G108" i="27" s="1"/>
  <c r="D33" i="22"/>
  <c r="AE88" i="22"/>
  <c r="C88" i="28" s="1"/>
  <c r="E88" i="23" s="1"/>
  <c r="W88" i="23" s="1"/>
  <c r="C89" i="27" s="1"/>
  <c r="AH54" i="22"/>
  <c r="F54" i="28" s="1"/>
  <c r="H54" i="23" s="1"/>
  <c r="Z54" i="23" s="1"/>
  <c r="F55" i="27" s="1"/>
  <c r="H118" i="22"/>
  <c r="W118" i="22" s="1"/>
  <c r="AH28" i="22"/>
  <c r="F28" i="28" s="1"/>
  <c r="H28" i="23" s="1"/>
  <c r="Z28" i="23" s="1"/>
  <c r="F29" i="27" s="1"/>
  <c r="AE18" i="22"/>
  <c r="C18" i="28" s="1"/>
  <c r="E18" i="23" s="1"/>
  <c r="W18" i="23" s="1"/>
  <c r="C19" i="27" s="1"/>
  <c r="AH13" i="22"/>
  <c r="F13" i="28" s="1"/>
  <c r="H13" i="23" s="1"/>
  <c r="Z13" i="23" s="1"/>
  <c r="F14" i="27" s="1"/>
  <c r="H116" i="22"/>
  <c r="W116" i="22" s="1"/>
  <c r="E26" i="22"/>
  <c r="V26" i="22" s="1"/>
  <c r="Y26" i="22" s="1"/>
  <c r="Z26" i="22" s="1"/>
  <c r="E58" i="22"/>
  <c r="C129" i="22"/>
  <c r="AP15" i="22"/>
  <c r="C21" i="22"/>
  <c r="V21" i="22" s="1"/>
  <c r="AI99" i="22"/>
  <c r="G99" i="28" s="1"/>
  <c r="I99" i="23" s="1"/>
  <c r="AA99" i="23" s="1"/>
  <c r="G100" i="27" s="1"/>
  <c r="AG73" i="22"/>
  <c r="E73" i="28" s="1"/>
  <c r="G73" i="23" s="1"/>
  <c r="Y73" i="23" s="1"/>
  <c r="E74" i="27" s="1"/>
  <c r="C51" i="22"/>
  <c r="G67" i="22"/>
  <c r="H108" i="22"/>
  <c r="W108" i="22" s="1"/>
  <c r="G69" i="22"/>
  <c r="C12" i="22"/>
  <c r="AG23" i="22"/>
  <c r="E23" i="28" s="1"/>
  <c r="G23" i="23" s="1"/>
  <c r="Y23" i="23" s="1"/>
  <c r="E24" i="27" s="1"/>
  <c r="AG15" i="22"/>
  <c r="E15" i="28" s="1"/>
  <c r="G15" i="23" s="1"/>
  <c r="Y15" i="23" s="1"/>
  <c r="E16" i="27" s="1"/>
  <c r="C56" i="22"/>
  <c r="V56" i="22" s="1"/>
  <c r="Y56" i="22" s="1"/>
  <c r="Z56" i="22" s="1"/>
  <c r="N22" i="22"/>
  <c r="X22" i="22" s="1"/>
  <c r="AI115" i="22"/>
  <c r="G115" i="28" s="1"/>
  <c r="I115" i="23" s="1"/>
  <c r="AA115" i="23" s="1"/>
  <c r="G116" i="27" s="1"/>
  <c r="F60" i="22"/>
  <c r="V60" i="22" s="1"/>
  <c r="Y60" i="22" s="1"/>
  <c r="Z60" i="22" s="1"/>
  <c r="AD16" i="22"/>
  <c r="AE82" i="22"/>
  <c r="C82" i="28" s="1"/>
  <c r="E82" i="23" s="1"/>
  <c r="W82" i="23" s="1"/>
  <c r="C83" i="27" s="1"/>
  <c r="D79" i="22"/>
  <c r="AE131" i="22"/>
  <c r="C131" i="28" s="1"/>
  <c r="E131" i="23" s="1"/>
  <c r="W131" i="23" s="1"/>
  <c r="C132" i="27" s="1"/>
  <c r="AF92" i="22"/>
  <c r="D92" i="28" s="1"/>
  <c r="F92" i="23" s="1"/>
  <c r="X92" i="23" s="1"/>
  <c r="D93" i="27" s="1"/>
  <c r="AP124" i="22"/>
  <c r="AH93" i="22"/>
  <c r="F93" i="28" s="1"/>
  <c r="H93" i="23" s="1"/>
  <c r="Z93" i="23" s="1"/>
  <c r="F94" i="27" s="1"/>
  <c r="C87" i="22"/>
  <c r="V87" i="22" s="1"/>
  <c r="Y87" i="22" s="1"/>
  <c r="Z87" i="22" s="1"/>
  <c r="G117" i="22"/>
  <c r="AJ72" i="22"/>
  <c r="AD120" i="22"/>
  <c r="N127" i="22"/>
  <c r="X127" i="22" s="1"/>
  <c r="G103" i="22"/>
  <c r="V103" i="22" s="1"/>
  <c r="Y103" i="22" s="1"/>
  <c r="Z103" i="22" s="1"/>
  <c r="AP118" i="22"/>
  <c r="AI120" i="22"/>
  <c r="G120" i="28" s="1"/>
  <c r="I120" i="23" s="1"/>
  <c r="AA120" i="23" s="1"/>
  <c r="G121" i="27" s="1"/>
  <c r="N93" i="22"/>
  <c r="X93" i="22" s="1"/>
  <c r="F71" i="22"/>
  <c r="N111" i="22"/>
  <c r="X111" i="22" s="1"/>
  <c r="AH16" i="22"/>
  <c r="F16" i="28" s="1"/>
  <c r="H16" i="23" s="1"/>
  <c r="Z16" i="23" s="1"/>
  <c r="F17" i="27" s="1"/>
  <c r="H63" i="22"/>
  <c r="W63" i="22" s="1"/>
  <c r="AP21" i="22"/>
  <c r="F34" i="22"/>
  <c r="AG53" i="22"/>
  <c r="E53" i="28" s="1"/>
  <c r="G53" i="23" s="1"/>
  <c r="Y53" i="23" s="1"/>
  <c r="E54" i="27" s="1"/>
  <c r="AG54" i="22"/>
  <c r="E54" i="28" s="1"/>
  <c r="G54" i="23" s="1"/>
  <c r="Y54" i="23" s="1"/>
  <c r="E55" i="27" s="1"/>
  <c r="N46" i="22"/>
  <c r="X46" i="22" s="1"/>
  <c r="G96" i="22"/>
  <c r="AH81" i="22"/>
  <c r="F81" i="28" s="1"/>
  <c r="H81" i="23" s="1"/>
  <c r="Z81" i="23" s="1"/>
  <c r="F82" i="27" s="1"/>
  <c r="AF79" i="22"/>
  <c r="D79" i="28" s="1"/>
  <c r="F79" i="23" s="1"/>
  <c r="X79" i="23" s="1"/>
  <c r="D80" i="27" s="1"/>
  <c r="C131" i="22"/>
  <c r="V131" i="22" s="1"/>
  <c r="Y131" i="22" s="1"/>
  <c r="Z131" i="22" s="1"/>
  <c r="AJ65" i="22"/>
  <c r="AF86" i="22"/>
  <c r="D86" i="28" s="1"/>
  <c r="F86" i="23" s="1"/>
  <c r="X86" i="23" s="1"/>
  <c r="D87" i="27" s="1"/>
  <c r="AH127" i="22"/>
  <c r="F127" i="28" s="1"/>
  <c r="H127" i="23" s="1"/>
  <c r="Z127" i="23" s="1"/>
  <c r="F128" i="27" s="1"/>
  <c r="AI116" i="22"/>
  <c r="G116" i="28" s="1"/>
  <c r="I116" i="23" s="1"/>
  <c r="AA116" i="23" s="1"/>
  <c r="G117" i="27" s="1"/>
  <c r="B95" i="22"/>
  <c r="V95" i="22" s="1"/>
  <c r="Y95" i="22" s="1"/>
  <c r="Z95" i="22" s="1"/>
  <c r="B33" i="22"/>
  <c r="G55" i="22"/>
  <c r="B86" i="22"/>
  <c r="V86" i="22" s="1"/>
  <c r="Y86" i="22" s="1"/>
  <c r="Z86" i="22" s="1"/>
  <c r="AG48" i="22"/>
  <c r="E48" i="28" s="1"/>
  <c r="G48" i="23" s="1"/>
  <c r="Y48" i="23" s="1"/>
  <c r="E49" i="27" s="1"/>
  <c r="F76" i="22"/>
  <c r="AF125" i="22"/>
  <c r="D125" i="28" s="1"/>
  <c r="F125" i="23" s="1"/>
  <c r="X125" i="23" s="1"/>
  <c r="D126" i="27" s="1"/>
  <c r="B119" i="22"/>
  <c r="V119" i="22" s="1"/>
  <c r="Y119" i="22" s="1"/>
  <c r="Z119" i="22" s="1"/>
  <c r="B108" i="22"/>
  <c r="F6" i="22"/>
  <c r="V6" i="22" s="1"/>
  <c r="Y6" i="22" s="1"/>
  <c r="Z6" i="22" s="1"/>
  <c r="B78" i="22"/>
  <c r="V78" i="22" s="1"/>
  <c r="Y78" i="22" s="1"/>
  <c r="Z78" i="22" s="1"/>
  <c r="AG27" i="22"/>
  <c r="E27" i="28" s="1"/>
  <c r="G27" i="23" s="1"/>
  <c r="Y27" i="23" s="1"/>
  <c r="E28" i="27" s="1"/>
  <c r="AG59" i="22"/>
  <c r="E59" i="28" s="1"/>
  <c r="G59" i="23" s="1"/>
  <c r="Y59" i="23" s="1"/>
  <c r="E60" i="27" s="1"/>
  <c r="C14" i="22"/>
  <c r="V14" i="22" s="1"/>
  <c r="Y14" i="22" s="1"/>
  <c r="Z14" i="22" s="1"/>
  <c r="D130" i="22"/>
  <c r="V130" i="22" s="1"/>
  <c r="AF78" i="22"/>
  <c r="D78" i="28" s="1"/>
  <c r="F78" i="23" s="1"/>
  <c r="X78" i="23" s="1"/>
  <c r="D79" i="27" s="1"/>
  <c r="D53" i="22"/>
  <c r="V53" i="22" s="1"/>
  <c r="Y53" i="22" s="1"/>
  <c r="Z53" i="22" s="1"/>
  <c r="E48" i="22"/>
  <c r="N125" i="22"/>
  <c r="X125" i="22" s="1"/>
  <c r="E43" i="22"/>
  <c r="F32" i="22"/>
  <c r="AG65" i="22"/>
  <c r="E65" i="28" s="1"/>
  <c r="G65" i="23" s="1"/>
  <c r="Y65" i="23" s="1"/>
  <c r="E66" i="27" s="1"/>
  <c r="AJ68" i="22"/>
  <c r="AG18" i="22"/>
  <c r="E18" i="28" s="1"/>
  <c r="G18" i="23" s="1"/>
  <c r="Y18" i="23" s="1"/>
  <c r="E19" i="27" s="1"/>
  <c r="AG50" i="22"/>
  <c r="E50" i="28" s="1"/>
  <c r="G50" i="23" s="1"/>
  <c r="Y50" i="23" s="1"/>
  <c r="E51" i="27" s="1"/>
  <c r="E82" i="22"/>
  <c r="F48" i="22"/>
  <c r="AI114" i="22"/>
  <c r="G114" i="28" s="1"/>
  <c r="I114" i="23" s="1"/>
  <c r="AA114" i="23" s="1"/>
  <c r="G115" i="27" s="1"/>
  <c r="N75" i="22"/>
  <c r="X75" i="22" s="1"/>
  <c r="AE77" i="22"/>
  <c r="C77" i="28" s="1"/>
  <c r="E77" i="23" s="1"/>
  <c r="W77" i="23" s="1"/>
  <c r="C78" i="27" s="1"/>
  <c r="AH88" i="22"/>
  <c r="F88" i="28" s="1"/>
  <c r="H88" i="23" s="1"/>
  <c r="Z88" i="23" s="1"/>
  <c r="F89" i="27" s="1"/>
  <c r="F65" i="22"/>
  <c r="V65" i="22" s="1"/>
  <c r="Y65" i="22" s="1"/>
  <c r="Z65" i="22" s="1"/>
  <c r="AG21" i="22"/>
  <c r="E21" i="28" s="1"/>
  <c r="G21" i="23" s="1"/>
  <c r="Y21" i="23" s="1"/>
  <c r="E22" i="27" s="1"/>
  <c r="AG127" i="22"/>
  <c r="E127" i="28" s="1"/>
  <c r="G127" i="23" s="1"/>
  <c r="Y127" i="23" s="1"/>
  <c r="E128" i="27" s="1"/>
  <c r="AP92" i="22"/>
  <c r="E46" i="22"/>
  <c r="H45" i="22"/>
  <c r="W45" i="22" s="1"/>
  <c r="AD113" i="22"/>
  <c r="N29" i="22"/>
  <c r="X29" i="22" s="1"/>
  <c r="G88" i="22"/>
  <c r="H68" i="22"/>
  <c r="W68" i="22" s="1"/>
  <c r="AH48" i="22"/>
  <c r="F48" i="28" s="1"/>
  <c r="H48" i="23" s="1"/>
  <c r="Z48" i="23" s="1"/>
  <c r="F49" i="27" s="1"/>
  <c r="N96" i="22"/>
  <c r="X96" i="22" s="1"/>
  <c r="H36" i="22"/>
  <c r="W36" i="22" s="1"/>
  <c r="AD5" i="22"/>
  <c r="B69" i="22"/>
  <c r="AH112" i="22"/>
  <c r="F112" i="28" s="1"/>
  <c r="H112" i="23" s="1"/>
  <c r="Z112" i="23" s="1"/>
  <c r="F113" i="27" s="1"/>
  <c r="AE30" i="22"/>
  <c r="C30" i="28" s="1"/>
  <c r="E30" i="23" s="1"/>
  <c r="W30" i="23" s="1"/>
  <c r="C31" i="27" s="1"/>
  <c r="AP85" i="22"/>
  <c r="AH71" i="22"/>
  <c r="F71" i="28" s="1"/>
  <c r="H71" i="23" s="1"/>
  <c r="Z71" i="23" s="1"/>
  <c r="F72" i="27" s="1"/>
  <c r="H99" i="22"/>
  <c r="W99" i="22" s="1"/>
  <c r="H81" i="22"/>
  <c r="W81" i="22" s="1"/>
  <c r="AF99" i="22"/>
  <c r="D99" i="28" s="1"/>
  <c r="F99" i="23" s="1"/>
  <c r="X99" i="23" s="1"/>
  <c r="D100" i="27" s="1"/>
  <c r="E32" i="22"/>
  <c r="V32" i="22" s="1"/>
  <c r="Y32" i="22" s="1"/>
  <c r="Z32" i="22" s="1"/>
  <c r="E68" i="22"/>
  <c r="F110" i="22"/>
  <c r="D128" i="22"/>
  <c r="AJ94" i="22"/>
  <c r="AJ53" i="22"/>
  <c r="F121" i="22"/>
  <c r="AI61" i="22"/>
  <c r="G61" i="28" s="1"/>
  <c r="I61" i="23" s="1"/>
  <c r="AA61" i="23" s="1"/>
  <c r="G62" i="27" s="1"/>
  <c r="H27" i="22"/>
  <c r="W27" i="22" s="1"/>
  <c r="E71" i="22"/>
  <c r="F23" i="22"/>
  <c r="AP8" i="22"/>
  <c r="D49" i="22"/>
  <c r="G120" i="22"/>
  <c r="AP93" i="22"/>
  <c r="E107" i="22"/>
  <c r="V107" i="22" s="1"/>
  <c r="Y107" i="22" s="1"/>
  <c r="Z107" i="22" s="1"/>
  <c r="C29" i="22"/>
  <c r="H91" i="22"/>
  <c r="W91" i="22" s="1"/>
  <c r="AJ61" i="22"/>
  <c r="E63" i="22"/>
  <c r="AJ73" i="22"/>
  <c r="G29" i="22"/>
  <c r="AE111" i="22"/>
  <c r="C111" i="28" s="1"/>
  <c r="E111" i="23" s="1"/>
  <c r="W111" i="23" s="1"/>
  <c r="C112" i="27" s="1"/>
  <c r="N130" i="22"/>
  <c r="X130" i="22" s="1"/>
  <c r="F79" i="22"/>
  <c r="AI43" i="22"/>
  <c r="G43" i="28" s="1"/>
  <c r="I43" i="23" s="1"/>
  <c r="AA43" i="23" s="1"/>
  <c r="G44" i="27" s="1"/>
  <c r="N38" i="22"/>
  <c r="X38" i="22" s="1"/>
  <c r="C27" i="22"/>
  <c r="V27" i="22" s="1"/>
  <c r="N108" i="22"/>
  <c r="X108" i="22" s="1"/>
  <c r="AD52" i="22"/>
  <c r="N21" i="22"/>
  <c r="X21" i="22" s="1"/>
  <c r="AE108" i="22"/>
  <c r="C108" i="28" s="1"/>
  <c r="E108" i="23" s="1"/>
  <c r="W108" i="23" s="1"/>
  <c r="C109" i="27" s="1"/>
  <c r="AE117" i="22"/>
  <c r="C117" i="28" s="1"/>
  <c r="E117" i="23" s="1"/>
  <c r="W117" i="23" s="1"/>
  <c r="C118" i="27" s="1"/>
  <c r="N68" i="22"/>
  <c r="X68" i="22" s="1"/>
  <c r="N10" i="22"/>
  <c r="X10" i="22" s="1"/>
  <c r="AD128" i="22"/>
  <c r="N50" i="22"/>
  <c r="X50" i="22" s="1"/>
  <c r="AJ117" i="22"/>
  <c r="H112" i="22"/>
  <c r="W112" i="22" s="1"/>
  <c r="F59" i="22"/>
  <c r="F15" i="22"/>
  <c r="V15" i="22" s="1"/>
  <c r="Y15" i="22" s="1"/>
  <c r="Z15" i="22" s="1"/>
  <c r="B101" i="22"/>
  <c r="V101" i="22" s="1"/>
  <c r="Y101" i="22" s="1"/>
  <c r="Z101" i="22" s="1"/>
  <c r="D31" i="22"/>
  <c r="AI108" i="22"/>
  <c r="G108" i="28" s="1"/>
  <c r="I108" i="23" s="1"/>
  <c r="AA108" i="23" s="1"/>
  <c r="G109" i="27" s="1"/>
  <c r="C31" i="22"/>
  <c r="AI64" i="22"/>
  <c r="G64" i="28" s="1"/>
  <c r="I64" i="23" s="1"/>
  <c r="AA64" i="23" s="1"/>
  <c r="G65" i="27" s="1"/>
  <c r="AJ104" i="22"/>
  <c r="AP46" i="22"/>
  <c r="C19" i="22"/>
  <c r="V19" i="22" s="1"/>
  <c r="Y19" i="22" s="1"/>
  <c r="Z19" i="22" s="1"/>
  <c r="D83" i="22"/>
  <c r="V83" i="22" s="1"/>
  <c r="Y83" i="22" s="1"/>
  <c r="Z83" i="22" s="1"/>
  <c r="G108" i="22"/>
  <c r="Y74" i="22" l="1"/>
  <c r="Z74" i="22" s="1"/>
  <c r="Y130" i="22"/>
  <c r="Z130" i="22" s="1"/>
  <c r="Y127" i="22"/>
  <c r="Z127" i="22" s="1"/>
  <c r="Y13" i="22"/>
  <c r="Z13" i="22" s="1"/>
  <c r="Y22" i="22"/>
  <c r="Z22" i="22" s="1"/>
  <c r="Y111" i="22"/>
  <c r="Z111" i="22" s="1"/>
  <c r="Y126" i="22"/>
  <c r="Z126" i="22" s="1"/>
  <c r="Y5" i="22"/>
  <c r="Z5" i="22" s="1"/>
  <c r="Y75" i="22"/>
  <c r="Z75" i="22" s="1"/>
  <c r="Y124" i="22"/>
  <c r="Z124" i="22" s="1"/>
  <c r="Y21" i="22"/>
  <c r="Z21" i="22" s="1"/>
  <c r="Y23" i="22"/>
  <c r="Z23" i="22" s="1"/>
  <c r="Y97" i="22"/>
  <c r="Z97" i="22" s="1"/>
  <c r="Y128" i="22"/>
  <c r="Z128" i="22" s="1"/>
  <c r="Y61" i="22"/>
  <c r="Z61" i="22" s="1"/>
  <c r="Y90" i="22"/>
  <c r="Z90" i="22" s="1"/>
  <c r="Y122" i="22"/>
  <c r="Z122" i="22" s="1"/>
  <c r="Y27" i="22"/>
  <c r="Z27" i="22" s="1"/>
  <c r="Y67" i="22"/>
  <c r="Z67" i="22" s="1"/>
  <c r="Y42" i="22"/>
  <c r="Z42" i="22" s="1"/>
  <c r="Y120" i="22"/>
  <c r="Z120" i="22" s="1"/>
  <c r="Y98" i="22"/>
  <c r="Z98" i="22" s="1"/>
  <c r="Y125" i="22"/>
  <c r="Z125" i="22" s="1"/>
  <c r="E3" i="24"/>
  <c r="AZ46" i="22"/>
  <c r="N46" i="28"/>
  <c r="P46" i="23" s="1"/>
  <c r="AX5" i="22"/>
  <c r="B5" i="28"/>
  <c r="D5" i="23" s="1"/>
  <c r="AY65" i="22"/>
  <c r="H65" i="28"/>
  <c r="J65" i="23" s="1"/>
  <c r="AZ118" i="22"/>
  <c r="N118" i="28"/>
  <c r="P118" i="23" s="1"/>
  <c r="AZ124" i="22"/>
  <c r="N124" i="28"/>
  <c r="P124" i="23" s="1"/>
  <c r="AZ68" i="22"/>
  <c r="N68" i="28"/>
  <c r="P68" i="23" s="1"/>
  <c r="B111" i="26"/>
  <c r="B109" i="27"/>
  <c r="AX86" i="22"/>
  <c r="V51" i="22"/>
  <c r="Y51" i="22" s="1"/>
  <c r="Z51" i="22" s="1"/>
  <c r="V77" i="22"/>
  <c r="Y77" i="22" s="1"/>
  <c r="Z77" i="22" s="1"/>
  <c r="AX130" i="22"/>
  <c r="AX91" i="22"/>
  <c r="AY85" i="22"/>
  <c r="H85" i="28"/>
  <c r="J85" i="23" s="1"/>
  <c r="V10" i="22"/>
  <c r="Y10" i="22" s="1"/>
  <c r="Z10" i="22" s="1"/>
  <c r="AY40" i="22"/>
  <c r="H40" i="28"/>
  <c r="J40" i="23" s="1"/>
  <c r="V40" i="23" s="1"/>
  <c r="W28" i="23"/>
  <c r="C29" i="27" s="1"/>
  <c r="AX32" i="22"/>
  <c r="B32" i="28"/>
  <c r="D32" i="23" s="1"/>
  <c r="AZ25" i="22"/>
  <c r="N25" i="28"/>
  <c r="P25" i="23" s="1"/>
  <c r="V118" i="22"/>
  <c r="Y118" i="22" s="1"/>
  <c r="Z118" i="22" s="1"/>
  <c r="V45" i="22"/>
  <c r="Y45" i="22" s="1"/>
  <c r="Z45" i="22" s="1"/>
  <c r="AX121" i="22"/>
  <c r="BA121" i="22" s="1"/>
  <c r="AX36" i="22"/>
  <c r="B36" i="28"/>
  <c r="D36" i="23" s="1"/>
  <c r="AX72" i="22"/>
  <c r="V75" i="23"/>
  <c r="Y73" i="22"/>
  <c r="Z73" i="22" s="1"/>
  <c r="G3" i="24"/>
  <c r="AX99" i="22"/>
  <c r="B99" i="28"/>
  <c r="D99" i="23" s="1"/>
  <c r="AY50" i="22"/>
  <c r="H50" i="28"/>
  <c r="J50" i="23" s="1"/>
  <c r="V50" i="23" s="1"/>
  <c r="AX17" i="22"/>
  <c r="BA17" i="22" s="1"/>
  <c r="B17" i="28"/>
  <c r="D17" i="23" s="1"/>
  <c r="V17" i="23" s="1"/>
  <c r="AZ95" i="22"/>
  <c r="N95" i="28"/>
  <c r="P95" i="23" s="1"/>
  <c r="AY98" i="22"/>
  <c r="H98" i="28"/>
  <c r="J98" i="23" s="1"/>
  <c r="V98" i="23" s="1"/>
  <c r="V30" i="23"/>
  <c r="AZ28" i="22"/>
  <c r="N28" i="28"/>
  <c r="P28" i="23" s="1"/>
  <c r="AX11" i="22"/>
  <c r="BA11" i="22" s="1"/>
  <c r="B11" i="28"/>
  <c r="D11" i="23" s="1"/>
  <c r="V11" i="23" s="1"/>
  <c r="AX129" i="22"/>
  <c r="B129" i="28"/>
  <c r="D129" i="23" s="1"/>
  <c r="AY103" i="22"/>
  <c r="H103" i="28"/>
  <c r="J103" i="23" s="1"/>
  <c r="AZ101" i="22"/>
  <c r="N101" i="28"/>
  <c r="P101" i="23" s="1"/>
  <c r="V84" i="22"/>
  <c r="Y84" i="22" s="1"/>
  <c r="Z84" i="22" s="1"/>
  <c r="AY120" i="22"/>
  <c r="H120" i="28"/>
  <c r="J120" i="23" s="1"/>
  <c r="AX26" i="22"/>
  <c r="B26" i="28"/>
  <c r="D26" i="23" s="1"/>
  <c r="AZ4" i="22"/>
  <c r="N4" i="28"/>
  <c r="P4" i="23" s="1"/>
  <c r="V4" i="23" s="1"/>
  <c r="AY104" i="22"/>
  <c r="H104" i="28"/>
  <c r="J104" i="23" s="1"/>
  <c r="AZ93" i="22"/>
  <c r="N93" i="28"/>
  <c r="P93" i="23" s="1"/>
  <c r="V93" i="23" s="1"/>
  <c r="AZ21" i="22"/>
  <c r="N21" i="28"/>
  <c r="P21" i="23" s="1"/>
  <c r="AY88" i="22"/>
  <c r="H88" i="28"/>
  <c r="J88" i="23" s="1"/>
  <c r="AZ66" i="22"/>
  <c r="N66" i="28"/>
  <c r="P66" i="23" s="1"/>
  <c r="V66" i="23" s="1"/>
  <c r="B42" i="26"/>
  <c r="B40" i="27"/>
  <c r="AX124" i="22"/>
  <c r="Y30" i="22"/>
  <c r="Z30" i="22" s="1"/>
  <c r="AX131" i="22"/>
  <c r="B131" i="28"/>
  <c r="D131" i="23" s="1"/>
  <c r="Y54" i="22"/>
  <c r="Z54" i="22" s="1"/>
  <c r="AY42" i="22"/>
  <c r="H42" i="28"/>
  <c r="J42" i="23" s="1"/>
  <c r="V42" i="23" s="1"/>
  <c r="AY128" i="22"/>
  <c r="H128" i="28"/>
  <c r="J128" i="23" s="1"/>
  <c r="V100" i="22"/>
  <c r="Y100" i="22" s="1"/>
  <c r="Z100" i="22" s="1"/>
  <c r="AY41" i="22"/>
  <c r="H41" i="28"/>
  <c r="J41" i="23" s="1"/>
  <c r="AY130" i="22"/>
  <c r="H130" i="28"/>
  <c r="J130" i="23" s="1"/>
  <c r="AY124" i="22"/>
  <c r="H124" i="28"/>
  <c r="J124" i="23" s="1"/>
  <c r="V124" i="23" s="1"/>
  <c r="V18" i="22"/>
  <c r="Y18" i="22" s="1"/>
  <c r="Z18" i="22" s="1"/>
  <c r="V43" i="22"/>
  <c r="Y43" i="22" s="1"/>
  <c r="Z43" i="22" s="1"/>
  <c r="AX54" i="22"/>
  <c r="B54" i="28"/>
  <c r="D54" i="23" s="1"/>
  <c r="AY118" i="22"/>
  <c r="H118" i="28"/>
  <c r="J118" i="23" s="1"/>
  <c r="AX57" i="22"/>
  <c r="B57" i="28"/>
  <c r="D57" i="23" s="1"/>
  <c r="V7" i="22"/>
  <c r="Y7" i="22" s="1"/>
  <c r="Z7" i="22" s="1"/>
  <c r="AX12" i="22"/>
  <c r="B12" i="28"/>
  <c r="D12" i="23" s="1"/>
  <c r="AZ83" i="22"/>
  <c r="N83" i="28"/>
  <c r="P83" i="23" s="1"/>
  <c r="AY79" i="22"/>
  <c r="H79" i="28"/>
  <c r="J79" i="23" s="1"/>
  <c r="AY99" i="22"/>
  <c r="H99" i="28"/>
  <c r="J99" i="23" s="1"/>
  <c r="AZ24" i="22"/>
  <c r="N24" i="28"/>
  <c r="P24" i="23" s="1"/>
  <c r="AX76" i="22"/>
  <c r="AX100" i="22"/>
  <c r="Y93" i="22"/>
  <c r="Z93" i="22" s="1"/>
  <c r="AX75" i="22"/>
  <c r="BA75" i="22" s="1"/>
  <c r="AX29" i="22"/>
  <c r="AX68" i="22"/>
  <c r="AX10" i="22"/>
  <c r="B10" i="28"/>
  <c r="D10" i="23" s="1"/>
  <c r="AY107" i="22"/>
  <c r="H107" i="28"/>
  <c r="J107" i="23" s="1"/>
  <c r="AX49" i="22"/>
  <c r="AX42" i="22"/>
  <c r="BA42" i="22" s="1"/>
  <c r="AY46" i="22"/>
  <c r="H46" i="28"/>
  <c r="J46" i="23" s="1"/>
  <c r="AZ81" i="22"/>
  <c r="N81" i="28"/>
  <c r="P81" i="23" s="1"/>
  <c r="AX14" i="22"/>
  <c r="B14" i="28"/>
  <c r="D14" i="23" s="1"/>
  <c r="AX33" i="22"/>
  <c r="BA33" i="22" s="1"/>
  <c r="B33" i="28"/>
  <c r="D33" i="23" s="1"/>
  <c r="V33" i="23" s="1"/>
  <c r="AZ112" i="22"/>
  <c r="N112" i="28"/>
  <c r="P112" i="23" s="1"/>
  <c r="AZ7" i="22"/>
  <c r="N7" i="28"/>
  <c r="P7" i="23" s="1"/>
  <c r="AZ70" i="22"/>
  <c r="N70" i="28"/>
  <c r="P70" i="23" s="1"/>
  <c r="AY117" i="22"/>
  <c r="H117" i="28"/>
  <c r="J117" i="23" s="1"/>
  <c r="AX52" i="22"/>
  <c r="B52" i="28"/>
  <c r="D52" i="23" s="1"/>
  <c r="AY53" i="22"/>
  <c r="H53" i="28"/>
  <c r="J53" i="23" s="1"/>
  <c r="AZ92" i="22"/>
  <c r="N92" i="28"/>
  <c r="P92" i="23" s="1"/>
  <c r="V63" i="22"/>
  <c r="Y63" i="22" s="1"/>
  <c r="Z63" i="22" s="1"/>
  <c r="V88" i="22"/>
  <c r="Y88" i="22" s="1"/>
  <c r="Z88" i="22" s="1"/>
  <c r="BA66" i="22"/>
  <c r="BA98" i="22"/>
  <c r="AX96" i="22"/>
  <c r="BA96" i="22" s="1"/>
  <c r="V31" i="22"/>
  <c r="Y31" i="22" s="1"/>
  <c r="Z31" i="22" s="1"/>
  <c r="AX22" i="22"/>
  <c r="AZ74" i="22"/>
  <c r="N74" i="28"/>
  <c r="P74" i="23" s="1"/>
  <c r="AY105" i="22"/>
  <c r="H105" i="28"/>
  <c r="J105" i="23" s="1"/>
  <c r="AZ29" i="22"/>
  <c r="N29" i="28"/>
  <c r="P29" i="23" s="1"/>
  <c r="AX109" i="22"/>
  <c r="B109" i="28"/>
  <c r="D109" i="23" s="1"/>
  <c r="AX112" i="22"/>
  <c r="B112" i="28"/>
  <c r="D112" i="23" s="1"/>
  <c r="AX123" i="22"/>
  <c r="BA123" i="22" s="1"/>
  <c r="B123" i="28"/>
  <c r="D123" i="23" s="1"/>
  <c r="V123" i="23" s="1"/>
  <c r="AZ13" i="22"/>
  <c r="N13" i="28"/>
  <c r="P13" i="23" s="1"/>
  <c r="AX125" i="22"/>
  <c r="B125" i="28"/>
  <c r="D125" i="23" s="1"/>
  <c r="AX21" i="22"/>
  <c r="BA21" i="22" s="1"/>
  <c r="B21" i="28"/>
  <c r="D21" i="23" s="1"/>
  <c r="V21" i="23" s="1"/>
  <c r="AY25" i="22"/>
  <c r="H25" i="28"/>
  <c r="J25" i="23" s="1"/>
  <c r="B35" i="28"/>
  <c r="D35" i="23" s="1"/>
  <c r="AX35" i="22"/>
  <c r="AZ5" i="22"/>
  <c r="N5" i="28"/>
  <c r="P5" i="23" s="1"/>
  <c r="AZ55" i="22"/>
  <c r="BA55" i="22" s="1"/>
  <c r="N55" i="28"/>
  <c r="P55" i="23" s="1"/>
  <c r="V55" i="23" s="1"/>
  <c r="AX87" i="22"/>
  <c r="B87" i="28"/>
  <c r="D87" i="23" s="1"/>
  <c r="AX53" i="22"/>
  <c r="B53" i="28"/>
  <c r="D53" i="23" s="1"/>
  <c r="AZ60" i="22"/>
  <c r="N60" i="28"/>
  <c r="P60" i="23" s="1"/>
  <c r="AX67" i="22"/>
  <c r="B67" i="28"/>
  <c r="D67" i="23" s="1"/>
  <c r="AY43" i="22"/>
  <c r="H43" i="28"/>
  <c r="J43" i="23" s="1"/>
  <c r="V43" i="23" s="1"/>
  <c r="AY28" i="22"/>
  <c r="H28" i="28"/>
  <c r="J28" i="23" s="1"/>
  <c r="AX111" i="22"/>
  <c r="B111" i="28"/>
  <c r="D111" i="23" s="1"/>
  <c r="AY23" i="22"/>
  <c r="H23" i="28"/>
  <c r="J23" i="23" s="1"/>
  <c r="V23" i="23" s="1"/>
  <c r="AY112" i="22"/>
  <c r="H112" i="28"/>
  <c r="J112" i="23" s="1"/>
  <c r="AX30" i="22"/>
  <c r="BA30" i="22" s="1"/>
  <c r="AX40" i="22"/>
  <c r="BA40" i="22" s="1"/>
  <c r="AZ104" i="22"/>
  <c r="N104" i="28"/>
  <c r="P104" i="23" s="1"/>
  <c r="AZ97" i="22"/>
  <c r="N97" i="28"/>
  <c r="P97" i="23" s="1"/>
  <c r="V96" i="22"/>
  <c r="Y96" i="22" s="1"/>
  <c r="Z96" i="22" s="1"/>
  <c r="AZ26" i="22"/>
  <c r="N26" i="28"/>
  <c r="P26" i="23" s="1"/>
  <c r="AZ23" i="22"/>
  <c r="N23" i="28"/>
  <c r="P23" i="23" s="1"/>
  <c r="AY114" i="22"/>
  <c r="H114" i="28"/>
  <c r="J114" i="23" s="1"/>
  <c r="V29" i="22"/>
  <c r="Y29" i="22" s="1"/>
  <c r="Z29" i="22" s="1"/>
  <c r="AX7" i="22"/>
  <c r="BA7" i="22" s="1"/>
  <c r="B7" i="28"/>
  <c r="D7" i="23" s="1"/>
  <c r="AX34" i="22"/>
  <c r="BA34" i="22" s="1"/>
  <c r="B34" i="28"/>
  <c r="D34" i="23" s="1"/>
  <c r="V34" i="23" s="1"/>
  <c r="AZ67" i="22"/>
  <c r="N67" i="28"/>
  <c r="P67" i="23" s="1"/>
  <c r="AZ99" i="22"/>
  <c r="N99" i="28"/>
  <c r="P99" i="23" s="1"/>
  <c r="AZ57" i="22"/>
  <c r="N57" i="28"/>
  <c r="P57" i="23" s="1"/>
  <c r="AY73" i="22"/>
  <c r="H73" i="28"/>
  <c r="J73" i="23" s="1"/>
  <c r="AY94" i="22"/>
  <c r="H94" i="28"/>
  <c r="J94" i="23" s="1"/>
  <c r="V33" i="22"/>
  <c r="Y33" i="22" s="1"/>
  <c r="Z33" i="22" s="1"/>
  <c r="AX120" i="22"/>
  <c r="BA120" i="22" s="1"/>
  <c r="B120" i="28"/>
  <c r="D120" i="23" s="1"/>
  <c r="V68" i="22"/>
  <c r="Y68" i="22" s="1"/>
  <c r="Z68" i="22" s="1"/>
  <c r="V129" i="22"/>
  <c r="Y129" i="22" s="1"/>
  <c r="Z129" i="22" s="1"/>
  <c r="AX108" i="22"/>
  <c r="BA108" i="22" s="1"/>
  <c r="AX93" i="22"/>
  <c r="BA93" i="22" s="1"/>
  <c r="AX43" i="22"/>
  <c r="BA43" i="22" s="1"/>
  <c r="V116" i="22"/>
  <c r="Y116" i="22" s="1"/>
  <c r="Z116" i="22" s="1"/>
  <c r="AX105" i="22"/>
  <c r="B105" i="28"/>
  <c r="D105" i="23" s="1"/>
  <c r="AZ14" i="22"/>
  <c r="N14" i="28"/>
  <c r="P14" i="23" s="1"/>
  <c r="AX88" i="22"/>
  <c r="B88" i="28"/>
  <c r="D88" i="23" s="1"/>
  <c r="V88" i="23" s="1"/>
  <c r="AY126" i="22"/>
  <c r="BA126" i="22" s="1"/>
  <c r="H126" i="28"/>
  <c r="J126" i="23" s="1"/>
  <c r="V126" i="23" s="1"/>
  <c r="AY29" i="22"/>
  <c r="H29" i="28"/>
  <c r="J29" i="23" s="1"/>
  <c r="V29" i="23" s="1"/>
  <c r="AX45" i="22"/>
  <c r="B45" i="28"/>
  <c r="D45" i="23" s="1"/>
  <c r="AZ90" i="22"/>
  <c r="BA90" i="22" s="1"/>
  <c r="N90" i="28"/>
  <c r="P90" i="23" s="1"/>
  <c r="V90" i="23" s="1"/>
  <c r="AZ129" i="22"/>
  <c r="N129" i="28"/>
  <c r="P129" i="23" s="1"/>
  <c r="AZ19" i="22"/>
  <c r="BA19" i="22" s="1"/>
  <c r="N19" i="28"/>
  <c r="P19" i="23" s="1"/>
  <c r="AX61" i="22"/>
  <c r="B61" i="28"/>
  <c r="D61" i="23" s="1"/>
  <c r="V105" i="22"/>
  <c r="Y105" i="22" s="1"/>
  <c r="Z105" i="22" s="1"/>
  <c r="V35" i="22"/>
  <c r="Y35" i="22" s="1"/>
  <c r="Z35" i="22" s="1"/>
  <c r="V123" i="22"/>
  <c r="Y123" i="22" s="1"/>
  <c r="Z123" i="22" s="1"/>
  <c r="AX116" i="22"/>
  <c r="V70" i="23"/>
  <c r="V25" i="23"/>
  <c r="AZ44" i="22"/>
  <c r="N44" i="28"/>
  <c r="P44" i="23" s="1"/>
  <c r="AX114" i="22"/>
  <c r="BA114" i="22" s="1"/>
  <c r="B114" i="28"/>
  <c r="D114" i="23" s="1"/>
  <c r="AX13" i="22"/>
  <c r="B13" i="28"/>
  <c r="D13" i="23" s="1"/>
  <c r="AY81" i="22"/>
  <c r="H81" i="28"/>
  <c r="J81" i="23" s="1"/>
  <c r="V6" i="23"/>
  <c r="V106" i="23"/>
  <c r="V113" i="22"/>
  <c r="Y113" i="22" s="1"/>
  <c r="Z113" i="22" s="1"/>
  <c r="AX79" i="22"/>
  <c r="B79" i="28"/>
  <c r="D79" i="23" s="1"/>
  <c r="AY91" i="22"/>
  <c r="H91" i="28"/>
  <c r="J91" i="23" s="1"/>
  <c r="AZ103" i="22"/>
  <c r="N103" i="28"/>
  <c r="P103" i="23" s="1"/>
  <c r="V28" i="23"/>
  <c r="V5" i="23"/>
  <c r="AX128" i="22"/>
  <c r="BA128" i="22" s="1"/>
  <c r="B128" i="28"/>
  <c r="D128" i="23" s="1"/>
  <c r="V128" i="23" s="1"/>
  <c r="AZ8" i="22"/>
  <c r="N8" i="28"/>
  <c r="P8" i="23" s="1"/>
  <c r="AZ85" i="22"/>
  <c r="N85" i="28"/>
  <c r="P85" i="23" s="1"/>
  <c r="V108" i="22"/>
  <c r="Y108" i="22" s="1"/>
  <c r="Z108" i="22" s="1"/>
  <c r="AY72" i="22"/>
  <c r="H72" i="28"/>
  <c r="J72" i="23" s="1"/>
  <c r="AZ15" i="22"/>
  <c r="N15" i="28"/>
  <c r="P15" i="23" s="1"/>
  <c r="AY64" i="22"/>
  <c r="H64" i="28"/>
  <c r="J64" i="23" s="1"/>
  <c r="AY58" i="22"/>
  <c r="H58" i="28"/>
  <c r="J58" i="23" s="1"/>
  <c r="AY9" i="22"/>
  <c r="BA9" i="22" s="1"/>
  <c r="H9" i="28"/>
  <c r="J9" i="23" s="1"/>
  <c r="AX59" i="22"/>
  <c r="B59" i="28"/>
  <c r="D59" i="23" s="1"/>
  <c r="B19" i="27"/>
  <c r="B21" i="26"/>
  <c r="E5" i="27"/>
  <c r="Y80" i="22"/>
  <c r="Z80" i="22" s="1"/>
  <c r="AX41" i="22"/>
  <c r="D3" i="24"/>
  <c r="Y16" i="22"/>
  <c r="Z16" i="22" s="1"/>
  <c r="AX50" i="22"/>
  <c r="BA50" i="22" s="1"/>
  <c r="BA4" i="22"/>
  <c r="AX101" i="22"/>
  <c r="B101" i="28"/>
  <c r="D101" i="23" s="1"/>
  <c r="V101" i="23" s="1"/>
  <c r="AX31" i="22"/>
  <c r="B31" i="28"/>
  <c r="D31" i="23" s="1"/>
  <c r="AY109" i="22"/>
  <c r="H109" i="28"/>
  <c r="J109" i="23" s="1"/>
  <c r="AZ45" i="22"/>
  <c r="N45" i="28"/>
  <c r="P45" i="23" s="1"/>
  <c r="AX73" i="22"/>
  <c r="BA73" i="22" s="1"/>
  <c r="B73" i="28"/>
  <c r="D73" i="23" s="1"/>
  <c r="V73" i="23" s="1"/>
  <c r="AX77" i="22"/>
  <c r="BA77" i="22" s="1"/>
  <c r="Y38" i="22"/>
  <c r="Z38" i="22" s="1"/>
  <c r="AX122" i="22"/>
  <c r="BA122" i="22" s="1"/>
  <c r="B122" i="28"/>
  <c r="D122" i="23" s="1"/>
  <c r="V122" i="23" s="1"/>
  <c r="AZ62" i="22"/>
  <c r="BA62" i="22" s="1"/>
  <c r="N62" i="28"/>
  <c r="P62" i="23" s="1"/>
  <c r="V62" i="23" s="1"/>
  <c r="AZ105" i="22"/>
  <c r="N105" i="28"/>
  <c r="P105" i="23" s="1"/>
  <c r="AX110" i="22"/>
  <c r="B110" i="28"/>
  <c r="D110" i="23" s="1"/>
  <c r="AZ131" i="22"/>
  <c r="N131" i="28"/>
  <c r="P131" i="23" s="1"/>
  <c r="V59" i="22"/>
  <c r="Y59" i="22" s="1"/>
  <c r="Z59" i="22" s="1"/>
  <c r="V49" i="22"/>
  <c r="Y49" i="22" s="1"/>
  <c r="Z49" i="22" s="1"/>
  <c r="V118" i="23"/>
  <c r="AX70" i="22"/>
  <c r="BA70" i="22" s="1"/>
  <c r="AX25" i="22"/>
  <c r="AZ77" i="22"/>
  <c r="N77" i="28"/>
  <c r="P77" i="23" s="1"/>
  <c r="V77" i="23" s="1"/>
  <c r="AZ22" i="22"/>
  <c r="N22" i="28"/>
  <c r="P22" i="23" s="1"/>
  <c r="V22" i="23" s="1"/>
  <c r="AX44" i="22"/>
  <c r="AX6" i="22"/>
  <c r="BA6" i="22" s="1"/>
  <c r="AX106" i="22"/>
  <c r="BA106" i="22" s="1"/>
  <c r="AY101" i="22"/>
  <c r="H101" i="28"/>
  <c r="J101" i="23" s="1"/>
  <c r="AY83" i="22"/>
  <c r="H83" i="28"/>
  <c r="J83" i="23" s="1"/>
  <c r="AZ31" i="22"/>
  <c r="N31" i="28"/>
  <c r="P31" i="23" s="1"/>
  <c r="AX64" i="22"/>
  <c r="B64" i="28"/>
  <c r="D64" i="23" s="1"/>
  <c r="V64" i="23" s="1"/>
  <c r="V46" i="22"/>
  <c r="Y46" i="22" s="1"/>
  <c r="Z46" i="22" s="1"/>
  <c r="AZ94" i="22"/>
  <c r="N94" i="28"/>
  <c r="P94" i="23" s="1"/>
  <c r="AX28" i="22"/>
  <c r="AY61" i="22"/>
  <c r="H61" i="28"/>
  <c r="J61" i="23" s="1"/>
  <c r="AX16" i="22"/>
  <c r="B16" i="28"/>
  <c r="D16" i="23" s="1"/>
  <c r="AX115" i="22"/>
  <c r="BA115" i="22" s="1"/>
  <c r="B115" i="28"/>
  <c r="D115" i="23" s="1"/>
  <c r="V115" i="23" s="1"/>
  <c r="AY13" i="22"/>
  <c r="H13" i="28"/>
  <c r="J13" i="23" s="1"/>
  <c r="AX51" i="22"/>
  <c r="BA51" i="22" s="1"/>
  <c r="B51" i="28"/>
  <c r="D51" i="23" s="1"/>
  <c r="V51" i="23" s="1"/>
  <c r="AX18" i="22"/>
  <c r="BA18" i="22" s="1"/>
  <c r="AX81" i="22"/>
  <c r="Y50" i="22"/>
  <c r="Z50" i="22" s="1"/>
  <c r="V19" i="23"/>
  <c r="B38" i="27"/>
  <c r="B40" i="26"/>
  <c r="F3" i="24"/>
  <c r="AX23" i="22"/>
  <c r="BA23" i="22" s="1"/>
  <c r="AX117" i="22"/>
  <c r="B117" i="28"/>
  <c r="D117" i="23" s="1"/>
  <c r="AX80" i="22"/>
  <c r="V99" i="22"/>
  <c r="Y99" i="22" s="1"/>
  <c r="Z99" i="22" s="1"/>
  <c r="AX92" i="22"/>
  <c r="B92" i="28"/>
  <c r="D92" i="23" s="1"/>
  <c r="AY45" i="22"/>
  <c r="H45" i="28"/>
  <c r="J45" i="23" s="1"/>
  <c r="AZ119" i="22"/>
  <c r="N119" i="28"/>
  <c r="P119" i="23" s="1"/>
  <c r="V119" i="23" s="1"/>
  <c r="AY24" i="22"/>
  <c r="BA24" i="22" s="1"/>
  <c r="H24" i="28"/>
  <c r="J24" i="23" s="1"/>
  <c r="V24" i="23" s="1"/>
  <c r="V76" i="22"/>
  <c r="Y76" i="22" s="1"/>
  <c r="Z76" i="22" s="1"/>
  <c r="AY32" i="22"/>
  <c r="BA32" i="22" s="1"/>
  <c r="H32" i="28"/>
  <c r="J32" i="23" s="1"/>
  <c r="V32" i="23" s="1"/>
  <c r="V28" i="22"/>
  <c r="Y28" i="22" s="1"/>
  <c r="Z28" i="22" s="1"/>
  <c r="AZ16" i="22"/>
  <c r="N16" i="28"/>
  <c r="P16" i="23" s="1"/>
  <c r="AX118" i="22"/>
  <c r="AX47" i="22"/>
  <c r="X28" i="22"/>
  <c r="AZ61" i="22"/>
  <c r="N61" i="28"/>
  <c r="P61" i="23" s="1"/>
  <c r="V117" i="22"/>
  <c r="Y117" i="22" s="1"/>
  <c r="Z117" i="22" s="1"/>
  <c r="AX82" i="22"/>
  <c r="BA82" i="22" s="1"/>
  <c r="B82" i="28"/>
  <c r="D82" i="23" s="1"/>
  <c r="V82" i="23" s="1"/>
  <c r="AY131" i="22"/>
  <c r="H131" i="28"/>
  <c r="J131" i="23" s="1"/>
  <c r="V81" i="22"/>
  <c r="Y81" i="22" s="1"/>
  <c r="Z81" i="22" s="1"/>
  <c r="AZ56" i="22"/>
  <c r="BA56" i="22" s="1"/>
  <c r="N56" i="28"/>
  <c r="P56" i="23" s="1"/>
  <c r="V56" i="23" s="1"/>
  <c r="AY86" i="22"/>
  <c r="H86" i="28"/>
  <c r="J86" i="23" s="1"/>
  <c r="AX15" i="22"/>
  <c r="BA15" i="22" s="1"/>
  <c r="B15" i="28"/>
  <c r="D15" i="23" s="1"/>
  <c r="V15" i="23" s="1"/>
  <c r="AX8" i="22"/>
  <c r="BA8" i="22" s="1"/>
  <c r="B8" i="28"/>
  <c r="D8" i="23" s="1"/>
  <c r="V8" i="23" s="1"/>
  <c r="AZ87" i="22"/>
  <c r="N87" i="28"/>
  <c r="P87" i="23" s="1"/>
  <c r="AX46" i="22"/>
  <c r="BA46" i="22" s="1"/>
  <c r="B46" i="28"/>
  <c r="D46" i="23" s="1"/>
  <c r="V46" i="23" s="1"/>
  <c r="AY12" i="22"/>
  <c r="H12" i="28"/>
  <c r="J12" i="23" s="1"/>
  <c r="V47" i="22"/>
  <c r="Y47" i="22" s="1"/>
  <c r="Z47" i="22" s="1"/>
  <c r="AX107" i="22"/>
  <c r="B107" i="28"/>
  <c r="D107" i="23" s="1"/>
  <c r="V71" i="22"/>
  <c r="Y71" i="22" s="1"/>
  <c r="Z71" i="22" s="1"/>
  <c r="AX127" i="22"/>
  <c r="B127" i="28"/>
  <c r="D127" i="23" s="1"/>
  <c r="V127" i="23" s="1"/>
  <c r="W67" i="23"/>
  <c r="C68" i="27" s="1"/>
  <c r="AZ69" i="22"/>
  <c r="N69" i="28"/>
  <c r="P69" i="23" s="1"/>
  <c r="AY84" i="22"/>
  <c r="BA84" i="22" s="1"/>
  <c r="H84" i="28"/>
  <c r="J84" i="23" s="1"/>
  <c r="V84" i="23" s="1"/>
  <c r="AY68" i="22"/>
  <c r="H68" i="28"/>
  <c r="J68" i="23" s="1"/>
  <c r="V68" i="23" s="1"/>
  <c r="AZ79" i="22"/>
  <c r="N79" i="28"/>
  <c r="P79" i="23" s="1"/>
  <c r="AZ59" i="22"/>
  <c r="N59" i="28"/>
  <c r="P59" i="23" s="1"/>
  <c r="AZ54" i="22"/>
  <c r="N54" i="28"/>
  <c r="P54" i="23" s="1"/>
  <c r="AX20" i="22"/>
  <c r="B20" i="28"/>
  <c r="D20" i="23" s="1"/>
  <c r="V65" i="23"/>
  <c r="V103" i="23"/>
  <c r="AZ41" i="22"/>
  <c r="N41" i="28"/>
  <c r="P41" i="23" s="1"/>
  <c r="AZ116" i="22"/>
  <c r="N116" i="28"/>
  <c r="P116" i="23" s="1"/>
  <c r="Y91" i="22"/>
  <c r="Z91" i="22" s="1"/>
  <c r="V66" i="22"/>
  <c r="Y66" i="22" s="1"/>
  <c r="Z66" i="22" s="1"/>
  <c r="AZ10" i="22"/>
  <c r="N10" i="28"/>
  <c r="P10" i="23" s="1"/>
  <c r="V10" i="23" s="1"/>
  <c r="AX104" i="22"/>
  <c r="BA104" i="22" s="1"/>
  <c r="B104" i="28"/>
  <c r="D104" i="23" s="1"/>
  <c r="V104" i="23" s="1"/>
  <c r="V58" i="22"/>
  <c r="Y58" i="22" s="1"/>
  <c r="Z58" i="22" s="1"/>
  <c r="AY59" i="22"/>
  <c r="H59" i="28"/>
  <c r="J59" i="23" s="1"/>
  <c r="V109" i="22"/>
  <c r="Y109" i="22" s="1"/>
  <c r="Z109" i="22" s="1"/>
  <c r="AY127" i="22"/>
  <c r="H127" i="28"/>
  <c r="J127" i="23" s="1"/>
  <c r="V36" i="22"/>
  <c r="Y36" i="22" s="1"/>
  <c r="Z36" i="22" s="1"/>
  <c r="AY76" i="22"/>
  <c r="H76" i="28"/>
  <c r="J76" i="23" s="1"/>
  <c r="V76" i="23" s="1"/>
  <c r="V112" i="22"/>
  <c r="Y112" i="22" s="1"/>
  <c r="Z112" i="22" s="1"/>
  <c r="AY125" i="22"/>
  <c r="H125" i="28"/>
  <c r="J125" i="23" s="1"/>
  <c r="BA94" i="22"/>
  <c r="V74" i="23"/>
  <c r="Y37" i="22"/>
  <c r="Z37" i="22" s="1"/>
  <c r="AZ20" i="22"/>
  <c r="N20" i="28"/>
  <c r="P20" i="23" s="1"/>
  <c r="AY54" i="22"/>
  <c r="H54" i="28"/>
  <c r="J54" i="23" s="1"/>
  <c r="Y20" i="22"/>
  <c r="Z20" i="22" s="1"/>
  <c r="V79" i="22"/>
  <c r="Y79" i="22" s="1"/>
  <c r="Z79" i="22" s="1"/>
  <c r="V69" i="22"/>
  <c r="Y69" i="22" s="1"/>
  <c r="Z69" i="22" s="1"/>
  <c r="AY89" i="22"/>
  <c r="H89" i="28"/>
  <c r="J89" i="23" s="1"/>
  <c r="AY57" i="22"/>
  <c r="H57" i="28"/>
  <c r="J57" i="23" s="1"/>
  <c r="Y64" i="22"/>
  <c r="Z64" i="22" s="1"/>
  <c r="AZ107" i="22"/>
  <c r="N107" i="28"/>
  <c r="P107" i="23" s="1"/>
  <c r="AY49" i="22"/>
  <c r="H49" i="28"/>
  <c r="J49" i="23" s="1"/>
  <c r="V49" i="23" s="1"/>
  <c r="AZ91" i="22"/>
  <c r="N91" i="28"/>
  <c r="P91" i="23" s="1"/>
  <c r="V91" i="23" s="1"/>
  <c r="AX58" i="22"/>
  <c r="BA58" i="22" s="1"/>
  <c r="B58" i="28"/>
  <c r="D58" i="23" s="1"/>
  <c r="V58" i="23" s="1"/>
  <c r="V92" i="22"/>
  <c r="Y92" i="22" s="1"/>
  <c r="Z92" i="22" s="1"/>
  <c r="AX113" i="22"/>
  <c r="BA113" i="22" s="1"/>
  <c r="B113" i="28"/>
  <c r="D113" i="23" s="1"/>
  <c r="V113" i="23" s="1"/>
  <c r="AZ110" i="22"/>
  <c r="N110" i="28"/>
  <c r="P110" i="23" s="1"/>
  <c r="AX89" i="22"/>
  <c r="B89" i="28"/>
  <c r="D89" i="23" s="1"/>
  <c r="V9" i="23"/>
  <c r="V86" i="23"/>
  <c r="BA103" i="22"/>
  <c r="B39" i="27"/>
  <c r="B41" i="26"/>
  <c r="AY129" i="22"/>
  <c r="H129" i="28"/>
  <c r="J129" i="23" s="1"/>
  <c r="V130" i="23"/>
  <c r="AZ36" i="22"/>
  <c r="N36" i="28"/>
  <c r="P36" i="23" s="1"/>
  <c r="AY52" i="22"/>
  <c r="H52" i="28"/>
  <c r="J52" i="23" s="1"/>
  <c r="AY35" i="22"/>
  <c r="H35" i="28"/>
  <c r="J35" i="23" s="1"/>
  <c r="AX102" i="22"/>
  <c r="BA102" i="22" s="1"/>
  <c r="B102" i="28"/>
  <c r="D102" i="23" s="1"/>
  <c r="V102" i="23" s="1"/>
  <c r="AX78" i="22"/>
  <c r="BA78" i="22" s="1"/>
  <c r="B78" i="28"/>
  <c r="D78" i="23" s="1"/>
  <c r="V78" i="23" s="1"/>
  <c r="AX69" i="22"/>
  <c r="BA69" i="22" s="1"/>
  <c r="B69" i="28"/>
  <c r="D69" i="23" s="1"/>
  <c r="V69" i="23" s="1"/>
  <c r="AZ53" i="22"/>
  <c r="N53" i="28"/>
  <c r="P53" i="23" s="1"/>
  <c r="AZ117" i="22"/>
  <c r="N117" i="28"/>
  <c r="P117" i="23" s="1"/>
  <c r="AY44" i="22"/>
  <c r="H44" i="28"/>
  <c r="J44" i="23" s="1"/>
  <c r="V44" i="23" s="1"/>
  <c r="AZ109" i="22"/>
  <c r="N109" i="28"/>
  <c r="P109" i="23" s="1"/>
  <c r="AX48" i="22"/>
  <c r="BA48" i="22" s="1"/>
  <c r="B48" i="28"/>
  <c r="D48" i="23" s="1"/>
  <c r="V48" i="23" s="1"/>
  <c r="AX60" i="22"/>
  <c r="BA60" i="22" s="1"/>
  <c r="B60" i="28"/>
  <c r="D60" i="23" s="1"/>
  <c r="V60" i="23" s="1"/>
  <c r="AX97" i="22"/>
  <c r="BA97" i="22" s="1"/>
  <c r="B97" i="28"/>
  <c r="D97" i="23" s="1"/>
  <c r="V97" i="23" s="1"/>
  <c r="AY100" i="22"/>
  <c r="H100" i="28"/>
  <c r="J100" i="23" s="1"/>
  <c r="V100" i="23" s="1"/>
  <c r="AX83" i="22"/>
  <c r="BA83" i="22" s="1"/>
  <c r="B122" i="27"/>
  <c r="B124" i="26"/>
  <c r="AY92" i="22"/>
  <c r="H92" i="28"/>
  <c r="J92" i="23" s="1"/>
  <c r="AZ63" i="22"/>
  <c r="BA63" i="22" s="1"/>
  <c r="N63" i="28"/>
  <c r="P63" i="23" s="1"/>
  <c r="V63" i="23" s="1"/>
  <c r="V72" i="23"/>
  <c r="AX65" i="22"/>
  <c r="BA65" i="22" s="1"/>
  <c r="BA88" i="22"/>
  <c r="AX74" i="22"/>
  <c r="BA74" i="22" s="1"/>
  <c r="AX27" i="22"/>
  <c r="BA27" i="22" s="1"/>
  <c r="B27" i="28"/>
  <c r="D27" i="23" s="1"/>
  <c r="V27" i="23" s="1"/>
  <c r="AZ111" i="22"/>
  <c r="BA111" i="22" s="1"/>
  <c r="N111" i="28"/>
  <c r="P111" i="23" s="1"/>
  <c r="V52" i="22"/>
  <c r="Y52" i="22" s="1"/>
  <c r="Z52" i="22" s="1"/>
  <c r="AY80" i="22"/>
  <c r="H80" i="28"/>
  <c r="J80" i="23" s="1"/>
  <c r="V80" i="23" s="1"/>
  <c r="V82" i="22"/>
  <c r="Y82" i="22" s="1"/>
  <c r="Z82" i="22" s="1"/>
  <c r="AZ47" i="22"/>
  <c r="N47" i="28"/>
  <c r="P47" i="23" s="1"/>
  <c r="V47" i="23" s="1"/>
  <c r="AY95" i="22"/>
  <c r="BA95" i="22" s="1"/>
  <c r="H95" i="28"/>
  <c r="J95" i="23" s="1"/>
  <c r="V95" i="23" s="1"/>
  <c r="AX71" i="22"/>
  <c r="BA71" i="22" s="1"/>
  <c r="B71" i="28"/>
  <c r="D71" i="23" s="1"/>
  <c r="V71" i="23" s="1"/>
  <c r="AX85" i="22"/>
  <c r="BA85" i="22" s="1"/>
  <c r="B85" i="28"/>
  <c r="D85" i="23" s="1"/>
  <c r="V85" i="23" s="1"/>
  <c r="AX119" i="22"/>
  <c r="BA119" i="22" s="1"/>
  <c r="V96" i="23"/>
  <c r="V116" i="23"/>
  <c r="V16" i="23" l="1"/>
  <c r="B17" i="27" s="1"/>
  <c r="V81" i="23"/>
  <c r="BA81" i="22"/>
  <c r="BA64" i="22"/>
  <c r="AA4" i="22"/>
  <c r="BA86" i="22"/>
  <c r="BA89" i="22"/>
  <c r="BA100" i="22"/>
  <c r="V83" i="23"/>
  <c r="B86" i="26" s="1"/>
  <c r="V114" i="23"/>
  <c r="B59" i="26"/>
  <c r="B57" i="27"/>
  <c r="B25" i="26"/>
  <c r="B23" i="27"/>
  <c r="B30" i="27"/>
  <c r="B32" i="26"/>
  <c r="B127" i="26"/>
  <c r="B125" i="27"/>
  <c r="B85" i="27"/>
  <c r="B87" i="26"/>
  <c r="B56" i="27"/>
  <c r="B58" i="26"/>
  <c r="B43" i="27"/>
  <c r="B45" i="26"/>
  <c r="B94" i="27"/>
  <c r="B96" i="26"/>
  <c r="B77" i="27"/>
  <c r="B79" i="26"/>
  <c r="B78" i="27"/>
  <c r="B80" i="26"/>
  <c r="B127" i="27"/>
  <c r="B129" i="26"/>
  <c r="B84" i="27"/>
  <c r="B69" i="26"/>
  <c r="B67" i="27"/>
  <c r="B103" i="26"/>
  <c r="B101" i="27"/>
  <c r="B52" i="26"/>
  <c r="B50" i="27"/>
  <c r="B91" i="27"/>
  <c r="B93" i="26"/>
  <c r="B91" i="26"/>
  <c r="B89" i="27"/>
  <c r="B98" i="26"/>
  <c r="B96" i="27"/>
  <c r="B64" i="27"/>
  <c r="B66" i="26"/>
  <c r="B11" i="27"/>
  <c r="B13" i="26"/>
  <c r="B120" i="27"/>
  <c r="B122" i="26"/>
  <c r="B19" i="26"/>
  <c r="B37" i="26"/>
  <c r="B35" i="27"/>
  <c r="B82" i="27"/>
  <c r="B84" i="26"/>
  <c r="B47" i="26"/>
  <c r="B45" i="27"/>
  <c r="B48" i="27"/>
  <c r="B50" i="26"/>
  <c r="B69" i="27"/>
  <c r="B71" i="26"/>
  <c r="B63" i="27"/>
  <c r="B65" i="26"/>
  <c r="B86" i="27"/>
  <c r="B88" i="26"/>
  <c r="F5" i="24"/>
  <c r="F4" i="24"/>
  <c r="B121" i="26"/>
  <c r="B119" i="27"/>
  <c r="B8" i="26"/>
  <c r="B6" i="27"/>
  <c r="B81" i="27"/>
  <c r="B83" i="26"/>
  <c r="B63" i="26"/>
  <c r="B61" i="27"/>
  <c r="B103" i="27"/>
  <c r="B105" i="26"/>
  <c r="B10" i="27"/>
  <c r="B12" i="26"/>
  <c r="BA107" i="22"/>
  <c r="B9" i="27"/>
  <c r="B11" i="26"/>
  <c r="V92" i="23"/>
  <c r="D40" i="26"/>
  <c r="C40" i="26"/>
  <c r="BA28" i="22"/>
  <c r="BA101" i="22"/>
  <c r="E5" i="24"/>
  <c r="E4" i="24"/>
  <c r="B31" i="26"/>
  <c r="B29" i="27"/>
  <c r="B107" i="27"/>
  <c r="B109" i="26"/>
  <c r="V67" i="23"/>
  <c r="B22" i="27"/>
  <c r="B24" i="26"/>
  <c r="V112" i="23"/>
  <c r="BA76" i="22"/>
  <c r="V54" i="23"/>
  <c r="V41" i="23"/>
  <c r="C42" i="26"/>
  <c r="D42" i="26"/>
  <c r="B31" i="27"/>
  <c r="B33" i="26"/>
  <c r="BA91" i="22"/>
  <c r="B74" i="26"/>
  <c r="B72" i="27"/>
  <c r="D124" i="26"/>
  <c r="C124" i="26"/>
  <c r="B131" i="27"/>
  <c r="B133" i="26"/>
  <c r="B59" i="27"/>
  <c r="B61" i="26"/>
  <c r="B104" i="27"/>
  <c r="B106" i="26"/>
  <c r="BA47" i="22"/>
  <c r="BA92" i="22"/>
  <c r="B7" i="27"/>
  <c r="B9" i="26"/>
  <c r="V61" i="23"/>
  <c r="V45" i="23"/>
  <c r="BA67" i="22"/>
  <c r="BA112" i="22"/>
  <c r="V52" i="23"/>
  <c r="BA10" i="22"/>
  <c r="V12" i="23"/>
  <c r="BA54" i="22"/>
  <c r="V131" i="23"/>
  <c r="B101" i="26"/>
  <c r="B99" i="27"/>
  <c r="V26" i="23"/>
  <c r="B18" i="27"/>
  <c r="B20" i="26"/>
  <c r="G4" i="24"/>
  <c r="G5" i="24"/>
  <c r="B41" i="27"/>
  <c r="B43" i="26"/>
  <c r="BA130" i="22"/>
  <c r="B49" i="27"/>
  <c r="B51" i="26"/>
  <c r="V89" i="23"/>
  <c r="B16" i="27"/>
  <c r="B18" i="26"/>
  <c r="BA118" i="22"/>
  <c r="B20" i="27"/>
  <c r="B22" i="26"/>
  <c r="B116" i="27"/>
  <c r="B118" i="26"/>
  <c r="B123" i="27"/>
  <c r="B125" i="26"/>
  <c r="V109" i="23"/>
  <c r="D21" i="26"/>
  <c r="C21" i="26"/>
  <c r="BA61" i="22"/>
  <c r="BA45" i="22"/>
  <c r="V94" i="23"/>
  <c r="V111" i="23"/>
  <c r="V125" i="23"/>
  <c r="BA22" i="22"/>
  <c r="BA52" i="22"/>
  <c r="BA68" i="22"/>
  <c r="BA12" i="22"/>
  <c r="BA131" i="22"/>
  <c r="BA26" i="22"/>
  <c r="V129" i="23"/>
  <c r="D111" i="26"/>
  <c r="C111" i="26"/>
  <c r="B75" i="27"/>
  <c r="B77" i="26"/>
  <c r="B68" i="26"/>
  <c r="B66" i="27"/>
  <c r="B83" i="27"/>
  <c r="B85" i="26"/>
  <c r="BA80" i="22"/>
  <c r="BA25" i="22"/>
  <c r="BA109" i="22"/>
  <c r="B26" i="27"/>
  <c r="B28" i="26"/>
  <c r="BA125" i="22"/>
  <c r="B36" i="26"/>
  <c r="B34" i="27"/>
  <c r="V120" i="23"/>
  <c r="BA129" i="22"/>
  <c r="B53" i="26"/>
  <c r="B51" i="27"/>
  <c r="B76" i="27"/>
  <c r="B78" i="26"/>
  <c r="B30" i="26"/>
  <c r="B28" i="27"/>
  <c r="B89" i="26"/>
  <c r="B87" i="27"/>
  <c r="V107" i="23"/>
  <c r="B102" i="27"/>
  <c r="B104" i="26"/>
  <c r="B5" i="27"/>
  <c r="B7" i="26"/>
  <c r="B119" i="26"/>
  <c r="B117" i="27"/>
  <c r="B73" i="27"/>
  <c r="B75" i="26"/>
  <c r="B70" i="27"/>
  <c r="B72" i="26"/>
  <c r="C41" i="26"/>
  <c r="D41" i="26"/>
  <c r="B130" i="26"/>
  <c r="B128" i="27"/>
  <c r="B47" i="27"/>
  <c r="B49" i="26"/>
  <c r="V117" i="23"/>
  <c r="B65" i="27"/>
  <c r="B67" i="26"/>
  <c r="V110" i="23"/>
  <c r="B24" i="27"/>
  <c r="B26" i="26"/>
  <c r="D4" i="24"/>
  <c r="D5" i="24"/>
  <c r="V59" i="23"/>
  <c r="V13" i="23"/>
  <c r="B71" i="27"/>
  <c r="B73" i="26"/>
  <c r="V105" i="23"/>
  <c r="V53" i="23"/>
  <c r="BA35" i="22"/>
  <c r="BA49" i="22"/>
  <c r="BA29" i="22"/>
  <c r="B14" i="26"/>
  <c r="B12" i="27"/>
  <c r="BA72" i="22"/>
  <c r="BA5" i="22"/>
  <c r="B117" i="26"/>
  <c r="B115" i="27"/>
  <c r="B97" i="27"/>
  <c r="B99" i="26"/>
  <c r="V20" i="23"/>
  <c r="BA127" i="22"/>
  <c r="C3" i="24"/>
  <c r="BA117" i="22"/>
  <c r="BA16" i="22"/>
  <c r="BA110" i="22"/>
  <c r="V31" i="23"/>
  <c r="BA41" i="22"/>
  <c r="BA59" i="22"/>
  <c r="B129" i="27"/>
  <c r="B131" i="26"/>
  <c r="BA13" i="22"/>
  <c r="BA116" i="22"/>
  <c r="BA105" i="22"/>
  <c r="BA53" i="22"/>
  <c r="V35" i="23"/>
  <c r="V14" i="23"/>
  <c r="V79" i="23"/>
  <c r="BA57" i="22"/>
  <c r="V99" i="23"/>
  <c r="V36" i="23"/>
  <c r="B107" i="26"/>
  <c r="B105" i="27"/>
  <c r="BA87" i="22"/>
  <c r="B27" i="26"/>
  <c r="B25" i="27"/>
  <c r="B98" i="27"/>
  <c r="B100" i="26"/>
  <c r="B81" i="26"/>
  <c r="B79" i="27"/>
  <c r="B92" i="27"/>
  <c r="B94" i="26"/>
  <c r="B116" i="26"/>
  <c r="B114" i="27"/>
  <c r="BA20" i="22"/>
  <c r="B33" i="27"/>
  <c r="B35" i="26"/>
  <c r="B54" i="26"/>
  <c r="B52" i="27"/>
  <c r="BA44" i="22"/>
  <c r="B74" i="27"/>
  <c r="B76" i="26"/>
  <c r="BA31" i="22"/>
  <c r="BA79" i="22"/>
  <c r="V57" i="23"/>
  <c r="V7" i="23"/>
  <c r="B44" i="27"/>
  <c r="B46" i="26"/>
  <c r="V87" i="23"/>
  <c r="B124" i="27"/>
  <c r="B126" i="26"/>
  <c r="BA14" i="22"/>
  <c r="BA124" i="22"/>
  <c r="BA99" i="22"/>
  <c r="BA36" i="22"/>
  <c r="B90" i="26" l="1"/>
  <c r="B88" i="27"/>
  <c r="D27" i="26"/>
  <c r="C27" i="26"/>
  <c r="D14" i="26"/>
  <c r="C14" i="26"/>
  <c r="D67" i="26"/>
  <c r="C67" i="26"/>
  <c r="D7" i="26"/>
  <c r="C7" i="26"/>
  <c r="D36" i="26"/>
  <c r="C36" i="26"/>
  <c r="D118" i="26"/>
  <c r="C118" i="26"/>
  <c r="C20" i="26"/>
  <c r="D20" i="26"/>
  <c r="C109" i="26"/>
  <c r="D109" i="26"/>
  <c r="D65" i="26"/>
  <c r="C65" i="26"/>
  <c r="D93" i="26"/>
  <c r="C93" i="26"/>
  <c r="D46" i="26"/>
  <c r="C46" i="26"/>
  <c r="D94" i="26"/>
  <c r="C94" i="26"/>
  <c r="B38" i="26"/>
  <c r="B36" i="27"/>
  <c r="D99" i="26"/>
  <c r="C99" i="26"/>
  <c r="B60" i="27"/>
  <c r="B62" i="26"/>
  <c r="C72" i="26"/>
  <c r="D72" i="26"/>
  <c r="C78" i="26"/>
  <c r="D78" i="26"/>
  <c r="B53" i="27"/>
  <c r="B55" i="26"/>
  <c r="B42" i="27"/>
  <c r="B44" i="26"/>
  <c r="C105" i="26"/>
  <c r="D105" i="26"/>
  <c r="C127" i="26"/>
  <c r="D127" i="26"/>
  <c r="C116" i="26"/>
  <c r="D116" i="26"/>
  <c r="B17" i="26"/>
  <c r="B15" i="27"/>
  <c r="B21" i="27"/>
  <c r="B23" i="26"/>
  <c r="B14" i="27"/>
  <c r="B16" i="26"/>
  <c r="C30" i="26"/>
  <c r="D30" i="26"/>
  <c r="B97" i="26"/>
  <c r="B95" i="27"/>
  <c r="C51" i="26"/>
  <c r="D51" i="26"/>
  <c r="C8" i="26"/>
  <c r="D8" i="26"/>
  <c r="C84" i="26"/>
  <c r="D84" i="26"/>
  <c r="C13" i="26"/>
  <c r="D13" i="26"/>
  <c r="D96" i="26"/>
  <c r="C96" i="26"/>
  <c r="B34" i="26"/>
  <c r="B32" i="27"/>
  <c r="B118" i="27"/>
  <c r="B120" i="26"/>
  <c r="C104" i="26"/>
  <c r="D104" i="26"/>
  <c r="C28" i="26"/>
  <c r="D28" i="26"/>
  <c r="C68" i="26"/>
  <c r="D68" i="26"/>
  <c r="C22" i="26"/>
  <c r="D22" i="26"/>
  <c r="B29" i="26"/>
  <c r="B27" i="27"/>
  <c r="C106" i="26"/>
  <c r="D106" i="26"/>
  <c r="B55" i="27"/>
  <c r="B57" i="26"/>
  <c r="D121" i="26"/>
  <c r="C121" i="26"/>
  <c r="C71" i="26"/>
  <c r="D71" i="26"/>
  <c r="C66" i="26"/>
  <c r="D66" i="26"/>
  <c r="C129" i="26"/>
  <c r="D129" i="26"/>
  <c r="D45" i="26"/>
  <c r="C45" i="26"/>
  <c r="C32" i="26"/>
  <c r="D32" i="26"/>
  <c r="C86" i="26"/>
  <c r="D86" i="26"/>
  <c r="B10" i="26"/>
  <c r="B8" i="27"/>
  <c r="C54" i="26"/>
  <c r="D54" i="26"/>
  <c r="C107" i="26"/>
  <c r="D107" i="26"/>
  <c r="X57" i="27"/>
  <c r="X9" i="27"/>
  <c r="X99" i="27"/>
  <c r="X123" i="27"/>
  <c r="X121" i="27"/>
  <c r="X61" i="27"/>
  <c r="X129" i="27"/>
  <c r="X85" i="27"/>
  <c r="X73" i="27"/>
  <c r="X108" i="27"/>
  <c r="X17" i="27"/>
  <c r="X52" i="27"/>
  <c r="X88" i="27"/>
  <c r="X101" i="27"/>
  <c r="X96" i="27"/>
  <c r="X6" i="27"/>
  <c r="X104" i="27"/>
  <c r="X12" i="27"/>
  <c r="X112" i="27"/>
  <c r="X20" i="27"/>
  <c r="X54" i="27"/>
  <c r="X58" i="27"/>
  <c r="X62" i="27"/>
  <c r="X66" i="27"/>
  <c r="D9" i="24"/>
  <c r="X10" i="27"/>
  <c r="X109" i="27"/>
  <c r="X81" i="27"/>
  <c r="X116" i="27"/>
  <c r="X25" i="27"/>
  <c r="X60" i="27"/>
  <c r="X33" i="27"/>
  <c r="X68" i="27"/>
  <c r="X41" i="27"/>
  <c r="X76" i="27"/>
  <c r="X49" i="27"/>
  <c r="X84" i="27"/>
  <c r="X118" i="27"/>
  <c r="X122" i="27"/>
  <c r="X126" i="27"/>
  <c r="X130" i="27"/>
  <c r="X70" i="27"/>
  <c r="X74" i="27"/>
  <c r="X14" i="27"/>
  <c r="X18" i="27"/>
  <c r="X125" i="27"/>
  <c r="X89" i="27"/>
  <c r="X124" i="27"/>
  <c r="X97" i="27"/>
  <c r="X132" i="27"/>
  <c r="X105" i="27"/>
  <c r="X21" i="27"/>
  <c r="X113" i="27"/>
  <c r="X45" i="27"/>
  <c r="X55" i="27"/>
  <c r="X5" i="27"/>
  <c r="X63" i="27"/>
  <c r="X11" i="27"/>
  <c r="X7" i="27"/>
  <c r="X13" i="27"/>
  <c r="X78" i="27"/>
  <c r="X82" i="27"/>
  <c r="X22" i="27"/>
  <c r="X26" i="27"/>
  <c r="X30" i="27"/>
  <c r="X34" i="27"/>
  <c r="X38" i="27"/>
  <c r="X42" i="27"/>
  <c r="X46" i="27"/>
  <c r="X50" i="27"/>
  <c r="X65" i="27"/>
  <c r="X80" i="27"/>
  <c r="X24" i="27"/>
  <c r="X32" i="27"/>
  <c r="X115" i="27"/>
  <c r="X119" i="27"/>
  <c r="X67" i="27"/>
  <c r="X127" i="27"/>
  <c r="X75" i="27"/>
  <c r="X71" i="27"/>
  <c r="X19" i="27"/>
  <c r="X15" i="27"/>
  <c r="X29" i="27"/>
  <c r="X86" i="27"/>
  <c r="X90" i="27"/>
  <c r="X94" i="27"/>
  <c r="X98" i="27"/>
  <c r="X102" i="27"/>
  <c r="X106" i="27"/>
  <c r="X110" i="27"/>
  <c r="X114" i="27"/>
  <c r="X92" i="27"/>
  <c r="X40" i="27"/>
  <c r="X56" i="27"/>
  <c r="X131" i="27"/>
  <c r="X64" i="27"/>
  <c r="D7" i="24"/>
  <c r="X8" i="27"/>
  <c r="X83" i="27"/>
  <c r="X79" i="27"/>
  <c r="X27" i="27"/>
  <c r="X23" i="27"/>
  <c r="X53" i="27"/>
  <c r="X31" i="27"/>
  <c r="X77" i="27"/>
  <c r="X39" i="27"/>
  <c r="X93" i="27"/>
  <c r="X47" i="27"/>
  <c r="X117" i="27"/>
  <c r="X120" i="27"/>
  <c r="X28" i="27"/>
  <c r="X128" i="27"/>
  <c r="X36" i="27"/>
  <c r="X72" i="27"/>
  <c r="X37" i="27"/>
  <c r="X16" i="27"/>
  <c r="X91" i="27"/>
  <c r="X87" i="27"/>
  <c r="X35" i="27"/>
  <c r="X95" i="27"/>
  <c r="X43" i="27"/>
  <c r="X103" i="27"/>
  <c r="X51" i="27"/>
  <c r="X111" i="27"/>
  <c r="X59" i="27"/>
  <c r="X100" i="27"/>
  <c r="X44" i="27"/>
  <c r="X69" i="27"/>
  <c r="X107" i="27"/>
  <c r="X48" i="27"/>
  <c r="D49" i="26"/>
  <c r="C49" i="26"/>
  <c r="C75" i="26"/>
  <c r="D75" i="26"/>
  <c r="D77" i="26"/>
  <c r="C77" i="26"/>
  <c r="C43" i="26"/>
  <c r="D43" i="26"/>
  <c r="C74" i="26"/>
  <c r="D74" i="26"/>
  <c r="C31" i="26"/>
  <c r="D31" i="26"/>
  <c r="B93" i="27"/>
  <c r="B95" i="26"/>
  <c r="C37" i="26"/>
  <c r="D37" i="26"/>
  <c r="C52" i="26"/>
  <c r="D52" i="26"/>
  <c r="B58" i="27"/>
  <c r="B60" i="26"/>
  <c r="D35" i="26"/>
  <c r="C35" i="26"/>
  <c r="D81" i="26"/>
  <c r="C81" i="26"/>
  <c r="B37" i="27"/>
  <c r="B39" i="26"/>
  <c r="C117" i="26"/>
  <c r="D117" i="26"/>
  <c r="B54" i="27"/>
  <c r="B56" i="26"/>
  <c r="B110" i="26"/>
  <c r="B108" i="27"/>
  <c r="C53" i="26"/>
  <c r="D53" i="26"/>
  <c r="C101" i="26"/>
  <c r="D101" i="26"/>
  <c r="B48" i="26"/>
  <c r="B46" i="27"/>
  <c r="C61" i="26"/>
  <c r="D61" i="26"/>
  <c r="B113" i="27"/>
  <c r="B115" i="26"/>
  <c r="D11" i="26"/>
  <c r="C11" i="26"/>
  <c r="D63" i="26"/>
  <c r="C63" i="26"/>
  <c r="D50" i="26"/>
  <c r="C50" i="26"/>
  <c r="D19" i="26"/>
  <c r="C19" i="26"/>
  <c r="D80" i="26"/>
  <c r="C80" i="26"/>
  <c r="D58" i="26"/>
  <c r="C58" i="26"/>
  <c r="D100" i="26"/>
  <c r="C100" i="26"/>
  <c r="B100" i="27"/>
  <c r="B102" i="26"/>
  <c r="B106" i="27"/>
  <c r="B108" i="26"/>
  <c r="C26" i="26"/>
  <c r="D26" i="26"/>
  <c r="B110" i="27"/>
  <c r="B112" i="26"/>
  <c r="D18" i="26"/>
  <c r="C18" i="26"/>
  <c r="B134" i="26"/>
  <c r="B132" i="27"/>
  <c r="B64" i="26"/>
  <c r="B62" i="27"/>
  <c r="D33" i="26"/>
  <c r="C33" i="26"/>
  <c r="C24" i="26"/>
  <c r="D24" i="26"/>
  <c r="C83" i="26"/>
  <c r="D83" i="26"/>
  <c r="Z39" i="27"/>
  <c r="Z103" i="27"/>
  <c r="Z32" i="27"/>
  <c r="Z96" i="27"/>
  <c r="Z25" i="27"/>
  <c r="Z89" i="27"/>
  <c r="Z26" i="27"/>
  <c r="Z90" i="27"/>
  <c r="Z11" i="27"/>
  <c r="Z75" i="27"/>
  <c r="F9" i="24"/>
  <c r="Z28" i="27"/>
  <c r="Z92" i="27"/>
  <c r="Z78" i="27"/>
  <c r="Z53" i="27"/>
  <c r="Z117" i="27"/>
  <c r="Z67" i="27"/>
  <c r="Z47" i="27"/>
  <c r="Z111" i="27"/>
  <c r="Z40" i="27"/>
  <c r="Z104" i="27"/>
  <c r="Z33" i="27"/>
  <c r="Z97" i="27"/>
  <c r="Z34" i="27"/>
  <c r="Z98" i="27"/>
  <c r="Z19" i="27"/>
  <c r="Z83" i="27"/>
  <c r="Z30" i="27"/>
  <c r="Z36" i="27"/>
  <c r="Z100" i="27"/>
  <c r="Z118" i="27"/>
  <c r="Z61" i="27"/>
  <c r="Z125" i="27"/>
  <c r="Z24" i="27"/>
  <c r="Z55" i="27"/>
  <c r="Z119" i="27"/>
  <c r="Z48" i="27"/>
  <c r="Z112" i="27"/>
  <c r="Z41" i="27"/>
  <c r="Z105" i="27"/>
  <c r="Z42" i="27"/>
  <c r="Z106" i="27"/>
  <c r="Z27" i="27"/>
  <c r="Z91" i="27"/>
  <c r="Z46" i="27"/>
  <c r="Z44" i="27"/>
  <c r="Z108" i="27"/>
  <c r="F7" i="24"/>
  <c r="Z69" i="27"/>
  <c r="Z22" i="27"/>
  <c r="Z88" i="27"/>
  <c r="Z63" i="27"/>
  <c r="Z127" i="27"/>
  <c r="Z56" i="27"/>
  <c r="Z120" i="27"/>
  <c r="Z49" i="27"/>
  <c r="Z113" i="27"/>
  <c r="Z50" i="27"/>
  <c r="Z114" i="27"/>
  <c r="Z35" i="27"/>
  <c r="Z99" i="27"/>
  <c r="Z70" i="27"/>
  <c r="Z52" i="27"/>
  <c r="Z116" i="27"/>
  <c r="Z13" i="27"/>
  <c r="Z77" i="27"/>
  <c r="Z38" i="27"/>
  <c r="Z17" i="27"/>
  <c r="Z7" i="27"/>
  <c r="Z71" i="27"/>
  <c r="Z110" i="27"/>
  <c r="Z64" i="27"/>
  <c r="Z128" i="27"/>
  <c r="Z57" i="27"/>
  <c r="Z121" i="27"/>
  <c r="Z58" i="27"/>
  <c r="Z122" i="27"/>
  <c r="Z43" i="27"/>
  <c r="Z107" i="27"/>
  <c r="Z102" i="27"/>
  <c r="Z60" i="27"/>
  <c r="Z124" i="27"/>
  <c r="Z21" i="27"/>
  <c r="Z85" i="27"/>
  <c r="Z62" i="27"/>
  <c r="Z81" i="27"/>
  <c r="Z15" i="27"/>
  <c r="Z79" i="27"/>
  <c r="Z8" i="27"/>
  <c r="Z72" i="27"/>
  <c r="Z126" i="27"/>
  <c r="Z65" i="27"/>
  <c r="Z129" i="27"/>
  <c r="Z66" i="27"/>
  <c r="Z130" i="27"/>
  <c r="Z51" i="27"/>
  <c r="Z115" i="27"/>
  <c r="Z5" i="27"/>
  <c r="Z68" i="27"/>
  <c r="Z132" i="27"/>
  <c r="Z29" i="27"/>
  <c r="Z93" i="27"/>
  <c r="Z94" i="27"/>
  <c r="Z31" i="27"/>
  <c r="Z23" i="27"/>
  <c r="Z87" i="27"/>
  <c r="Z16" i="27"/>
  <c r="Z80" i="27"/>
  <c r="Z9" i="27"/>
  <c r="Z73" i="27"/>
  <c r="Z10" i="27"/>
  <c r="Z74" i="27"/>
  <c r="Z86" i="27"/>
  <c r="Z59" i="27"/>
  <c r="Z123" i="27"/>
  <c r="Z12" i="27"/>
  <c r="Z76" i="27"/>
  <c r="Z14" i="27"/>
  <c r="Z37" i="27"/>
  <c r="Z101" i="27"/>
  <c r="Z95" i="27"/>
  <c r="Z18" i="27"/>
  <c r="Z82" i="27"/>
  <c r="Z6" i="27"/>
  <c r="Z131" i="27"/>
  <c r="Z20" i="27"/>
  <c r="Z84" i="27"/>
  <c r="Z54" i="27"/>
  <c r="Z45" i="27"/>
  <c r="Z109" i="27"/>
  <c r="C98" i="26"/>
  <c r="D98" i="26"/>
  <c r="C103" i="26"/>
  <c r="D103" i="26"/>
  <c r="D25" i="26"/>
  <c r="C25" i="26"/>
  <c r="C126" i="26"/>
  <c r="D126" i="26"/>
  <c r="C131" i="26"/>
  <c r="D131" i="26"/>
  <c r="C4" i="24"/>
  <c r="C5" i="24"/>
  <c r="D73" i="26"/>
  <c r="C73" i="26"/>
  <c r="D130" i="26"/>
  <c r="C130" i="26"/>
  <c r="C119" i="26"/>
  <c r="D119" i="26"/>
  <c r="C89" i="26"/>
  <c r="D89" i="26"/>
  <c r="B121" i="27"/>
  <c r="B123" i="26"/>
  <c r="B126" i="27"/>
  <c r="B128" i="26"/>
  <c r="C125" i="26"/>
  <c r="D125" i="26"/>
  <c r="AA21" i="27"/>
  <c r="AA85" i="27"/>
  <c r="AA22" i="27"/>
  <c r="AA86" i="27"/>
  <c r="AA23" i="27"/>
  <c r="AA87" i="27"/>
  <c r="AA24" i="27"/>
  <c r="AA88" i="27"/>
  <c r="AA49" i="27"/>
  <c r="AA124" i="27"/>
  <c r="AA84" i="27"/>
  <c r="AA58" i="27"/>
  <c r="AA122" i="27"/>
  <c r="AA43" i="27"/>
  <c r="AA107" i="27"/>
  <c r="AA36" i="27"/>
  <c r="AA13" i="27"/>
  <c r="AA16" i="27"/>
  <c r="AA35" i="27"/>
  <c r="AA29" i="27"/>
  <c r="AA93" i="27"/>
  <c r="AA30" i="27"/>
  <c r="AA94" i="27"/>
  <c r="AA31" i="27"/>
  <c r="AA95" i="27"/>
  <c r="AA32" i="27"/>
  <c r="AA96" i="27"/>
  <c r="AA65" i="27"/>
  <c r="AA9" i="27"/>
  <c r="AA116" i="27"/>
  <c r="AA66" i="27"/>
  <c r="AA130" i="27"/>
  <c r="AA51" i="27"/>
  <c r="AA115" i="27"/>
  <c r="AA44" i="27"/>
  <c r="AA78" i="27"/>
  <c r="AA68" i="27"/>
  <c r="AA132" i="27"/>
  <c r="AA37" i="27"/>
  <c r="AA101" i="27"/>
  <c r="AA38" i="27"/>
  <c r="AA102" i="27"/>
  <c r="AA39" i="27"/>
  <c r="AA103" i="27"/>
  <c r="AA40" i="27"/>
  <c r="AA104" i="27"/>
  <c r="AA81" i="27"/>
  <c r="AA25" i="27"/>
  <c r="AA10" i="27"/>
  <c r="AA74" i="27"/>
  <c r="AA92" i="27"/>
  <c r="AA59" i="27"/>
  <c r="AA123" i="27"/>
  <c r="AA52" i="27"/>
  <c r="AA77" i="27"/>
  <c r="AA80" i="27"/>
  <c r="AA99" i="27"/>
  <c r="AA45" i="27"/>
  <c r="AA109" i="27"/>
  <c r="AA46" i="27"/>
  <c r="AA110" i="27"/>
  <c r="AA47" i="27"/>
  <c r="AA111" i="27"/>
  <c r="AA48" i="27"/>
  <c r="AA112" i="27"/>
  <c r="AA97" i="27"/>
  <c r="AA41" i="27"/>
  <c r="AA18" i="27"/>
  <c r="AA82" i="27"/>
  <c r="AA6" i="27"/>
  <c r="AA67" i="27"/>
  <c r="AA131" i="27"/>
  <c r="AA60" i="27"/>
  <c r="AA117" i="27"/>
  <c r="AA118" i="27"/>
  <c r="AA119" i="27"/>
  <c r="AA120" i="27"/>
  <c r="AA57" i="27"/>
  <c r="AA26" i="27"/>
  <c r="AA11" i="27"/>
  <c r="G9" i="24"/>
  <c r="AA14" i="27"/>
  <c r="AA33" i="27"/>
  <c r="AA28" i="27"/>
  <c r="AA53" i="27"/>
  <c r="AA54" i="27"/>
  <c r="AA55" i="27"/>
  <c r="AA56" i="27"/>
  <c r="AA105" i="27"/>
  <c r="AA90" i="27"/>
  <c r="AA75" i="27"/>
  <c r="AA76" i="27"/>
  <c r="AA79" i="27"/>
  <c r="AA114" i="27"/>
  <c r="AA61" i="27"/>
  <c r="AA125" i="27"/>
  <c r="AA62" i="27"/>
  <c r="AA126" i="27"/>
  <c r="AA63" i="27"/>
  <c r="AA127" i="27"/>
  <c r="AA64" i="27"/>
  <c r="AA128" i="27"/>
  <c r="AA121" i="27"/>
  <c r="AA73" i="27"/>
  <c r="AA34" i="27"/>
  <c r="AA98" i="27"/>
  <c r="AA19" i="27"/>
  <c r="AA83" i="27"/>
  <c r="AA12" i="27"/>
  <c r="AA100" i="27"/>
  <c r="AA50" i="27"/>
  <c r="AA5" i="27"/>
  <c r="AA69" i="27"/>
  <c r="G7" i="24"/>
  <c r="AA70" i="27"/>
  <c r="AA7" i="27"/>
  <c r="AA71" i="27"/>
  <c r="AA8" i="27"/>
  <c r="AA72" i="27"/>
  <c r="AA17" i="27"/>
  <c r="AA129" i="27"/>
  <c r="AA89" i="27"/>
  <c r="AA42" i="27"/>
  <c r="AA106" i="27"/>
  <c r="AA27" i="27"/>
  <c r="AA91" i="27"/>
  <c r="AA20" i="27"/>
  <c r="AA108" i="27"/>
  <c r="AA15" i="27"/>
  <c r="AA113" i="27"/>
  <c r="C9" i="26"/>
  <c r="D9" i="26"/>
  <c r="C133" i="26"/>
  <c r="D133" i="26"/>
  <c r="Y10" i="27"/>
  <c r="Y74" i="27"/>
  <c r="Y19" i="27"/>
  <c r="Y20" i="27"/>
  <c r="Y41" i="27"/>
  <c r="Y59" i="27"/>
  <c r="Y68" i="27"/>
  <c r="Y17" i="27"/>
  <c r="Y61" i="27"/>
  <c r="Y125" i="27"/>
  <c r="Y46" i="27"/>
  <c r="Y110" i="27"/>
  <c r="Y25" i="27"/>
  <c r="Y63" i="27"/>
  <c r="Y8" i="27"/>
  <c r="Y72" i="27"/>
  <c r="Y33" i="27"/>
  <c r="E9" i="24"/>
  <c r="Y117" i="27"/>
  <c r="Y119" i="27"/>
  <c r="Y18" i="27"/>
  <c r="Y82" i="27"/>
  <c r="Y51" i="27"/>
  <c r="Y36" i="27"/>
  <c r="Y89" i="27"/>
  <c r="Y75" i="27"/>
  <c r="Y92" i="27"/>
  <c r="Y6" i="27"/>
  <c r="Y69" i="27"/>
  <c r="Y57" i="27"/>
  <c r="Y54" i="27"/>
  <c r="Y118" i="27"/>
  <c r="Y73" i="27"/>
  <c r="Y79" i="27"/>
  <c r="Y16" i="27"/>
  <c r="Y80" i="27"/>
  <c r="Y81" i="27"/>
  <c r="Y44" i="27"/>
  <c r="Y128" i="27"/>
  <c r="Y26" i="27"/>
  <c r="Y90" i="27"/>
  <c r="Y67" i="27"/>
  <c r="Y60" i="27"/>
  <c r="Y121" i="27"/>
  <c r="Y91" i="27"/>
  <c r="Y108" i="27"/>
  <c r="Y13" i="27"/>
  <c r="Y77" i="27"/>
  <c r="Y105" i="27"/>
  <c r="Y62" i="27"/>
  <c r="Y126" i="27"/>
  <c r="Y7" i="27"/>
  <c r="Y95" i="27"/>
  <c r="Y24" i="27"/>
  <c r="Y88" i="27"/>
  <c r="Y132" i="27"/>
  <c r="Y64" i="27"/>
  <c r="Y34" i="27"/>
  <c r="Y98" i="27"/>
  <c r="Y83" i="27"/>
  <c r="Y76" i="27"/>
  <c r="Y5" i="27"/>
  <c r="Y107" i="27"/>
  <c r="Y124" i="27"/>
  <c r="Y21" i="27"/>
  <c r="Y85" i="27"/>
  <c r="E7" i="24"/>
  <c r="Y70" i="27"/>
  <c r="Y47" i="27"/>
  <c r="Y15" i="27"/>
  <c r="Y111" i="27"/>
  <c r="Y32" i="27"/>
  <c r="Y96" i="27"/>
  <c r="Y104" i="27"/>
  <c r="Y52" i="27"/>
  <c r="Y55" i="27"/>
  <c r="Y42" i="27"/>
  <c r="Y106" i="27"/>
  <c r="Y99" i="27"/>
  <c r="Y84" i="27"/>
  <c r="Y11" i="27"/>
  <c r="Y123" i="27"/>
  <c r="Y9" i="27"/>
  <c r="Y29" i="27"/>
  <c r="Y93" i="27"/>
  <c r="Y14" i="27"/>
  <c r="Y78" i="27"/>
  <c r="Y71" i="27"/>
  <c r="Y23" i="27"/>
  <c r="Y127" i="27"/>
  <c r="Y40" i="27"/>
  <c r="Y66" i="27"/>
  <c r="Y53" i="27"/>
  <c r="Y102" i="27"/>
  <c r="Y50" i="27"/>
  <c r="Y114" i="27"/>
  <c r="Y115" i="27"/>
  <c r="Y100" i="27"/>
  <c r="Y27" i="27"/>
  <c r="Y12" i="27"/>
  <c r="Y65" i="27"/>
  <c r="Y37" i="27"/>
  <c r="Y101" i="27"/>
  <c r="Y22" i="27"/>
  <c r="Y86" i="27"/>
  <c r="Y87" i="27"/>
  <c r="Y31" i="27"/>
  <c r="Y49" i="27"/>
  <c r="Y48" i="27"/>
  <c r="Y112" i="27"/>
  <c r="Y58" i="27"/>
  <c r="Y122" i="27"/>
  <c r="Y131" i="27"/>
  <c r="Y116" i="27"/>
  <c r="Y35" i="27"/>
  <c r="Y28" i="27"/>
  <c r="Y113" i="27"/>
  <c r="Y45" i="27"/>
  <c r="Y109" i="27"/>
  <c r="Y30" i="27"/>
  <c r="Y94" i="27"/>
  <c r="Y103" i="27"/>
  <c r="Y39" i="27"/>
  <c r="Y97" i="27"/>
  <c r="Y56" i="27"/>
  <c r="Y120" i="27"/>
  <c r="Y130" i="27"/>
  <c r="Y43" i="27"/>
  <c r="Y38" i="27"/>
  <c r="Y129" i="27"/>
  <c r="D88" i="26"/>
  <c r="C88" i="26"/>
  <c r="C122" i="26"/>
  <c r="D122" i="26"/>
  <c r="C79" i="26"/>
  <c r="D79" i="26"/>
  <c r="C87" i="26"/>
  <c r="D87" i="26"/>
  <c r="D76" i="26"/>
  <c r="C76" i="26"/>
  <c r="B80" i="27"/>
  <c r="B82" i="26"/>
  <c r="B111" i="27"/>
  <c r="B113" i="26"/>
  <c r="C85" i="26"/>
  <c r="D85" i="26"/>
  <c r="B130" i="27"/>
  <c r="B132" i="26"/>
  <c r="B114" i="26"/>
  <c r="B112" i="27"/>
  <c r="B92" i="26"/>
  <c r="B90" i="27"/>
  <c r="B15" i="26"/>
  <c r="B13" i="27"/>
  <c r="B68" i="27"/>
  <c r="B70" i="26"/>
  <c r="D12" i="26"/>
  <c r="C12" i="26"/>
  <c r="C47" i="26"/>
  <c r="D47" i="26"/>
  <c r="C91" i="26"/>
  <c r="D91" i="26"/>
  <c r="D69" i="26"/>
  <c r="C69" i="26"/>
  <c r="C59" i="26"/>
  <c r="D59" i="26"/>
  <c r="B3" i="24" l="1"/>
  <c r="B26" i="24" s="1"/>
  <c r="D56" i="26"/>
  <c r="C56" i="26"/>
  <c r="C44" i="26"/>
  <c r="D44" i="26"/>
  <c r="D15" i="26"/>
  <c r="C15" i="26"/>
  <c r="W52" i="27"/>
  <c r="W116" i="27"/>
  <c r="W75" i="27"/>
  <c r="W53" i="27"/>
  <c r="W14" i="27"/>
  <c r="W67" i="27"/>
  <c r="W130" i="27"/>
  <c r="W60" i="27"/>
  <c r="W124" i="27"/>
  <c r="W115" i="27"/>
  <c r="W61" i="27"/>
  <c r="W125" i="27"/>
  <c r="W22" i="27"/>
  <c r="W23" i="27"/>
  <c r="W87" i="27"/>
  <c r="W123" i="27"/>
  <c r="W64" i="27"/>
  <c r="W128" i="27"/>
  <c r="W41" i="27"/>
  <c r="W74" i="27"/>
  <c r="C7" i="24"/>
  <c r="W68" i="27"/>
  <c r="W132" i="27"/>
  <c r="C9" i="24"/>
  <c r="W69" i="27"/>
  <c r="W46" i="27"/>
  <c r="W30" i="27"/>
  <c r="W31" i="27"/>
  <c r="W95" i="27"/>
  <c r="W8" i="27"/>
  <c r="W72" i="27"/>
  <c r="W11" i="27"/>
  <c r="W49" i="27"/>
  <c r="W113" i="27"/>
  <c r="W18" i="27"/>
  <c r="W12" i="27"/>
  <c r="W76" i="27"/>
  <c r="W38" i="27"/>
  <c r="W13" i="27"/>
  <c r="W77" i="27"/>
  <c r="W86" i="27"/>
  <c r="W54" i="27"/>
  <c r="W39" i="27"/>
  <c r="W103" i="27"/>
  <c r="W16" i="27"/>
  <c r="W80" i="27"/>
  <c r="W51" i="27"/>
  <c r="W57" i="27"/>
  <c r="W121" i="27"/>
  <c r="W26" i="27"/>
  <c r="W90" i="27"/>
  <c r="W99" i="27"/>
  <c r="W20" i="27"/>
  <c r="W84" i="27"/>
  <c r="W78" i="27"/>
  <c r="W21" i="27"/>
  <c r="W85" i="27"/>
  <c r="W102" i="27"/>
  <c r="W62" i="27"/>
  <c r="W47" i="27"/>
  <c r="W111" i="27"/>
  <c r="W24" i="27"/>
  <c r="W88" i="27"/>
  <c r="W91" i="27"/>
  <c r="W65" i="27"/>
  <c r="W129" i="27"/>
  <c r="W34" i="27"/>
  <c r="W98" i="27"/>
  <c r="W108" i="27"/>
  <c r="W109" i="27"/>
  <c r="W71" i="27"/>
  <c r="W48" i="27"/>
  <c r="W25" i="27"/>
  <c r="W58" i="27"/>
  <c r="W117" i="27"/>
  <c r="W120" i="27"/>
  <c r="W131" i="27"/>
  <c r="W105" i="27"/>
  <c r="W82" i="27"/>
  <c r="W28" i="27"/>
  <c r="W92" i="27"/>
  <c r="W94" i="27"/>
  <c r="W29" i="27"/>
  <c r="W93" i="27"/>
  <c r="W118" i="27"/>
  <c r="W70" i="27"/>
  <c r="W55" i="27"/>
  <c r="W119" i="27"/>
  <c r="W32" i="27"/>
  <c r="W96" i="27"/>
  <c r="W9" i="27"/>
  <c r="W73" i="27"/>
  <c r="W19" i="27"/>
  <c r="W42" i="27"/>
  <c r="W106" i="27"/>
  <c r="W7" i="27"/>
  <c r="W107" i="27"/>
  <c r="W79" i="27"/>
  <c r="W97" i="27"/>
  <c r="W6" i="27"/>
  <c r="W43" i="27"/>
  <c r="W36" i="27"/>
  <c r="W100" i="27"/>
  <c r="W110" i="27"/>
  <c r="W37" i="27"/>
  <c r="W101" i="27"/>
  <c r="W83" i="27"/>
  <c r="W126" i="27"/>
  <c r="W63" i="27"/>
  <c r="W127" i="27"/>
  <c r="W40" i="27"/>
  <c r="W104" i="27"/>
  <c r="W17" i="27"/>
  <c r="W81" i="27"/>
  <c r="W59" i="27"/>
  <c r="W50" i="27"/>
  <c r="W114" i="27"/>
  <c r="W44" i="27"/>
  <c r="W35" i="27"/>
  <c r="W45" i="27"/>
  <c r="W5" i="27"/>
  <c r="W27" i="27"/>
  <c r="W112" i="27"/>
  <c r="W89" i="27"/>
  <c r="W122" i="27"/>
  <c r="W15" i="27"/>
  <c r="W56" i="27"/>
  <c r="W33" i="27"/>
  <c r="W66" i="27"/>
  <c r="W10" i="27"/>
  <c r="D134" i="26"/>
  <c r="C134" i="26"/>
  <c r="C29" i="26"/>
  <c r="D29" i="26"/>
  <c r="C97" i="26"/>
  <c r="D97" i="26"/>
  <c r="D17" i="26"/>
  <c r="C17" i="26"/>
  <c r="C48" i="26"/>
  <c r="D48" i="26"/>
  <c r="C62" i="26"/>
  <c r="D62" i="26"/>
  <c r="D102" i="26"/>
  <c r="C102" i="26"/>
  <c r="C60" i="26"/>
  <c r="D60" i="26"/>
  <c r="C120" i="26"/>
  <c r="D120" i="26"/>
  <c r="C55" i="26"/>
  <c r="D55" i="26"/>
  <c r="C115" i="26"/>
  <c r="D115" i="26"/>
  <c r="C92" i="26"/>
  <c r="D92" i="26"/>
  <c r="D128" i="26"/>
  <c r="C128" i="26"/>
  <c r="C112" i="26"/>
  <c r="D112" i="26"/>
  <c r="C39" i="26"/>
  <c r="D39" i="26"/>
  <c r="D57" i="26"/>
  <c r="C57" i="26"/>
  <c r="D16" i="26"/>
  <c r="C16" i="26"/>
  <c r="D95" i="26"/>
  <c r="C95" i="26"/>
  <c r="C113" i="26"/>
  <c r="D113" i="26"/>
  <c r="C10" i="26"/>
  <c r="D10" i="26"/>
  <c r="D34" i="26"/>
  <c r="C34" i="26"/>
  <c r="D38" i="26"/>
  <c r="C38" i="26"/>
  <c r="C108" i="26"/>
  <c r="D108" i="26"/>
  <c r="C114" i="26"/>
  <c r="D114" i="26"/>
  <c r="D123" i="26"/>
  <c r="C123" i="26"/>
  <c r="C110" i="26"/>
  <c r="D110" i="26"/>
  <c r="D23" i="26"/>
  <c r="C23" i="26"/>
  <c r="C70" i="26"/>
  <c r="D70" i="26"/>
  <c r="C82" i="26"/>
  <c r="D82" i="26"/>
  <c r="C132" i="26"/>
  <c r="D132" i="26"/>
  <c r="C64" i="26"/>
  <c r="D64" i="26"/>
  <c r="C90" i="26"/>
  <c r="D90" i="26"/>
  <c r="B5" i="24" l="1"/>
  <c r="V75" i="27" s="1"/>
  <c r="B4" i="24"/>
  <c r="B10" i="24" s="1"/>
  <c r="B11" i="24" s="1"/>
  <c r="M6" i="26"/>
  <c r="L16" i="26" s="1"/>
  <c r="L6" i="26"/>
  <c r="L15" i="26"/>
  <c r="D10" i="24"/>
  <c r="D11" i="24" s="1"/>
  <c r="E10" i="24"/>
  <c r="E11" i="24" s="1"/>
  <c r="V35" i="27"/>
  <c r="V24" i="27"/>
  <c r="V68" i="27"/>
  <c r="V37" i="27"/>
  <c r="V59" i="27"/>
  <c r="V98" i="27"/>
  <c r="V16" i="27"/>
  <c r="V73" i="27"/>
  <c r="V15" i="27"/>
  <c r="V20" i="27"/>
  <c r="V19" i="27"/>
  <c r="V23" i="27"/>
  <c r="V50" i="27"/>
  <c r="B7" i="24"/>
  <c r="V124" i="27"/>
  <c r="V57" i="27"/>
  <c r="V102" i="27"/>
  <c r="V113" i="27"/>
  <c r="V36" i="27"/>
  <c r="V61" i="27"/>
  <c r="V39" i="27"/>
  <c r="V54" i="27"/>
  <c r="V106" i="27"/>
  <c r="V96" i="27"/>
  <c r="V58" i="27"/>
  <c r="V85" i="27"/>
  <c r="V90" i="27"/>
  <c r="V109" i="27"/>
  <c r="V43" i="27"/>
  <c r="V13" i="27"/>
  <c r="V9" i="27"/>
  <c r="V88" i="27"/>
  <c r="V28" i="27"/>
  <c r="V112" i="27"/>
  <c r="V49" i="27"/>
  <c r="V67" i="27"/>
  <c r="V44" i="27"/>
  <c r="V130" i="27"/>
  <c r="V80" i="27"/>
  <c r="V95" i="27"/>
  <c r="V74" i="27"/>
  <c r="V131" i="27"/>
  <c r="V14" i="27"/>
  <c r="V8" i="27"/>
  <c r="V100" i="27"/>
  <c r="V31" i="27"/>
  <c r="V55" i="27"/>
  <c r="V7" i="27"/>
  <c r="V132" i="27"/>
  <c r="V34" i="27"/>
  <c r="V62" i="27"/>
  <c r="V125" i="27"/>
  <c r="V76" i="27"/>
  <c r="V78" i="27"/>
  <c r="B9" i="24"/>
  <c r="V12" i="27"/>
  <c r="V51" i="27"/>
  <c r="V86" i="27"/>
  <c r="V56" i="27"/>
  <c r="V40" i="27"/>
  <c r="V64" i="27"/>
  <c r="V119" i="27"/>
  <c r="V30" i="27"/>
  <c r="V32" i="27"/>
  <c r="V120" i="27"/>
  <c r="V115" i="27"/>
  <c r="V89" i="27"/>
  <c r="V87" i="27"/>
  <c r="V105" i="27"/>
  <c r="V114" i="27"/>
  <c r="V94" i="27"/>
  <c r="V38" i="27"/>
  <c r="V104" i="27"/>
  <c r="V63" i="27"/>
  <c r="V83" i="27"/>
  <c r="V91" i="27"/>
  <c r="V72" i="27"/>
  <c r="V27" i="27"/>
  <c r="V128" i="27"/>
  <c r="V101" i="27"/>
  <c r="V122" i="27"/>
  <c r="V126" i="27"/>
  <c r="V79" i="27"/>
  <c r="V123" i="27"/>
  <c r="V33" i="27"/>
  <c r="V84" i="27"/>
  <c r="V81" i="27"/>
  <c r="V53" i="27"/>
  <c r="V21" i="27"/>
  <c r="V46" i="27"/>
  <c r="V17" i="27"/>
  <c r="V22" i="27"/>
  <c r="B31" i="24"/>
  <c r="B28" i="24"/>
  <c r="G31" i="24"/>
  <c r="E31" i="24"/>
  <c r="F31" i="24"/>
  <c r="D31" i="24"/>
  <c r="C31" i="24"/>
  <c r="C10" i="24"/>
  <c r="C11" i="24" s="1"/>
  <c r="G10" i="24" l="1"/>
  <c r="G11" i="24" s="1"/>
  <c r="V48" i="27"/>
  <c r="V127" i="27"/>
  <c r="V71" i="27"/>
  <c r="V70" i="27"/>
  <c r="V65" i="27"/>
  <c r="V116" i="27"/>
  <c r="V107" i="27"/>
  <c r="V60" i="27"/>
  <c r="V66" i="27"/>
  <c r="V18" i="27"/>
  <c r="V69" i="27"/>
  <c r="V129" i="27"/>
  <c r="V110" i="27"/>
  <c r="V5" i="27"/>
  <c r="V103" i="27"/>
  <c r="V25" i="27"/>
  <c r="F10" i="24"/>
  <c r="F11" i="24" s="1"/>
  <c r="AR50" i="27" s="1"/>
  <c r="N6" i="26"/>
  <c r="M10" i="26" s="1"/>
  <c r="V93" i="27"/>
  <c r="V111" i="27"/>
  <c r="V117" i="27"/>
  <c r="V45" i="27"/>
  <c r="V6" i="27"/>
  <c r="V29" i="27"/>
  <c r="V47" i="27"/>
  <c r="V92" i="27"/>
  <c r="V97" i="27"/>
  <c r="V41" i="27"/>
  <c r="V26" i="27"/>
  <c r="V118" i="27"/>
  <c r="V42" i="27"/>
  <c r="V108" i="27"/>
  <c r="V82" i="27"/>
  <c r="V121" i="27"/>
  <c r="V10" i="27"/>
  <c r="V11" i="27"/>
  <c r="V52" i="27"/>
  <c r="V77" i="27"/>
  <c r="V99" i="27"/>
  <c r="AQ103" i="27"/>
  <c r="AQ22" i="27"/>
  <c r="AQ117" i="27"/>
  <c r="AQ8" i="27"/>
  <c r="AQ56" i="27"/>
  <c r="AQ121" i="27"/>
  <c r="AQ31" i="27"/>
  <c r="AQ75" i="27"/>
  <c r="AQ82" i="27"/>
  <c r="AQ41" i="27"/>
  <c r="AQ51" i="27"/>
  <c r="AQ93" i="27"/>
  <c r="AQ102" i="27"/>
  <c r="AQ37" i="27"/>
  <c r="AQ67" i="27"/>
  <c r="AQ74" i="27"/>
  <c r="AQ71" i="27"/>
  <c r="AQ120" i="27"/>
  <c r="AQ15" i="27"/>
  <c r="AQ111" i="27"/>
  <c r="AQ79" i="27"/>
  <c r="AQ127" i="27"/>
  <c r="AQ112" i="27"/>
  <c r="AQ27" i="27"/>
  <c r="AQ44" i="27"/>
  <c r="AQ66" i="27"/>
  <c r="AQ104" i="27"/>
  <c r="AQ98" i="27"/>
  <c r="AQ94" i="27"/>
  <c r="AQ46" i="27"/>
  <c r="AQ45" i="27"/>
  <c r="AQ97" i="27"/>
  <c r="AQ29" i="27"/>
  <c r="AQ23" i="27"/>
  <c r="AQ54" i="27"/>
  <c r="AQ76" i="27"/>
  <c r="AQ70" i="27"/>
  <c r="AQ32" i="27"/>
  <c r="AQ53" i="27"/>
  <c r="AQ12" i="27"/>
  <c r="AQ10" i="27"/>
  <c r="AQ101" i="27"/>
  <c r="AQ77" i="27"/>
  <c r="AQ73" i="27"/>
  <c r="AQ57" i="27"/>
  <c r="AQ132" i="27"/>
  <c r="AQ86" i="27"/>
  <c r="AQ119" i="27"/>
  <c r="AQ68" i="27"/>
  <c r="AQ58" i="27"/>
  <c r="AQ124" i="27"/>
  <c r="AQ81" i="27"/>
  <c r="AQ21" i="27"/>
  <c r="AQ26" i="27"/>
  <c r="AQ78" i="27"/>
  <c r="AQ59" i="27"/>
  <c r="AQ105" i="27"/>
  <c r="AQ11" i="27"/>
  <c r="AQ20" i="27"/>
  <c r="AQ9" i="27"/>
  <c r="AQ106" i="27"/>
  <c r="AQ34" i="27"/>
  <c r="AQ87" i="27"/>
  <c r="AQ33" i="27"/>
  <c r="AQ48" i="27"/>
  <c r="AQ125" i="27"/>
  <c r="AQ52" i="27"/>
  <c r="AQ83" i="27"/>
  <c r="AQ85" i="27"/>
  <c r="AQ107" i="27"/>
  <c r="AQ129" i="27"/>
  <c r="AQ65" i="27"/>
  <c r="AQ7" i="27"/>
  <c r="AQ128" i="27"/>
  <c r="AQ63" i="27"/>
  <c r="AQ50" i="27"/>
  <c r="AQ130" i="27"/>
  <c r="AQ49" i="27"/>
  <c r="AQ13" i="27"/>
  <c r="AQ5" i="27"/>
  <c r="AQ100" i="27"/>
  <c r="AQ16" i="27"/>
  <c r="AQ122" i="27"/>
  <c r="AQ72" i="27"/>
  <c r="AQ39" i="27"/>
  <c r="AQ55" i="27"/>
  <c r="AQ40" i="27"/>
  <c r="AQ96" i="27"/>
  <c r="AQ42" i="27"/>
  <c r="AQ110" i="27"/>
  <c r="AQ35" i="27"/>
  <c r="AQ118" i="27"/>
  <c r="AQ108" i="27"/>
  <c r="AQ38" i="27"/>
  <c r="AQ131" i="27"/>
  <c r="AQ36" i="27"/>
  <c r="AQ92" i="27"/>
  <c r="AQ116" i="27"/>
  <c r="AQ14" i="27"/>
  <c r="AQ95" i="27"/>
  <c r="AQ114" i="27"/>
  <c r="AQ43" i="27"/>
  <c r="AQ89" i="27"/>
  <c r="AQ69" i="27"/>
  <c r="AQ99" i="27"/>
  <c r="AQ60" i="27"/>
  <c r="AQ88" i="27"/>
  <c r="AQ64" i="27"/>
  <c r="AQ84" i="27"/>
  <c r="AQ28" i="27"/>
  <c r="AQ80" i="27"/>
  <c r="AQ91" i="27"/>
  <c r="AQ115" i="27"/>
  <c r="AQ123" i="27"/>
  <c r="AQ61" i="27"/>
  <c r="AQ47" i="27"/>
  <c r="AQ18" i="27"/>
  <c r="AQ126" i="27"/>
  <c r="AQ17" i="27"/>
  <c r="AQ90" i="27"/>
  <c r="AQ113" i="27"/>
  <c r="AQ62" i="27"/>
  <c r="AQ24" i="27"/>
  <c r="AQ6" i="27"/>
  <c r="AQ19" i="27"/>
  <c r="AQ25" i="27"/>
  <c r="AQ30" i="27"/>
  <c r="AQ109" i="27"/>
  <c r="AO102" i="27"/>
  <c r="AO72" i="27"/>
  <c r="AO68" i="27"/>
  <c r="AO128" i="27"/>
  <c r="AO119" i="27"/>
  <c r="AO58" i="27"/>
  <c r="AO59" i="27"/>
  <c r="AO24" i="27"/>
  <c r="AO121" i="27"/>
  <c r="AO100" i="27"/>
  <c r="AO83" i="27"/>
  <c r="AO38" i="27"/>
  <c r="AO129" i="27"/>
  <c r="AO103" i="27"/>
  <c r="AO44" i="27"/>
  <c r="AO90" i="27"/>
  <c r="AO49" i="27"/>
  <c r="AO92" i="27"/>
  <c r="AO67" i="27"/>
  <c r="AO14" i="27"/>
  <c r="AO96" i="27"/>
  <c r="AO88" i="27"/>
  <c r="AO82" i="27"/>
  <c r="AO120" i="27"/>
  <c r="AO127" i="27"/>
  <c r="AO21" i="27"/>
  <c r="AO115" i="27"/>
  <c r="AO108" i="27"/>
  <c r="AO87" i="27"/>
  <c r="AO22" i="27"/>
  <c r="AO52" i="27"/>
  <c r="AO6" i="27"/>
  <c r="AO42" i="27"/>
  <c r="AO37" i="27"/>
  <c r="AO113" i="27"/>
  <c r="AO39" i="27"/>
  <c r="AO80" i="27"/>
  <c r="AO33" i="27"/>
  <c r="AO18" i="27"/>
  <c r="AO98" i="27"/>
  <c r="AO122" i="27"/>
  <c r="AO78" i="27"/>
  <c r="AO89" i="27"/>
  <c r="AO29" i="27"/>
  <c r="AO86" i="27"/>
  <c r="AO94" i="27"/>
  <c r="AO73" i="27"/>
  <c r="AO32" i="27"/>
  <c r="AO57" i="27"/>
  <c r="AO112" i="27"/>
  <c r="AO97" i="27"/>
  <c r="AO74" i="27"/>
  <c r="AO53" i="27"/>
  <c r="AO77" i="27"/>
  <c r="AO30" i="27"/>
  <c r="AO117" i="27"/>
  <c r="AO118" i="27"/>
  <c r="AO125" i="27"/>
  <c r="AO71" i="27"/>
  <c r="AO41" i="27"/>
  <c r="AO107" i="27"/>
  <c r="AO13" i="27"/>
  <c r="AO31" i="27"/>
  <c r="AO25" i="27"/>
  <c r="AO60" i="27"/>
  <c r="AO124" i="27"/>
  <c r="AO132" i="27"/>
  <c r="AO61" i="27"/>
  <c r="AO7" i="27"/>
  <c r="AO63" i="27"/>
  <c r="AO46" i="27"/>
  <c r="AO43" i="27"/>
  <c r="AO8" i="27"/>
  <c r="AO66" i="27"/>
  <c r="AO45" i="27"/>
  <c r="AO11" i="27"/>
  <c r="AO130" i="27"/>
  <c r="AO23" i="27"/>
  <c r="AO110" i="27"/>
  <c r="AO35" i="27"/>
  <c r="AO36" i="27"/>
  <c r="AO5" i="27"/>
  <c r="AO16" i="27"/>
  <c r="AO15" i="27"/>
  <c r="AO55" i="27"/>
  <c r="AO79" i="27"/>
  <c r="AO101" i="27"/>
  <c r="AO20" i="27"/>
  <c r="AO126" i="27"/>
  <c r="AO9" i="27"/>
  <c r="AO17" i="27"/>
  <c r="AO131" i="27"/>
  <c r="AO48" i="27"/>
  <c r="AO62" i="27"/>
  <c r="AO70" i="27"/>
  <c r="AO91" i="27"/>
  <c r="AO54" i="27"/>
  <c r="AO51" i="27"/>
  <c r="AO64" i="27"/>
  <c r="AO69" i="27"/>
  <c r="AO106" i="27"/>
  <c r="AO47" i="27"/>
  <c r="AO105" i="27"/>
  <c r="AO34" i="27"/>
  <c r="AO81" i="27"/>
  <c r="AO116" i="27"/>
  <c r="AO95" i="27"/>
  <c r="AO40" i="27"/>
  <c r="AO114" i="27"/>
  <c r="AO28" i="27"/>
  <c r="AO27" i="27"/>
  <c r="AO111" i="27"/>
  <c r="AO10" i="27"/>
  <c r="AO85" i="27"/>
  <c r="AO99" i="27"/>
  <c r="AO84" i="27"/>
  <c r="AO50" i="27"/>
  <c r="AO75" i="27"/>
  <c r="AO109" i="27"/>
  <c r="AO19" i="27"/>
  <c r="AO26" i="27"/>
  <c r="AO93" i="27"/>
  <c r="AO76" i="27"/>
  <c r="AO104" i="27"/>
  <c r="AO56" i="27"/>
  <c r="AO123" i="27"/>
  <c r="AO12" i="27"/>
  <c r="AO65" i="27"/>
  <c r="AR24" i="27"/>
  <c r="AR111" i="27"/>
  <c r="AR67" i="27"/>
  <c r="AR21" i="27"/>
  <c r="AR62" i="27"/>
  <c r="AR100" i="27"/>
  <c r="AR101" i="27"/>
  <c r="AR86" i="27"/>
  <c r="AR90" i="27"/>
  <c r="AR109" i="27"/>
  <c r="AR84" i="27"/>
  <c r="AR115" i="27"/>
  <c r="AR9" i="27"/>
  <c r="AR7" i="27"/>
  <c r="AR114" i="27"/>
  <c r="AR43" i="27"/>
  <c r="AR46" i="27"/>
  <c r="AR18" i="27"/>
  <c r="AR31" i="27"/>
  <c r="AR69" i="27"/>
  <c r="AR28" i="27"/>
  <c r="AR105" i="27"/>
  <c r="AR49" i="27"/>
  <c r="AR87" i="27"/>
  <c r="AR75" i="27"/>
  <c r="AR107" i="27"/>
  <c r="AR26" i="27"/>
  <c r="AR47" i="27"/>
  <c r="AR120" i="27"/>
  <c r="AR40" i="27"/>
  <c r="AR22" i="27"/>
  <c r="AR96" i="27"/>
  <c r="AR53" i="27"/>
  <c r="AR110" i="27"/>
  <c r="AR65" i="27"/>
  <c r="AR33" i="27"/>
  <c r="AR94" i="27"/>
  <c r="AR5" i="27"/>
  <c r="AR57" i="27"/>
  <c r="AR103" i="27"/>
  <c r="AR6" i="27"/>
  <c r="AR118" i="27"/>
  <c r="AR10" i="27"/>
  <c r="AR23" i="27"/>
  <c r="AR68" i="27"/>
  <c r="AR35" i="27"/>
  <c r="AR123" i="27"/>
  <c r="AR80" i="27"/>
  <c r="AR12" i="27"/>
  <c r="AR82" i="27"/>
  <c r="AR72" i="27"/>
  <c r="AR27" i="27"/>
  <c r="AR64" i="27"/>
  <c r="AR52" i="27"/>
  <c r="AR88" i="27"/>
  <c r="AR58" i="27"/>
  <c r="AR32" i="27"/>
  <c r="AR29" i="27"/>
  <c r="AR95" i="27"/>
  <c r="AR79" i="27"/>
  <c r="AR37" i="27"/>
  <c r="AR11" i="27"/>
  <c r="AR116" i="27"/>
  <c r="AR77" i="27"/>
  <c r="AR13" i="27"/>
  <c r="AR70" i="27"/>
  <c r="AR61" i="27"/>
  <c r="AR106" i="27"/>
  <c r="AR89" i="27"/>
  <c r="AR66" i="27"/>
  <c r="AR38" i="27"/>
  <c r="AR41" i="27"/>
  <c r="AR92" i="27"/>
  <c r="AR99" i="27"/>
  <c r="AR121" i="27"/>
  <c r="AR93" i="27"/>
  <c r="AR98" i="27"/>
  <c r="AR112" i="27"/>
  <c r="AR119" i="27"/>
  <c r="AR60" i="27"/>
  <c r="AR45" i="27"/>
  <c r="AR108" i="27"/>
  <c r="AR56" i="27"/>
  <c r="AR16" i="27"/>
  <c r="AR36" i="27"/>
  <c r="AR76" i="27"/>
  <c r="AR15" i="27"/>
  <c r="AR51" i="27"/>
  <c r="AR17" i="27"/>
  <c r="AR81" i="27"/>
  <c r="AR59" i="27"/>
  <c r="AR132" i="27"/>
  <c r="AR30" i="27"/>
  <c r="AR102" i="27"/>
  <c r="AR63" i="27"/>
  <c r="AR85" i="27"/>
  <c r="AS121" i="27"/>
  <c r="AS21" i="27"/>
  <c r="AS126" i="27"/>
  <c r="AS84" i="27"/>
  <c r="AS111" i="27"/>
  <c r="AS5" i="27"/>
  <c r="AS25" i="27"/>
  <c r="AS132" i="27"/>
  <c r="AS39" i="27"/>
  <c r="AS76" i="27"/>
  <c r="AS94" i="27"/>
  <c r="AS116" i="27"/>
  <c r="AS77" i="27"/>
  <c r="AS109" i="27"/>
  <c r="AS23" i="27"/>
  <c r="AS11" i="27"/>
  <c r="AS54" i="27"/>
  <c r="AS113" i="27"/>
  <c r="AS120" i="27"/>
  <c r="AS28" i="27"/>
  <c r="AS101" i="27"/>
  <c r="AS85" i="27"/>
  <c r="AS93" i="27"/>
  <c r="AS119" i="27"/>
  <c r="AS62" i="27"/>
  <c r="AS68" i="27"/>
  <c r="AS92" i="27"/>
  <c r="AS82" i="27"/>
  <c r="AS52" i="27"/>
  <c r="AS56" i="27"/>
  <c r="AS16" i="27"/>
  <c r="AS96" i="27"/>
  <c r="AS104" i="27"/>
  <c r="AS53" i="27"/>
  <c r="AS129" i="27"/>
  <c r="AS107" i="27"/>
  <c r="AS106" i="27"/>
  <c r="AS7" i="27"/>
  <c r="AS9" i="27"/>
  <c r="AS112" i="27"/>
  <c r="AS48" i="27"/>
  <c r="AS59" i="27"/>
  <c r="AS86" i="27"/>
  <c r="AS40" i="27"/>
  <c r="AS37" i="27"/>
  <c r="AS127" i="27"/>
  <c r="AS102" i="27"/>
  <c r="AS128" i="27"/>
  <c r="AS103" i="27"/>
  <c r="AS66" i="27"/>
  <c r="AS131" i="27"/>
  <c r="AS64" i="27"/>
  <c r="AS55" i="27"/>
  <c r="AS73" i="27"/>
  <c r="AS60" i="27"/>
  <c r="AS47" i="27"/>
  <c r="AS36" i="27"/>
  <c r="AS130" i="27"/>
  <c r="AS65" i="27"/>
  <c r="AS124" i="27"/>
  <c r="AS91" i="27"/>
  <c r="AS110" i="27"/>
  <c r="AS95" i="27"/>
  <c r="AS118" i="27"/>
  <c r="AS72" i="27"/>
  <c r="AS97" i="27"/>
  <c r="AS34" i="27"/>
  <c r="AS17" i="27"/>
  <c r="AS75" i="27"/>
  <c r="AS83" i="27"/>
  <c r="AS105" i="27"/>
  <c r="AS14" i="27"/>
  <c r="AS42" i="27"/>
  <c r="AS22" i="27"/>
  <c r="AS70" i="27"/>
  <c r="AS117" i="27"/>
  <c r="AS32" i="27"/>
  <c r="AS108" i="27"/>
  <c r="AS12" i="27"/>
  <c r="AS98" i="27"/>
  <c r="AS44" i="27"/>
  <c r="AS67" i="27"/>
  <c r="AS24" i="27"/>
  <c r="AS41" i="27"/>
  <c r="AS50" i="27"/>
  <c r="AS122" i="27"/>
  <c r="AS123" i="27"/>
  <c r="AS13" i="27"/>
  <c r="AS69" i="27"/>
  <c r="AS80" i="27"/>
  <c r="AS49" i="27"/>
  <c r="AS26" i="27"/>
  <c r="AS15" i="27"/>
  <c r="AS35" i="27"/>
  <c r="AS19" i="27"/>
  <c r="AS43" i="27"/>
  <c r="AS74" i="27"/>
  <c r="AS100" i="27"/>
  <c r="AS115" i="27"/>
  <c r="AS89" i="27"/>
  <c r="AS45" i="27"/>
  <c r="AS125" i="27"/>
  <c r="AS58" i="27"/>
  <c r="AS6" i="27"/>
  <c r="AS51" i="27"/>
  <c r="AS99" i="27"/>
  <c r="AS18" i="27"/>
  <c r="AS20" i="27"/>
  <c r="AS78" i="27"/>
  <c r="AS46" i="27"/>
  <c r="AS8" i="27"/>
  <c r="AS30" i="27"/>
  <c r="AS114" i="27"/>
  <c r="AS31" i="27"/>
  <c r="AS33" i="27"/>
  <c r="AS71" i="27"/>
  <c r="AS29" i="27"/>
  <c r="AS90" i="27"/>
  <c r="AS61" i="27"/>
  <c r="AS10" i="27"/>
  <c r="AS79" i="27"/>
  <c r="AS81" i="27"/>
  <c r="AS38" i="27"/>
  <c r="AS57" i="27"/>
  <c r="AS87" i="27"/>
  <c r="AS63" i="27"/>
  <c r="AS27" i="27"/>
  <c r="AS88" i="27"/>
  <c r="AP126" i="27"/>
  <c r="AP124" i="27"/>
  <c r="AP103" i="27"/>
  <c r="AP127" i="27"/>
  <c r="AP101" i="27"/>
  <c r="AP29" i="27"/>
  <c r="AP14" i="27"/>
  <c r="AP110" i="27"/>
  <c r="AP46" i="27"/>
  <c r="AP61" i="27"/>
  <c r="AP54" i="27"/>
  <c r="AP16" i="27"/>
  <c r="AP111" i="27"/>
  <c r="AP94" i="27"/>
  <c r="AP76" i="27"/>
  <c r="AP48" i="27"/>
  <c r="AP13" i="27"/>
  <c r="AP17" i="27"/>
  <c r="AP131" i="27"/>
  <c r="AP22" i="27"/>
  <c r="AP67" i="27"/>
  <c r="AP39" i="27"/>
  <c r="AP82" i="27"/>
  <c r="AP100" i="27"/>
  <c r="AP105" i="27"/>
  <c r="AP36" i="27"/>
  <c r="AP55" i="27"/>
  <c r="AP121" i="27"/>
  <c r="AP120" i="27"/>
  <c r="AP68" i="27"/>
  <c r="AP80" i="27"/>
  <c r="AP7" i="27"/>
  <c r="AP123" i="27"/>
  <c r="AP50" i="27"/>
  <c r="AP116" i="27"/>
  <c r="AP6" i="27"/>
  <c r="AP79" i="27"/>
  <c r="AP11" i="27"/>
  <c r="AP128" i="27"/>
  <c r="AP62" i="27"/>
  <c r="AP53" i="27"/>
  <c r="AP33" i="27"/>
  <c r="AP34" i="27"/>
  <c r="AP10" i="27"/>
  <c r="AP8" i="27"/>
  <c r="AP113" i="27"/>
  <c r="AP125" i="27"/>
  <c r="AP47" i="27"/>
  <c r="AP9" i="27"/>
  <c r="AP73" i="27"/>
  <c r="AP41" i="27"/>
  <c r="AP91" i="27"/>
  <c r="AP104" i="27"/>
  <c r="AP21" i="27"/>
  <c r="AP44" i="27"/>
  <c r="AP71" i="27"/>
  <c r="AP20" i="27"/>
  <c r="AP132" i="27"/>
  <c r="AP93" i="27"/>
  <c r="AP89" i="27"/>
  <c r="AP107" i="27"/>
  <c r="AP117" i="27"/>
  <c r="AP23" i="27"/>
  <c r="AP31" i="27"/>
  <c r="AP40" i="27"/>
  <c r="AP70" i="27"/>
  <c r="AP60" i="27"/>
  <c r="AP69" i="27"/>
  <c r="AP32" i="27"/>
  <c r="AP12" i="27"/>
  <c r="AP59" i="27"/>
  <c r="AP58" i="27"/>
  <c r="AP102" i="27"/>
  <c r="AP85" i="27"/>
  <c r="AP88" i="27"/>
  <c r="AP57" i="27"/>
  <c r="AP112" i="27"/>
  <c r="AP96" i="27"/>
  <c r="AP77" i="27"/>
  <c r="AP51" i="27"/>
  <c r="AP65" i="27"/>
  <c r="AP63" i="27"/>
  <c r="AP87" i="27"/>
  <c r="AP115" i="27"/>
  <c r="AP97" i="27"/>
  <c r="AP130" i="27"/>
  <c r="AP98" i="27"/>
  <c r="AP45" i="27"/>
  <c r="AP119" i="27"/>
  <c r="AP99" i="27"/>
  <c r="AP118" i="27"/>
  <c r="AP38" i="27"/>
  <c r="AP106" i="27"/>
  <c r="AP122" i="27"/>
  <c r="AP30" i="27"/>
  <c r="AP90" i="27"/>
  <c r="AP24" i="27"/>
  <c r="AP5" i="27"/>
  <c r="AP78" i="27"/>
  <c r="AP56" i="27"/>
  <c r="AP52" i="27"/>
  <c r="AP27" i="27"/>
  <c r="AP42" i="27"/>
  <c r="AP109" i="27"/>
  <c r="AP129" i="27"/>
  <c r="AP43" i="27"/>
  <c r="AP18" i="27"/>
  <c r="AP75" i="27"/>
  <c r="AP92" i="27"/>
  <c r="AP15" i="27"/>
  <c r="AP37" i="27"/>
  <c r="AP86" i="27"/>
  <c r="AP108" i="27"/>
  <c r="AP26" i="27"/>
  <c r="AP19" i="27"/>
  <c r="AP28" i="27"/>
  <c r="AP84" i="27"/>
  <c r="AP35" i="27"/>
  <c r="AP72" i="27"/>
  <c r="AP83" i="27"/>
  <c r="AP64" i="27"/>
  <c r="AP49" i="27"/>
  <c r="AP66" i="27"/>
  <c r="AP114" i="27"/>
  <c r="AP74" i="27"/>
  <c r="AP95" i="27"/>
  <c r="AP81" i="27"/>
  <c r="AP25" i="27"/>
  <c r="AN82" i="27"/>
  <c r="AN27" i="27"/>
  <c r="AN16" i="27"/>
  <c r="AN48" i="27"/>
  <c r="AN127" i="27"/>
  <c r="AN21" i="27"/>
  <c r="AN23" i="27"/>
  <c r="AN14" i="27"/>
  <c r="AN25" i="27"/>
  <c r="AN51" i="27"/>
  <c r="AN106" i="27"/>
  <c r="AN74" i="27"/>
  <c r="AN84" i="27"/>
  <c r="AN89" i="27"/>
  <c r="AN24" i="27"/>
  <c r="AN71" i="27"/>
  <c r="AN58" i="27"/>
  <c r="AN55" i="27"/>
  <c r="AN67" i="27"/>
  <c r="AN22" i="27"/>
  <c r="AN94" i="27"/>
  <c r="AN124" i="27"/>
  <c r="AN113" i="27"/>
  <c r="AN38" i="27"/>
  <c r="AN104" i="27"/>
  <c r="AN108" i="27"/>
  <c r="AN13" i="27"/>
  <c r="AN45" i="27"/>
  <c r="AN122" i="27"/>
  <c r="AN52" i="27"/>
  <c r="AN121" i="27"/>
  <c r="AN10" i="27"/>
  <c r="AN116" i="27"/>
  <c r="AN86" i="27"/>
  <c r="AN88" i="27"/>
  <c r="AN80" i="27"/>
  <c r="AN26" i="27"/>
  <c r="AN59" i="27"/>
  <c r="AN46" i="27"/>
  <c r="AN66" i="27"/>
  <c r="AN39" i="27"/>
  <c r="AN61" i="27"/>
  <c r="AN53" i="27"/>
  <c r="AN32" i="27"/>
  <c r="AN40" i="27"/>
  <c r="AN72" i="27"/>
  <c r="AN98" i="27"/>
  <c r="AN91" i="27"/>
  <c r="AN93" i="27"/>
  <c r="AN128" i="27"/>
  <c r="AN57" i="27"/>
  <c r="AN11" i="27"/>
  <c r="AN129" i="27"/>
  <c r="AN19" i="27"/>
  <c r="AN65" i="27"/>
  <c r="AN117" i="27"/>
  <c r="AN34" i="27"/>
  <c r="AN97" i="27"/>
  <c r="AN111" i="27"/>
  <c r="AN43" i="27"/>
  <c r="AN78" i="27"/>
  <c r="AN35" i="27"/>
  <c r="AN30" i="27"/>
  <c r="AN100" i="27"/>
  <c r="AN41" i="27"/>
  <c r="AN114" i="27"/>
  <c r="AN33" i="27"/>
  <c r="AN83" i="27"/>
  <c r="AN103" i="27"/>
  <c r="AN130" i="27"/>
  <c r="AN68" i="27"/>
  <c r="AN109" i="27"/>
  <c r="AN5" i="27"/>
  <c r="AN112" i="27"/>
  <c r="AN105" i="27"/>
  <c r="AN17" i="27"/>
  <c r="AN126" i="27"/>
  <c r="AN92" i="27"/>
  <c r="AN7" i="27"/>
  <c r="AN54" i="27"/>
  <c r="AN73" i="27"/>
  <c r="AN90" i="27"/>
  <c r="AN81" i="27"/>
  <c r="AN9" i="27"/>
  <c r="AN56" i="27"/>
  <c r="AN28" i="27"/>
  <c r="AN47" i="27"/>
  <c r="AN29" i="27"/>
  <c r="AN125" i="27"/>
  <c r="AN85" i="27"/>
  <c r="AN115" i="27"/>
  <c r="AN36" i="27"/>
  <c r="AN20" i="27"/>
  <c r="AN18" i="27"/>
  <c r="AN37" i="27"/>
  <c r="AN50" i="27"/>
  <c r="AN132" i="27"/>
  <c r="AN123" i="27"/>
  <c r="AN12" i="27"/>
  <c r="AN95" i="27"/>
  <c r="AN63" i="27"/>
  <c r="AN6" i="27"/>
  <c r="AN49" i="27"/>
  <c r="AN42" i="27"/>
  <c r="AN87" i="27"/>
  <c r="AN62" i="27"/>
  <c r="AN31" i="27"/>
  <c r="AN119" i="27"/>
  <c r="AN118" i="27"/>
  <c r="AN64" i="27"/>
  <c r="AN110" i="27"/>
  <c r="AN101" i="27"/>
  <c r="AN102" i="27"/>
  <c r="AN96" i="27"/>
  <c r="AN131" i="27"/>
  <c r="AN69" i="27"/>
  <c r="AN8" i="27"/>
  <c r="AN44" i="27"/>
  <c r="AN70" i="27"/>
  <c r="AN60" i="27"/>
  <c r="AN76" i="27"/>
  <c r="AN79" i="27"/>
  <c r="AN99" i="27"/>
  <c r="AN107" i="27"/>
  <c r="AN15" i="27"/>
  <c r="AN75" i="27"/>
  <c r="AN120" i="27"/>
  <c r="AN77" i="27"/>
  <c r="L10" i="26"/>
  <c r="N10" i="26" s="1"/>
  <c r="F32" i="24"/>
  <c r="F33" i="24" s="1"/>
  <c r="E32" i="24"/>
  <c r="E33" i="24" s="1"/>
  <c r="B32" i="24"/>
  <c r="B33" i="24" s="1"/>
  <c r="G32" i="24"/>
  <c r="G33" i="24" s="1"/>
  <c r="D32" i="24"/>
  <c r="D33" i="24" s="1"/>
  <c r="C32" i="24"/>
  <c r="C33" i="24" s="1"/>
  <c r="AR129" i="27" l="1"/>
  <c r="AR128" i="27"/>
  <c r="AR78" i="27"/>
  <c r="AR44" i="27"/>
  <c r="AR130" i="27"/>
  <c r="AR73" i="27"/>
  <c r="AR42" i="27"/>
  <c r="AR74" i="27"/>
  <c r="AR55" i="27"/>
  <c r="AR127" i="27"/>
  <c r="AR19" i="27"/>
  <c r="AR34" i="27"/>
  <c r="AR20" i="27"/>
  <c r="AR25" i="27"/>
  <c r="AR131" i="27"/>
  <c r="AR126" i="27"/>
  <c r="AR8" i="27"/>
  <c r="AR104" i="27"/>
  <c r="AR125" i="27"/>
  <c r="AR124" i="27"/>
  <c r="AR97" i="27"/>
  <c r="AR48" i="27"/>
  <c r="AR54" i="27"/>
  <c r="AR71" i="27"/>
  <c r="AR117" i="27"/>
  <c r="AR14" i="27"/>
  <c r="AR83" i="27"/>
  <c r="AR39" i="27"/>
  <c r="AR113" i="27"/>
  <c r="AR91" i="27"/>
  <c r="AR122" i="27"/>
  <c r="AC70" i="27"/>
  <c r="AI70" i="27" s="1"/>
  <c r="AC112" i="27"/>
  <c r="AI112" i="27" s="1"/>
  <c r="AC13" i="27"/>
  <c r="AI13" i="27" s="1"/>
  <c r="AC63" i="27"/>
  <c r="AI63" i="27" s="1"/>
  <c r="AC58" i="27"/>
  <c r="AI58" i="27" s="1"/>
  <c r="AC11" i="27"/>
  <c r="AI11" i="27" s="1"/>
  <c r="AC98" i="27"/>
  <c r="AI98" i="27" s="1"/>
  <c r="AC96" i="27"/>
  <c r="AI96" i="27" s="1"/>
  <c r="AC66" i="27"/>
  <c r="AI66" i="27" s="1"/>
  <c r="AC55" i="27"/>
  <c r="AI55" i="27" s="1"/>
  <c r="AC87" i="27"/>
  <c r="AI87" i="27" s="1"/>
  <c r="AC64" i="27"/>
  <c r="AI64" i="27" s="1"/>
  <c r="AC52" i="27"/>
  <c r="AI52" i="27" s="1"/>
  <c r="AC32" i="27"/>
  <c r="AI32" i="27" s="1"/>
  <c r="AC6" i="27"/>
  <c r="AI6" i="27" s="1"/>
  <c r="AC126" i="27"/>
  <c r="AI126" i="27" s="1"/>
  <c r="AC75" i="27"/>
  <c r="AI75" i="27" s="1"/>
  <c r="AC95" i="27"/>
  <c r="AI95" i="27" s="1"/>
  <c r="AC39" i="27"/>
  <c r="AI39" i="27" s="1"/>
  <c r="AC33" i="27"/>
  <c r="AI33" i="27" s="1"/>
  <c r="AC47" i="27"/>
  <c r="AI47" i="27" s="1"/>
  <c r="AC69" i="27"/>
  <c r="AI69" i="27" s="1"/>
  <c r="AC104" i="27"/>
  <c r="AI104" i="27" s="1"/>
  <c r="AC132" i="27"/>
  <c r="AI132" i="27" s="1"/>
  <c r="AC73" i="27"/>
  <c r="AI73" i="27" s="1"/>
  <c r="AC111" i="27"/>
  <c r="AI111" i="27" s="1"/>
  <c r="AC85" i="27"/>
  <c r="AI85" i="27" s="1"/>
  <c r="AC28" i="27"/>
  <c r="AI28" i="27" s="1"/>
  <c r="AC106" i="27"/>
  <c r="AI106" i="27" s="1"/>
  <c r="AC113" i="27"/>
  <c r="AI113" i="27" s="1"/>
  <c r="AC81" i="27"/>
  <c r="AI81" i="27" s="1"/>
  <c r="AC65" i="27"/>
  <c r="AI65" i="27" s="1"/>
  <c r="AC90" i="27"/>
  <c r="AI90" i="27" s="1"/>
  <c r="AC78" i="27"/>
  <c r="AI78" i="27" s="1"/>
  <c r="AC79" i="27"/>
  <c r="AI79" i="27" s="1"/>
  <c r="AC18" i="27"/>
  <c r="AI18" i="27" s="1"/>
  <c r="AC88" i="27"/>
  <c r="AI88" i="27" s="1"/>
  <c r="AC40" i="27"/>
  <c r="AI40" i="27" s="1"/>
  <c r="AC114" i="27"/>
  <c r="AI114" i="27" s="1"/>
  <c r="AC42" i="27"/>
  <c r="AI42" i="27" s="1"/>
  <c r="AC31" i="27"/>
  <c r="AI31" i="27" s="1"/>
  <c r="AC50" i="27"/>
  <c r="AI50" i="27" s="1"/>
  <c r="AC26" i="27"/>
  <c r="AI26" i="27" s="1"/>
  <c r="AC46" i="27"/>
  <c r="AI46" i="27" s="1"/>
  <c r="AC5" i="27"/>
  <c r="AI5" i="27" s="1"/>
  <c r="AC116" i="27"/>
  <c r="AI116" i="27" s="1"/>
  <c r="AC76" i="27"/>
  <c r="AI76" i="27" s="1"/>
  <c r="AC82" i="27"/>
  <c r="AI82" i="27" s="1"/>
  <c r="AC105" i="27"/>
  <c r="AI105" i="27" s="1"/>
  <c r="AC36" i="27"/>
  <c r="AI36" i="27" s="1"/>
  <c r="AC35" i="27"/>
  <c r="AI35" i="27" s="1"/>
  <c r="AC15" i="27"/>
  <c r="AI15" i="27" s="1"/>
  <c r="AC25" i="27"/>
  <c r="AI25" i="27" s="1"/>
  <c r="AC127" i="27"/>
  <c r="AI127" i="27" s="1"/>
  <c r="AC30" i="27"/>
  <c r="AI30" i="27" s="1"/>
  <c r="AC123" i="27"/>
  <c r="AI123" i="27" s="1"/>
  <c r="AC57" i="27"/>
  <c r="AI57" i="27" s="1"/>
  <c r="AC41" i="27"/>
  <c r="AI41" i="27" s="1"/>
  <c r="AC38" i="27"/>
  <c r="AI38" i="27" s="1"/>
  <c r="AC7" i="27"/>
  <c r="AI7" i="27" s="1"/>
  <c r="AC124" i="27"/>
  <c r="AI124" i="27" s="1"/>
  <c r="AC53" i="27"/>
  <c r="AI53" i="27" s="1"/>
  <c r="AC45" i="27"/>
  <c r="AI45" i="27" s="1"/>
  <c r="AC101" i="27"/>
  <c r="AI101" i="27" s="1"/>
  <c r="AC49" i="27"/>
  <c r="AI49" i="27" s="1"/>
  <c r="AC91" i="27"/>
  <c r="AI91" i="27" s="1"/>
  <c r="AC54" i="27"/>
  <c r="AI54" i="27" s="1"/>
  <c r="AC74" i="27"/>
  <c r="AI74" i="27" s="1"/>
  <c r="AC107" i="27"/>
  <c r="AI107" i="27" s="1"/>
  <c r="AC48" i="27"/>
  <c r="AI48" i="27" s="1"/>
  <c r="AC100" i="27"/>
  <c r="AI100" i="27" s="1"/>
  <c r="AC93" i="27"/>
  <c r="AI93" i="27" s="1"/>
  <c r="AC44" i="27"/>
  <c r="AI44" i="27" s="1"/>
  <c r="AC8" i="27"/>
  <c r="AI8" i="27" s="1"/>
  <c r="AC10" i="27"/>
  <c r="AI10" i="27" s="1"/>
  <c r="AC67" i="27"/>
  <c r="AI67" i="27" s="1"/>
  <c r="AC24" i="27"/>
  <c r="AI24" i="27" s="1"/>
  <c r="AC83" i="27"/>
  <c r="AI83" i="27" s="1"/>
  <c r="AC129" i="27"/>
  <c r="AI129" i="27" s="1"/>
  <c r="AC71" i="27"/>
  <c r="AI71" i="27" s="1"/>
  <c r="AC121" i="27"/>
  <c r="AI121" i="27" s="1"/>
  <c r="AC27" i="27"/>
  <c r="AI27" i="27" s="1"/>
  <c r="AC119" i="27"/>
  <c r="AI119" i="27" s="1"/>
  <c r="AC22" i="27"/>
  <c r="AI22" i="27" s="1"/>
  <c r="AC17" i="27"/>
  <c r="AI17" i="27" s="1"/>
  <c r="AC122" i="27"/>
  <c r="AI122" i="27" s="1"/>
  <c r="AC29" i="27"/>
  <c r="AI29" i="27" s="1"/>
  <c r="AC16" i="27"/>
  <c r="AI16" i="27" s="1"/>
  <c r="AC61" i="27"/>
  <c r="AI61" i="27" s="1"/>
  <c r="AC68" i="27"/>
  <c r="AI68" i="27" s="1"/>
  <c r="AC110" i="27"/>
  <c r="AI110" i="27" s="1"/>
  <c r="AC131" i="27"/>
  <c r="AI131" i="27" s="1"/>
  <c r="AC19" i="27"/>
  <c r="AI19" i="27" s="1"/>
  <c r="AC14" i="27"/>
  <c r="AI14" i="27" s="1"/>
  <c r="AC97" i="27"/>
  <c r="AI97" i="27" s="1"/>
  <c r="AC102" i="27"/>
  <c r="AI102" i="27" s="1"/>
  <c r="AC56" i="27"/>
  <c r="AI56" i="27" s="1"/>
  <c r="AC20" i="27"/>
  <c r="AI20" i="27" s="1"/>
  <c r="AC120" i="27"/>
  <c r="AI120" i="27" s="1"/>
  <c r="AC59" i="27"/>
  <c r="AI59" i="27" s="1"/>
  <c r="AC115" i="27"/>
  <c r="AI115" i="27" s="1"/>
  <c r="AC130" i="27"/>
  <c r="AI130" i="27" s="1"/>
  <c r="AC62" i="27"/>
  <c r="AI62" i="27" s="1"/>
  <c r="AC84" i="27"/>
  <c r="AI84" i="27" s="1"/>
  <c r="AC118" i="27"/>
  <c r="AI118" i="27" s="1"/>
  <c r="AC117" i="27"/>
  <c r="AI117" i="27" s="1"/>
  <c r="AC77" i="27"/>
  <c r="AI77" i="27" s="1"/>
  <c r="AC92" i="27"/>
  <c r="AI92" i="27" s="1"/>
  <c r="AC72" i="27"/>
  <c r="AI72" i="27" s="1"/>
  <c r="AC108" i="27"/>
  <c r="AI108" i="27" s="1"/>
  <c r="AC43" i="27"/>
  <c r="AI43" i="27" s="1"/>
  <c r="AC34" i="27"/>
  <c r="AI34" i="27" s="1"/>
  <c r="AC12" i="27"/>
  <c r="AI12" i="27" s="1"/>
  <c r="AC51" i="27"/>
  <c r="AI51" i="27" s="1"/>
  <c r="AC23" i="27"/>
  <c r="AI23" i="27" s="1"/>
  <c r="AC86" i="27"/>
  <c r="AI86" i="27" s="1"/>
  <c r="AC99" i="27"/>
  <c r="AI99" i="27" s="1"/>
  <c r="AC89" i="27"/>
  <c r="AI89" i="27" s="1"/>
  <c r="AC94" i="27"/>
  <c r="AI94" i="27" s="1"/>
  <c r="AC37" i="27"/>
  <c r="AI37" i="27" s="1"/>
  <c r="AC9" i="27"/>
  <c r="AI9" i="27" s="1"/>
  <c r="AC128" i="27"/>
  <c r="AI128" i="27" s="1"/>
  <c r="AC80" i="27"/>
  <c r="AI80" i="27" s="1"/>
  <c r="AC109" i="27"/>
  <c r="AI109" i="27" s="1"/>
  <c r="AC60" i="27"/>
  <c r="AI60" i="27" s="1"/>
  <c r="AC125" i="27"/>
  <c r="AI125" i="27" s="1"/>
  <c r="AC103" i="27"/>
  <c r="AI103" i="27" s="1"/>
  <c r="AC21" i="27"/>
  <c r="AI21" i="27" s="1"/>
  <c r="C15" i="24"/>
  <c r="AD101" i="27"/>
  <c r="AJ101" i="27" s="1"/>
  <c r="AD100" i="27"/>
  <c r="AJ100" i="27" s="1"/>
  <c r="AD76" i="27"/>
  <c r="AJ76" i="27" s="1"/>
  <c r="AD120" i="27"/>
  <c r="AJ120" i="27" s="1"/>
  <c r="AD88" i="27"/>
  <c r="AJ88" i="27" s="1"/>
  <c r="AD64" i="27"/>
  <c r="AJ64" i="27" s="1"/>
  <c r="AD95" i="27"/>
  <c r="AJ95" i="27" s="1"/>
  <c r="AD44" i="27"/>
  <c r="AJ44" i="27" s="1"/>
  <c r="AD122" i="27"/>
  <c r="AJ122" i="27" s="1"/>
  <c r="AD41" i="27"/>
  <c r="AJ41" i="27" s="1"/>
  <c r="AD110" i="27"/>
  <c r="AJ110" i="27" s="1"/>
  <c r="AD106" i="27"/>
  <c r="AJ106" i="27" s="1"/>
  <c r="AD62" i="27"/>
  <c r="AJ62" i="27" s="1"/>
  <c r="AD91" i="27"/>
  <c r="AJ91" i="27" s="1"/>
  <c r="AD69" i="27"/>
  <c r="AJ69" i="27" s="1"/>
  <c r="AD20" i="27"/>
  <c r="AJ20" i="27" s="1"/>
  <c r="AD27" i="27"/>
  <c r="AJ27" i="27" s="1"/>
  <c r="AD121" i="27"/>
  <c r="AJ121" i="27" s="1"/>
  <c r="AD126" i="27"/>
  <c r="AJ126" i="27" s="1"/>
  <c r="AD5" i="27"/>
  <c r="AJ5" i="27" s="1"/>
  <c r="AD21" i="27"/>
  <c r="AJ21" i="27" s="1"/>
  <c r="AD19" i="27"/>
  <c r="AJ19" i="27" s="1"/>
  <c r="AD28" i="27"/>
  <c r="AJ28" i="27" s="1"/>
  <c r="AD9" i="27"/>
  <c r="AJ9" i="27" s="1"/>
  <c r="AD117" i="27"/>
  <c r="AJ117" i="27" s="1"/>
  <c r="AD130" i="27"/>
  <c r="AJ130" i="27" s="1"/>
  <c r="AD68" i="27"/>
  <c r="AJ68" i="27" s="1"/>
  <c r="AD43" i="27"/>
  <c r="AJ43" i="27" s="1"/>
  <c r="AD102" i="27"/>
  <c r="AJ102" i="27" s="1"/>
  <c r="AD73" i="27"/>
  <c r="AJ73" i="27" s="1"/>
  <c r="AD52" i="27"/>
  <c r="AJ52" i="27" s="1"/>
  <c r="AD116" i="27"/>
  <c r="AJ116" i="27" s="1"/>
  <c r="AD65" i="27"/>
  <c r="AJ65" i="27" s="1"/>
  <c r="AD78" i="27"/>
  <c r="AJ78" i="27" s="1"/>
  <c r="AD127" i="27"/>
  <c r="AJ127" i="27" s="1"/>
  <c r="AD11" i="27"/>
  <c r="AJ11" i="27" s="1"/>
  <c r="AD70" i="27"/>
  <c r="AJ70" i="27" s="1"/>
  <c r="AD49" i="27"/>
  <c r="AJ49" i="27" s="1"/>
  <c r="AD115" i="27"/>
  <c r="AJ115" i="27" s="1"/>
  <c r="AD125" i="27"/>
  <c r="AJ125" i="27" s="1"/>
  <c r="AD6" i="27"/>
  <c r="AJ6" i="27" s="1"/>
  <c r="AD86" i="27"/>
  <c r="AJ86" i="27" s="1"/>
  <c r="AD60" i="27"/>
  <c r="AJ60" i="27" s="1"/>
  <c r="AD47" i="27"/>
  <c r="AJ47" i="27" s="1"/>
  <c r="AD61" i="27"/>
  <c r="AJ61" i="27" s="1"/>
  <c r="AD108" i="27"/>
  <c r="AJ108" i="27" s="1"/>
  <c r="AD12" i="27"/>
  <c r="AJ12" i="27" s="1"/>
  <c r="AD10" i="27"/>
  <c r="AJ10" i="27" s="1"/>
  <c r="AD98" i="27"/>
  <c r="AJ98" i="27" s="1"/>
  <c r="AD35" i="27"/>
  <c r="AJ35" i="27" s="1"/>
  <c r="AD14" i="27"/>
  <c r="AJ14" i="27" s="1"/>
  <c r="AD29" i="27"/>
  <c r="AJ29" i="27" s="1"/>
  <c r="AD59" i="27"/>
  <c r="AJ59" i="27" s="1"/>
  <c r="AD71" i="27"/>
  <c r="AJ71" i="27" s="1"/>
  <c r="AD83" i="27"/>
  <c r="AJ83" i="27" s="1"/>
  <c r="AD128" i="27"/>
  <c r="AJ128" i="27" s="1"/>
  <c r="AD123" i="27"/>
  <c r="AJ123" i="27" s="1"/>
  <c r="AD34" i="27"/>
  <c r="AJ34" i="27" s="1"/>
  <c r="AD22" i="27"/>
  <c r="AJ22" i="27" s="1"/>
  <c r="AD66" i="27"/>
  <c r="AJ66" i="27" s="1"/>
  <c r="AD89" i="27"/>
  <c r="AJ89" i="27" s="1"/>
  <c r="AD82" i="27"/>
  <c r="AJ82" i="27" s="1"/>
  <c r="AD45" i="27"/>
  <c r="AJ45" i="27" s="1"/>
  <c r="AD132" i="27"/>
  <c r="AJ132" i="27" s="1"/>
  <c r="AD107" i="27"/>
  <c r="AJ107" i="27" s="1"/>
  <c r="AD67" i="27"/>
  <c r="AJ67" i="27" s="1"/>
  <c r="AD13" i="27"/>
  <c r="AJ13" i="27" s="1"/>
  <c r="AD33" i="27"/>
  <c r="AJ33" i="27" s="1"/>
  <c r="AD36" i="27"/>
  <c r="AJ36" i="27" s="1"/>
  <c r="AD15" i="27"/>
  <c r="AJ15" i="27" s="1"/>
  <c r="AD46" i="27"/>
  <c r="AJ46" i="27" s="1"/>
  <c r="AD111" i="27"/>
  <c r="AJ111" i="27" s="1"/>
  <c r="AD40" i="27"/>
  <c r="AJ40" i="27" s="1"/>
  <c r="AD57" i="27"/>
  <c r="AJ57" i="27" s="1"/>
  <c r="AD8" i="27"/>
  <c r="AJ8" i="27" s="1"/>
  <c r="AD18" i="27"/>
  <c r="AJ18" i="27" s="1"/>
  <c r="AD63" i="27"/>
  <c r="AJ63" i="27" s="1"/>
  <c r="AD24" i="27"/>
  <c r="AJ24" i="27" s="1"/>
  <c r="AD74" i="27"/>
  <c r="AJ74" i="27" s="1"/>
  <c r="AD112" i="27"/>
  <c r="AJ112" i="27" s="1"/>
  <c r="AD56" i="27"/>
  <c r="AJ56" i="27" s="1"/>
  <c r="AD84" i="27"/>
  <c r="AJ84" i="27" s="1"/>
  <c r="AD16" i="27"/>
  <c r="AJ16" i="27" s="1"/>
  <c r="AD75" i="27"/>
  <c r="AJ75" i="27" s="1"/>
  <c r="AD90" i="27"/>
  <c r="AJ90" i="27" s="1"/>
  <c r="AD32" i="27"/>
  <c r="AJ32" i="27" s="1"/>
  <c r="AD96" i="27"/>
  <c r="AJ96" i="27" s="1"/>
  <c r="AD39" i="27"/>
  <c r="AJ39" i="27" s="1"/>
  <c r="AD129" i="27"/>
  <c r="AJ129" i="27" s="1"/>
  <c r="AD85" i="27"/>
  <c r="AJ85" i="27" s="1"/>
  <c r="AD31" i="27"/>
  <c r="AJ31" i="27" s="1"/>
  <c r="AD42" i="27"/>
  <c r="AJ42" i="27" s="1"/>
  <c r="AD94" i="27"/>
  <c r="AJ94" i="27" s="1"/>
  <c r="AD114" i="27"/>
  <c r="AJ114" i="27" s="1"/>
  <c r="AD105" i="27"/>
  <c r="AJ105" i="27" s="1"/>
  <c r="AD97" i="27"/>
  <c r="AJ97" i="27" s="1"/>
  <c r="AD30" i="27"/>
  <c r="AJ30" i="27" s="1"/>
  <c r="AD53" i="27"/>
  <c r="AJ53" i="27" s="1"/>
  <c r="AD103" i="27"/>
  <c r="AJ103" i="27" s="1"/>
  <c r="AD7" i="27"/>
  <c r="AJ7" i="27" s="1"/>
  <c r="AD55" i="27"/>
  <c r="AJ55" i="27" s="1"/>
  <c r="AD118" i="27"/>
  <c r="AJ118" i="27" s="1"/>
  <c r="AD104" i="27"/>
  <c r="AJ104" i="27" s="1"/>
  <c r="AD80" i="27"/>
  <c r="AJ80" i="27" s="1"/>
  <c r="AD93" i="27"/>
  <c r="AJ93" i="27" s="1"/>
  <c r="AD87" i="27"/>
  <c r="AJ87" i="27" s="1"/>
  <c r="AD124" i="27"/>
  <c r="AJ124" i="27" s="1"/>
  <c r="AD92" i="27"/>
  <c r="AJ92" i="27" s="1"/>
  <c r="AD81" i="27"/>
  <c r="AJ81" i="27" s="1"/>
  <c r="AD109" i="27"/>
  <c r="AJ109" i="27" s="1"/>
  <c r="AD23" i="27"/>
  <c r="AJ23" i="27" s="1"/>
  <c r="AD99" i="27"/>
  <c r="AJ99" i="27" s="1"/>
  <c r="AD48" i="27"/>
  <c r="AJ48" i="27" s="1"/>
  <c r="AD17" i="27"/>
  <c r="AJ17" i="27" s="1"/>
  <c r="AD77" i="27"/>
  <c r="AJ77" i="27" s="1"/>
  <c r="AD37" i="27"/>
  <c r="AJ37" i="27" s="1"/>
  <c r="AD25" i="27"/>
  <c r="AJ25" i="27" s="1"/>
  <c r="AD58" i="27"/>
  <c r="AJ58" i="27" s="1"/>
  <c r="AD72" i="27"/>
  <c r="AJ72" i="27" s="1"/>
  <c r="AD113" i="27"/>
  <c r="AJ113" i="27" s="1"/>
  <c r="AD26" i="27"/>
  <c r="AJ26" i="27" s="1"/>
  <c r="AD79" i="27"/>
  <c r="AJ79" i="27" s="1"/>
  <c r="AD50" i="27"/>
  <c r="AJ50" i="27" s="1"/>
  <c r="AD38" i="27"/>
  <c r="AJ38" i="27" s="1"/>
  <c r="AD51" i="27"/>
  <c r="AJ51" i="27" s="1"/>
  <c r="AD119" i="27"/>
  <c r="AJ119" i="27" s="1"/>
  <c r="AD54" i="27"/>
  <c r="AJ54" i="27" s="1"/>
  <c r="AD131" i="27"/>
  <c r="AJ131" i="27" s="1"/>
  <c r="F15" i="24"/>
  <c r="AG90" i="27"/>
  <c r="AM90" i="27" s="1"/>
  <c r="AG27" i="27"/>
  <c r="AM27" i="27" s="1"/>
  <c r="AG129" i="27"/>
  <c r="AM129" i="27" s="1"/>
  <c r="AG11" i="27"/>
  <c r="AM11" i="27" s="1"/>
  <c r="AG97" i="27"/>
  <c r="AM97" i="27" s="1"/>
  <c r="AG9" i="27"/>
  <c r="AM9" i="27" s="1"/>
  <c r="AG64" i="27"/>
  <c r="AM64" i="27" s="1"/>
  <c r="AG91" i="27"/>
  <c r="AM91" i="27" s="1"/>
  <c r="AG24" i="27"/>
  <c r="AM24" i="27" s="1"/>
  <c r="AG30" i="27"/>
  <c r="AM30" i="27" s="1"/>
  <c r="AG85" i="27"/>
  <c r="AM85" i="27" s="1"/>
  <c r="AG119" i="27"/>
  <c r="AM119" i="27" s="1"/>
  <c r="AG77" i="27"/>
  <c r="AM77" i="27" s="1"/>
  <c r="AG45" i="27"/>
  <c r="AM45" i="27" s="1"/>
  <c r="AG93" i="27"/>
  <c r="AM93" i="27" s="1"/>
  <c r="AG46" i="27"/>
  <c r="AM46" i="27" s="1"/>
  <c r="AG68" i="27"/>
  <c r="AM68" i="27" s="1"/>
  <c r="AG59" i="27"/>
  <c r="AM59" i="27" s="1"/>
  <c r="AG118" i="27"/>
  <c r="AM118" i="27" s="1"/>
  <c r="AG113" i="27"/>
  <c r="AM113" i="27" s="1"/>
  <c r="AG106" i="27"/>
  <c r="AM106" i="27" s="1"/>
  <c r="AG84" i="27"/>
  <c r="AM84" i="27" s="1"/>
  <c r="AG26" i="27"/>
  <c r="AM26" i="27" s="1"/>
  <c r="AG76" i="27"/>
  <c r="AM76" i="27" s="1"/>
  <c r="AG100" i="27"/>
  <c r="AM100" i="27" s="1"/>
  <c r="AG65" i="27"/>
  <c r="AM65" i="27" s="1"/>
  <c r="AG8" i="27"/>
  <c r="AM8" i="27" s="1"/>
  <c r="AG74" i="27"/>
  <c r="AM74" i="27" s="1"/>
  <c r="AG101" i="27"/>
  <c r="AM101" i="27" s="1"/>
  <c r="AG63" i="27"/>
  <c r="AM63" i="27" s="1"/>
  <c r="AG103" i="27"/>
  <c r="AM103" i="27" s="1"/>
  <c r="AG16" i="27"/>
  <c r="AM16" i="27" s="1"/>
  <c r="AG75" i="27"/>
  <c r="AM75" i="27" s="1"/>
  <c r="AG66" i="27"/>
  <c r="AM66" i="27" s="1"/>
  <c r="AG98" i="27"/>
  <c r="AM98" i="27" s="1"/>
  <c r="AG62" i="27"/>
  <c r="AM62" i="27" s="1"/>
  <c r="AG14" i="27"/>
  <c r="AM14" i="27" s="1"/>
  <c r="AG69" i="27"/>
  <c r="AM69" i="27" s="1"/>
  <c r="AG96" i="27"/>
  <c r="AM96" i="27" s="1"/>
  <c r="AG70" i="27"/>
  <c r="AM70" i="27" s="1"/>
  <c r="AG95" i="27"/>
  <c r="AM95" i="27" s="1"/>
  <c r="AG99" i="27"/>
  <c r="AM99" i="27" s="1"/>
  <c r="AG22" i="27"/>
  <c r="AM22" i="27" s="1"/>
  <c r="AG51" i="27"/>
  <c r="AM51" i="27" s="1"/>
  <c r="AG73" i="27"/>
  <c r="AM73" i="27" s="1"/>
  <c r="AG125" i="27"/>
  <c r="AM125" i="27" s="1"/>
  <c r="AG115" i="27"/>
  <c r="AM115" i="27" s="1"/>
  <c r="AG57" i="27"/>
  <c r="AM57" i="27" s="1"/>
  <c r="AG36" i="27"/>
  <c r="AM36" i="27" s="1"/>
  <c r="AG23" i="27"/>
  <c r="AM23" i="27" s="1"/>
  <c r="AG60" i="27"/>
  <c r="AM60" i="27" s="1"/>
  <c r="AG112" i="27"/>
  <c r="AM112" i="27" s="1"/>
  <c r="AG17" i="27"/>
  <c r="AM17" i="27" s="1"/>
  <c r="AG128" i="27"/>
  <c r="AM128" i="27" s="1"/>
  <c r="AG114" i="27"/>
  <c r="AM114" i="27" s="1"/>
  <c r="AG21" i="27"/>
  <c r="AM21" i="27" s="1"/>
  <c r="AG6" i="27"/>
  <c r="AM6" i="27" s="1"/>
  <c r="AG94" i="27"/>
  <c r="AM94" i="27" s="1"/>
  <c r="AG33" i="27"/>
  <c r="AM33" i="27" s="1"/>
  <c r="AG123" i="27"/>
  <c r="AM123" i="27" s="1"/>
  <c r="AG102" i="27"/>
  <c r="AM102" i="27" s="1"/>
  <c r="AG58" i="27"/>
  <c r="AM58" i="27" s="1"/>
  <c r="AG126" i="27"/>
  <c r="AM126" i="27" s="1"/>
  <c r="AG83" i="27"/>
  <c r="AM83" i="27" s="1"/>
  <c r="AG82" i="27"/>
  <c r="AM82" i="27" s="1"/>
  <c r="AG131" i="27"/>
  <c r="AM131" i="27" s="1"/>
  <c r="AG10" i="27"/>
  <c r="AM10" i="27" s="1"/>
  <c r="AG108" i="27"/>
  <c r="AM108" i="27" s="1"/>
  <c r="AG34" i="27"/>
  <c r="AM34" i="27" s="1"/>
  <c r="AG86" i="27"/>
  <c r="AM86" i="27" s="1"/>
  <c r="AG29" i="27"/>
  <c r="AM29" i="27" s="1"/>
  <c r="AG79" i="27"/>
  <c r="AM79" i="27" s="1"/>
  <c r="AG56" i="27"/>
  <c r="AM56" i="27" s="1"/>
  <c r="AG105" i="27"/>
  <c r="AM105" i="27" s="1"/>
  <c r="AG107" i="27"/>
  <c r="AM107" i="27" s="1"/>
  <c r="AG92" i="27"/>
  <c r="AM92" i="27" s="1"/>
  <c r="AG37" i="27"/>
  <c r="AM37" i="27" s="1"/>
  <c r="AG61" i="27"/>
  <c r="AM61" i="27" s="1"/>
  <c r="AG35" i="27"/>
  <c r="AM35" i="27" s="1"/>
  <c r="AG39" i="27"/>
  <c r="AM39" i="27" s="1"/>
  <c r="AG78" i="27"/>
  <c r="AM78" i="27" s="1"/>
  <c r="AG130" i="27"/>
  <c r="AM130" i="27" s="1"/>
  <c r="AG40" i="27"/>
  <c r="AM40" i="27" s="1"/>
  <c r="AG121" i="27"/>
  <c r="AM121" i="27" s="1"/>
  <c r="AG50" i="27"/>
  <c r="AM50" i="27" s="1"/>
  <c r="AG20" i="27"/>
  <c r="AM20" i="27" s="1"/>
  <c r="AG19" i="27"/>
  <c r="AM19" i="27" s="1"/>
  <c r="AG124" i="27"/>
  <c r="AM124" i="27" s="1"/>
  <c r="AG18" i="27"/>
  <c r="AM18" i="27" s="1"/>
  <c r="AG5" i="27"/>
  <c r="AM5" i="27" s="1"/>
  <c r="AG41" i="27"/>
  <c r="AM41" i="27" s="1"/>
  <c r="AG38" i="27"/>
  <c r="AM38" i="27" s="1"/>
  <c r="AG89" i="27"/>
  <c r="AM89" i="27" s="1"/>
  <c r="AG53" i="27"/>
  <c r="AM53" i="27" s="1"/>
  <c r="AG49" i="27"/>
  <c r="AM49" i="27" s="1"/>
  <c r="AG43" i="27"/>
  <c r="AM43" i="27" s="1"/>
  <c r="AG47" i="27"/>
  <c r="AM47" i="27" s="1"/>
  <c r="AG44" i="27"/>
  <c r="AM44" i="27" s="1"/>
  <c r="AG80" i="27"/>
  <c r="AM80" i="27" s="1"/>
  <c r="AG120" i="27"/>
  <c r="AM120" i="27" s="1"/>
  <c r="AG28" i="27"/>
  <c r="AM28" i="27" s="1"/>
  <c r="AG127" i="27"/>
  <c r="AM127" i="27" s="1"/>
  <c r="AG52" i="27"/>
  <c r="AM52" i="27" s="1"/>
  <c r="AG15" i="27"/>
  <c r="AM15" i="27" s="1"/>
  <c r="AG117" i="27"/>
  <c r="AM117" i="27" s="1"/>
  <c r="AG111" i="27"/>
  <c r="AM111" i="27" s="1"/>
  <c r="AG31" i="27"/>
  <c r="AM31" i="27" s="1"/>
  <c r="AG32" i="27"/>
  <c r="AM32" i="27" s="1"/>
  <c r="AG48" i="27"/>
  <c r="AM48" i="27" s="1"/>
  <c r="AG13" i="27"/>
  <c r="AM13" i="27" s="1"/>
  <c r="AG116" i="27"/>
  <c r="AM116" i="27" s="1"/>
  <c r="AG81" i="27"/>
  <c r="AM81" i="27" s="1"/>
  <c r="AG110" i="27"/>
  <c r="AM110" i="27" s="1"/>
  <c r="AG132" i="27"/>
  <c r="AM132" i="27" s="1"/>
  <c r="AG88" i="27"/>
  <c r="AM88" i="27" s="1"/>
  <c r="AG55" i="27"/>
  <c r="AM55" i="27" s="1"/>
  <c r="AG67" i="27"/>
  <c r="AM67" i="27" s="1"/>
  <c r="AG25" i="27"/>
  <c r="AM25" i="27" s="1"/>
  <c r="AG7" i="27"/>
  <c r="AM7" i="27" s="1"/>
  <c r="AG122" i="27"/>
  <c r="AM122" i="27" s="1"/>
  <c r="AG72" i="27"/>
  <c r="AM72" i="27" s="1"/>
  <c r="AG71" i="27"/>
  <c r="AM71" i="27" s="1"/>
  <c r="AG109" i="27"/>
  <c r="AM109" i="27" s="1"/>
  <c r="AG54" i="27"/>
  <c r="AM54" i="27" s="1"/>
  <c r="AG42" i="27"/>
  <c r="AM42" i="27" s="1"/>
  <c r="AG12" i="27"/>
  <c r="AM12" i="27" s="1"/>
  <c r="AG104" i="27"/>
  <c r="AM104" i="27" s="1"/>
  <c r="AG87" i="27"/>
  <c r="AM87" i="27" s="1"/>
  <c r="AB88" i="27"/>
  <c r="AB103" i="27"/>
  <c r="AB16" i="27"/>
  <c r="AB50" i="27"/>
  <c r="AB6" i="27"/>
  <c r="AB100" i="27"/>
  <c r="AB48" i="27"/>
  <c r="AB31" i="27"/>
  <c r="AB73" i="27"/>
  <c r="AB18" i="27"/>
  <c r="AB85" i="27"/>
  <c r="AB56" i="27"/>
  <c r="AB90" i="27"/>
  <c r="AB80" i="27"/>
  <c r="AB10" i="27"/>
  <c r="AB111" i="27"/>
  <c r="AB47" i="27"/>
  <c r="AB131" i="27"/>
  <c r="AB70" i="27"/>
  <c r="AB29" i="27"/>
  <c r="AB87" i="27"/>
  <c r="AB107" i="27"/>
  <c r="AB99" i="27"/>
  <c r="AB19" i="27"/>
  <c r="AB86" i="27"/>
  <c r="AB129" i="27"/>
  <c r="AB119" i="27"/>
  <c r="AB123" i="27"/>
  <c r="AB71" i="27"/>
  <c r="AB84" i="27"/>
  <c r="AB81" i="27"/>
  <c r="AB102" i="27"/>
  <c r="AB49" i="27"/>
  <c r="AB25" i="27"/>
  <c r="AB20" i="27"/>
  <c r="AB93" i="27"/>
  <c r="AB5" i="27"/>
  <c r="AB74" i="27"/>
  <c r="AB89" i="27"/>
  <c r="AB112" i="27"/>
  <c r="AB76" i="27"/>
  <c r="AB65" i="27"/>
  <c r="AB68" i="27"/>
  <c r="AB125" i="27"/>
  <c r="AB30" i="27"/>
  <c r="AB95" i="27"/>
  <c r="AB72" i="27"/>
  <c r="AB17" i="27"/>
  <c r="AB36" i="27"/>
  <c r="AB28" i="27"/>
  <c r="AB82" i="27"/>
  <c r="AB12" i="27"/>
  <c r="AB42" i="27"/>
  <c r="AB77" i="27"/>
  <c r="AB45" i="27"/>
  <c r="AB98" i="27"/>
  <c r="AB63" i="27"/>
  <c r="AB116" i="27"/>
  <c r="AB109" i="27"/>
  <c r="AB62" i="27"/>
  <c r="AB132" i="27"/>
  <c r="AB26" i="27"/>
  <c r="AB79" i="27"/>
  <c r="AB113" i="27"/>
  <c r="AB44" i="27"/>
  <c r="AB110" i="27"/>
  <c r="AB54" i="27"/>
  <c r="AB121" i="27"/>
  <c r="AB57" i="27"/>
  <c r="AB124" i="27"/>
  <c r="AB101" i="27"/>
  <c r="AB104" i="27"/>
  <c r="AB39" i="27"/>
  <c r="AB53" i="27"/>
  <c r="AB41" i="27"/>
  <c r="AB59" i="27"/>
  <c r="AB120" i="27"/>
  <c r="AB105" i="27"/>
  <c r="AB14" i="27"/>
  <c r="AB97" i="27"/>
  <c r="AB58" i="27"/>
  <c r="AB24" i="27"/>
  <c r="AB43" i="27"/>
  <c r="AB91" i="27"/>
  <c r="AB94" i="27"/>
  <c r="AB69" i="27"/>
  <c r="AB60" i="27"/>
  <c r="AB122" i="27"/>
  <c r="AB106" i="27"/>
  <c r="AB34" i="27"/>
  <c r="AB115" i="27"/>
  <c r="AB51" i="27"/>
  <c r="AB83" i="27"/>
  <c r="AB128" i="27"/>
  <c r="AB13" i="27"/>
  <c r="AB40" i="27"/>
  <c r="AB127" i="27"/>
  <c r="AB96" i="27"/>
  <c r="AB7" i="27"/>
  <c r="AB23" i="27"/>
  <c r="AB32" i="27"/>
  <c r="AB117" i="27"/>
  <c r="AB35" i="27"/>
  <c r="AB64" i="27"/>
  <c r="AB118" i="27"/>
  <c r="AB126" i="27"/>
  <c r="AB27" i="27"/>
  <c r="AB8" i="27"/>
  <c r="AB38" i="27"/>
  <c r="AB130" i="27"/>
  <c r="AB78" i="27"/>
  <c r="AB15" i="27"/>
  <c r="AB52" i="27"/>
  <c r="AB9" i="27"/>
  <c r="AB21" i="27"/>
  <c r="AB46" i="27"/>
  <c r="AB66" i="27"/>
  <c r="AB55" i="27"/>
  <c r="AB33" i="27"/>
  <c r="AB67" i="27"/>
  <c r="AB61" i="27"/>
  <c r="AB75" i="27"/>
  <c r="AB114" i="27"/>
  <c r="AB11" i="27"/>
  <c r="AB92" i="27"/>
  <c r="AB108" i="27"/>
  <c r="AB37" i="27"/>
  <c r="AB22" i="27"/>
  <c r="G15" i="24"/>
  <c r="AE49" i="27"/>
  <c r="AK49" i="27" s="1"/>
  <c r="AE58" i="27"/>
  <c r="AK58" i="27" s="1"/>
  <c r="AE123" i="27"/>
  <c r="AK123" i="27" s="1"/>
  <c r="AE40" i="27"/>
  <c r="AK40" i="27" s="1"/>
  <c r="AE13" i="27"/>
  <c r="AK13" i="27" s="1"/>
  <c r="AE47" i="27"/>
  <c r="AK47" i="27" s="1"/>
  <c r="AE83" i="27"/>
  <c r="AK83" i="27" s="1"/>
  <c r="AE98" i="27"/>
  <c r="AK98" i="27" s="1"/>
  <c r="AE6" i="27"/>
  <c r="AK6" i="27" s="1"/>
  <c r="AE102" i="27"/>
  <c r="AK102" i="27" s="1"/>
  <c r="AE101" i="27"/>
  <c r="AK101" i="27" s="1"/>
  <c r="AE18" i="27"/>
  <c r="AK18" i="27" s="1"/>
  <c r="AE110" i="27"/>
  <c r="AK110" i="27" s="1"/>
  <c r="AE57" i="27"/>
  <c r="AK57" i="27" s="1"/>
  <c r="AE103" i="27"/>
  <c r="AK103" i="27" s="1"/>
  <c r="AE105" i="27"/>
  <c r="AK105" i="27" s="1"/>
  <c r="AE84" i="27"/>
  <c r="AK84" i="27" s="1"/>
  <c r="AE69" i="27"/>
  <c r="AK69" i="27" s="1"/>
  <c r="AE125" i="27"/>
  <c r="AK125" i="27" s="1"/>
  <c r="AE23" i="27"/>
  <c r="AK23" i="27" s="1"/>
  <c r="AE38" i="27"/>
  <c r="AK38" i="27" s="1"/>
  <c r="AE70" i="27"/>
  <c r="AK70" i="27" s="1"/>
  <c r="AE117" i="27"/>
  <c r="AK117" i="27" s="1"/>
  <c r="AE99" i="27"/>
  <c r="AK99" i="27" s="1"/>
  <c r="AE59" i="27"/>
  <c r="AK59" i="27" s="1"/>
  <c r="AE62" i="27"/>
  <c r="AK62" i="27" s="1"/>
  <c r="AE92" i="27"/>
  <c r="AK92" i="27" s="1"/>
  <c r="AE44" i="27"/>
  <c r="AK44" i="27" s="1"/>
  <c r="AE121" i="27"/>
  <c r="AK121" i="27" s="1"/>
  <c r="AE113" i="27"/>
  <c r="AK113" i="27" s="1"/>
  <c r="AE10" i="27"/>
  <c r="AK10" i="27" s="1"/>
  <c r="AE21" i="27"/>
  <c r="AK21" i="27" s="1"/>
  <c r="AE9" i="27"/>
  <c r="AK9" i="27" s="1"/>
  <c r="AE16" i="27"/>
  <c r="AK16" i="27" s="1"/>
  <c r="AE109" i="27"/>
  <c r="AK109" i="27" s="1"/>
  <c r="AE34" i="27"/>
  <c r="AK34" i="27" s="1"/>
  <c r="AE127" i="27"/>
  <c r="AK127" i="27" s="1"/>
  <c r="AE87" i="27"/>
  <c r="AK87" i="27" s="1"/>
  <c r="AE39" i="27"/>
  <c r="AK39" i="27" s="1"/>
  <c r="AE42" i="27"/>
  <c r="AK42" i="27" s="1"/>
  <c r="AE91" i="27"/>
  <c r="AK91" i="27" s="1"/>
  <c r="AE64" i="27"/>
  <c r="AK64" i="27" s="1"/>
  <c r="AE60" i="27"/>
  <c r="AK60" i="27" s="1"/>
  <c r="AE97" i="27"/>
  <c r="AK97" i="27" s="1"/>
  <c r="AE86" i="27"/>
  <c r="AK86" i="27" s="1"/>
  <c r="AE48" i="27"/>
  <c r="AK48" i="27" s="1"/>
  <c r="AE7" i="27"/>
  <c r="AK7" i="27" s="1"/>
  <c r="AE22" i="27"/>
  <c r="AK22" i="27" s="1"/>
  <c r="AE122" i="27"/>
  <c r="AK122" i="27" s="1"/>
  <c r="AE89" i="27"/>
  <c r="AK89" i="27" s="1"/>
  <c r="AE88" i="27"/>
  <c r="AK88" i="27" s="1"/>
  <c r="AE112" i="27"/>
  <c r="AK112" i="27" s="1"/>
  <c r="AE14" i="27"/>
  <c r="AK14" i="27" s="1"/>
  <c r="AE65" i="27"/>
  <c r="AK65" i="27" s="1"/>
  <c r="AE94" i="27"/>
  <c r="AK94" i="27" s="1"/>
  <c r="AE66" i="27"/>
  <c r="AK66" i="27" s="1"/>
  <c r="AE68" i="27"/>
  <c r="AK68" i="27" s="1"/>
  <c r="AE100" i="27"/>
  <c r="AK100" i="27" s="1"/>
  <c r="AE120" i="27"/>
  <c r="AK120" i="27" s="1"/>
  <c r="AE43" i="27"/>
  <c r="AK43" i="27" s="1"/>
  <c r="AE35" i="27"/>
  <c r="AK35" i="27" s="1"/>
  <c r="AE28" i="27"/>
  <c r="AK28" i="27" s="1"/>
  <c r="AE82" i="27"/>
  <c r="AK82" i="27" s="1"/>
  <c r="AE26" i="27"/>
  <c r="AK26" i="27" s="1"/>
  <c r="AE53" i="27"/>
  <c r="AK53" i="27" s="1"/>
  <c r="AE31" i="27"/>
  <c r="AK31" i="27" s="1"/>
  <c r="AE37" i="27"/>
  <c r="AK37" i="27" s="1"/>
  <c r="AE32" i="27"/>
  <c r="AK32" i="27" s="1"/>
  <c r="AE61" i="27"/>
  <c r="AK61" i="27" s="1"/>
  <c r="AE56" i="27"/>
  <c r="AK56" i="27" s="1"/>
  <c r="AE24" i="27"/>
  <c r="AK24" i="27" s="1"/>
  <c r="AE119" i="27"/>
  <c r="AK119" i="27" s="1"/>
  <c r="AE81" i="27"/>
  <c r="AK81" i="27" s="1"/>
  <c r="AE124" i="27"/>
  <c r="AK124" i="27" s="1"/>
  <c r="AE5" i="27"/>
  <c r="AK5" i="27" s="1"/>
  <c r="AE78" i="27"/>
  <c r="AK78" i="27" s="1"/>
  <c r="AE115" i="27"/>
  <c r="AK115" i="27" s="1"/>
  <c r="AE20" i="27"/>
  <c r="AK20" i="27" s="1"/>
  <c r="AE29" i="27"/>
  <c r="AK29" i="27" s="1"/>
  <c r="AE50" i="27"/>
  <c r="AK50" i="27" s="1"/>
  <c r="AE132" i="27"/>
  <c r="AK132" i="27" s="1"/>
  <c r="AE11" i="27"/>
  <c r="AK11" i="27" s="1"/>
  <c r="AE90" i="27"/>
  <c r="AK90" i="27" s="1"/>
  <c r="AE107" i="27"/>
  <c r="AK107" i="27" s="1"/>
  <c r="AE51" i="27"/>
  <c r="AK51" i="27" s="1"/>
  <c r="AE55" i="27"/>
  <c r="AK55" i="27" s="1"/>
  <c r="AE46" i="27"/>
  <c r="AK46" i="27" s="1"/>
  <c r="AE73" i="27"/>
  <c r="AK73" i="27" s="1"/>
  <c r="AE75" i="27"/>
  <c r="AK75" i="27" s="1"/>
  <c r="AE8" i="27"/>
  <c r="AK8" i="27" s="1"/>
  <c r="AE19" i="27"/>
  <c r="AK19" i="27" s="1"/>
  <c r="AE74" i="27"/>
  <c r="AK74" i="27" s="1"/>
  <c r="AE33" i="27"/>
  <c r="AK33" i="27" s="1"/>
  <c r="AE30" i="27"/>
  <c r="AK30" i="27" s="1"/>
  <c r="AE129" i="27"/>
  <c r="AK129" i="27" s="1"/>
  <c r="AE79" i="27"/>
  <c r="AK79" i="27" s="1"/>
  <c r="AE71" i="27"/>
  <c r="AK71" i="27" s="1"/>
  <c r="AE52" i="27"/>
  <c r="AK52" i="27" s="1"/>
  <c r="AE130" i="27"/>
  <c r="AK130" i="27" s="1"/>
  <c r="AE104" i="27"/>
  <c r="AK104" i="27" s="1"/>
  <c r="AE108" i="27"/>
  <c r="AK108" i="27" s="1"/>
  <c r="AE131" i="27"/>
  <c r="AK131" i="27" s="1"/>
  <c r="AE80" i="27"/>
  <c r="AK80" i="27" s="1"/>
  <c r="AE85" i="27"/>
  <c r="AK85" i="27" s="1"/>
  <c r="AE106" i="27"/>
  <c r="AK106" i="27" s="1"/>
  <c r="AE12" i="27"/>
  <c r="AK12" i="27" s="1"/>
  <c r="AE45" i="27"/>
  <c r="AK45" i="27" s="1"/>
  <c r="AE95" i="27"/>
  <c r="AK95" i="27" s="1"/>
  <c r="AE17" i="27"/>
  <c r="AK17" i="27" s="1"/>
  <c r="AE76" i="27"/>
  <c r="AK76" i="27" s="1"/>
  <c r="AE15" i="27"/>
  <c r="AK15" i="27" s="1"/>
  <c r="AE72" i="27"/>
  <c r="AK72" i="27" s="1"/>
  <c r="AE114" i="27"/>
  <c r="AK114" i="27" s="1"/>
  <c r="AE118" i="27"/>
  <c r="AK118" i="27" s="1"/>
  <c r="AE116" i="27"/>
  <c r="AK116" i="27" s="1"/>
  <c r="AE111" i="27"/>
  <c r="AK111" i="27" s="1"/>
  <c r="AE36" i="27"/>
  <c r="AK36" i="27" s="1"/>
  <c r="AE54" i="27"/>
  <c r="AK54" i="27" s="1"/>
  <c r="AE77" i="27"/>
  <c r="AK77" i="27" s="1"/>
  <c r="AE93" i="27"/>
  <c r="AK93" i="27" s="1"/>
  <c r="AE67" i="27"/>
  <c r="AK67" i="27" s="1"/>
  <c r="AE63" i="27"/>
  <c r="AK63" i="27" s="1"/>
  <c r="AE96" i="27"/>
  <c r="AK96" i="27" s="1"/>
  <c r="AE25" i="27"/>
  <c r="AK25" i="27" s="1"/>
  <c r="AE128" i="27"/>
  <c r="AK128" i="27" s="1"/>
  <c r="AE41" i="27"/>
  <c r="AK41" i="27" s="1"/>
  <c r="AE126" i="27"/>
  <c r="AK126" i="27" s="1"/>
  <c r="AE27" i="27"/>
  <c r="AK27" i="27" s="1"/>
  <c r="D15" i="24"/>
  <c r="AF100" i="27"/>
  <c r="AL100" i="27" s="1"/>
  <c r="AF44" i="27"/>
  <c r="AL44" i="27" s="1"/>
  <c r="AF48" i="27"/>
  <c r="AL48" i="27" s="1"/>
  <c r="AF120" i="27"/>
  <c r="AL120" i="27" s="1"/>
  <c r="AF131" i="27"/>
  <c r="AL131" i="27" s="1"/>
  <c r="AF80" i="27"/>
  <c r="AL80" i="27" s="1"/>
  <c r="AF101" i="27"/>
  <c r="AL101" i="27" s="1"/>
  <c r="AF55" i="27"/>
  <c r="AL55" i="27" s="1"/>
  <c r="AF67" i="27"/>
  <c r="AL67" i="27" s="1"/>
  <c r="AF60" i="27"/>
  <c r="AL60" i="27" s="1"/>
  <c r="AF38" i="27"/>
  <c r="AL38" i="27" s="1"/>
  <c r="AF118" i="27"/>
  <c r="AL118" i="27" s="1"/>
  <c r="AF32" i="27"/>
  <c r="AL32" i="27" s="1"/>
  <c r="AF16" i="27"/>
  <c r="AL16" i="27" s="1"/>
  <c r="AF124" i="27"/>
  <c r="AL124" i="27" s="1"/>
  <c r="AF57" i="27"/>
  <c r="AL57" i="27" s="1"/>
  <c r="AF107" i="27"/>
  <c r="AL107" i="27" s="1"/>
  <c r="AF25" i="27"/>
  <c r="AL25" i="27" s="1"/>
  <c r="AF19" i="27"/>
  <c r="AL19" i="27" s="1"/>
  <c r="AF40" i="27"/>
  <c r="AL40" i="27" s="1"/>
  <c r="AF11" i="27"/>
  <c r="AL11" i="27" s="1"/>
  <c r="AF99" i="27"/>
  <c r="AL99" i="27" s="1"/>
  <c r="AF72" i="27"/>
  <c r="AL72" i="27" s="1"/>
  <c r="AF112" i="27"/>
  <c r="AL112" i="27" s="1"/>
  <c r="AF108" i="27"/>
  <c r="AL108" i="27" s="1"/>
  <c r="AF45" i="27"/>
  <c r="AL45" i="27" s="1"/>
  <c r="AF6" i="27"/>
  <c r="AL6" i="27" s="1"/>
  <c r="AF50" i="27"/>
  <c r="AL50" i="27" s="1"/>
  <c r="AF35" i="27"/>
  <c r="AL35" i="27" s="1"/>
  <c r="AF87" i="27"/>
  <c r="AL87" i="27" s="1"/>
  <c r="AF34" i="27"/>
  <c r="AL34" i="27" s="1"/>
  <c r="AF73" i="27"/>
  <c r="AL73" i="27" s="1"/>
  <c r="AF14" i="27"/>
  <c r="AL14" i="27" s="1"/>
  <c r="AF69" i="27"/>
  <c r="AL69" i="27" s="1"/>
  <c r="AF96" i="27"/>
  <c r="AL96" i="27" s="1"/>
  <c r="AF83" i="27"/>
  <c r="AL83" i="27" s="1"/>
  <c r="AF9" i="27"/>
  <c r="AL9" i="27" s="1"/>
  <c r="AF29" i="27"/>
  <c r="AL29" i="27" s="1"/>
  <c r="AF42" i="27"/>
  <c r="AL42" i="27" s="1"/>
  <c r="AF61" i="27"/>
  <c r="AL61" i="27" s="1"/>
  <c r="AF84" i="27"/>
  <c r="AL84" i="27" s="1"/>
  <c r="AF111" i="27"/>
  <c r="AL111" i="27" s="1"/>
  <c r="AF56" i="27"/>
  <c r="AL56" i="27" s="1"/>
  <c r="AF58" i="27"/>
  <c r="AL58" i="27" s="1"/>
  <c r="AF37" i="27"/>
  <c r="AL37" i="27" s="1"/>
  <c r="AF82" i="27"/>
  <c r="AL82" i="27" s="1"/>
  <c r="AF18" i="27"/>
  <c r="AL18" i="27" s="1"/>
  <c r="AF116" i="27"/>
  <c r="AL116" i="27" s="1"/>
  <c r="AF22" i="27"/>
  <c r="AL22" i="27" s="1"/>
  <c r="AF33" i="27"/>
  <c r="AL33" i="27" s="1"/>
  <c r="AF78" i="27"/>
  <c r="AL78" i="27" s="1"/>
  <c r="AF89" i="27"/>
  <c r="AL89" i="27" s="1"/>
  <c r="AF15" i="27"/>
  <c r="AL15" i="27" s="1"/>
  <c r="AF113" i="27"/>
  <c r="AL113" i="27" s="1"/>
  <c r="AF13" i="27"/>
  <c r="AL13" i="27" s="1"/>
  <c r="AF27" i="27"/>
  <c r="AL27" i="27" s="1"/>
  <c r="AF28" i="27"/>
  <c r="AL28" i="27" s="1"/>
  <c r="AF71" i="27"/>
  <c r="AL71" i="27" s="1"/>
  <c r="AF128" i="27"/>
  <c r="AL128" i="27" s="1"/>
  <c r="AF114" i="27"/>
  <c r="AL114" i="27" s="1"/>
  <c r="AF17" i="27"/>
  <c r="AL17" i="27" s="1"/>
  <c r="AF20" i="27"/>
  <c r="AL20" i="27" s="1"/>
  <c r="AF77" i="27"/>
  <c r="AL77" i="27" s="1"/>
  <c r="AF5" i="27"/>
  <c r="AL5" i="27" s="1"/>
  <c r="AF26" i="27"/>
  <c r="AL26" i="27" s="1"/>
  <c r="AF76" i="27"/>
  <c r="AL76" i="27" s="1"/>
  <c r="AF125" i="27"/>
  <c r="AL125" i="27" s="1"/>
  <c r="AF68" i="27"/>
  <c r="AL68" i="27" s="1"/>
  <c r="AF126" i="27"/>
  <c r="AL126" i="27" s="1"/>
  <c r="AF115" i="27"/>
  <c r="AL115" i="27" s="1"/>
  <c r="AF91" i="27"/>
  <c r="AL91" i="27" s="1"/>
  <c r="AF79" i="27"/>
  <c r="AL79" i="27" s="1"/>
  <c r="AF85" i="27"/>
  <c r="AL85" i="27" s="1"/>
  <c r="AF59" i="27"/>
  <c r="AL59" i="27" s="1"/>
  <c r="AF7" i="27"/>
  <c r="AL7" i="27" s="1"/>
  <c r="AF130" i="27"/>
  <c r="AL130" i="27" s="1"/>
  <c r="AF54" i="27"/>
  <c r="AL54" i="27" s="1"/>
  <c r="AF75" i="27"/>
  <c r="AL75" i="27" s="1"/>
  <c r="AF129" i="27"/>
  <c r="AL129" i="27" s="1"/>
  <c r="AF36" i="27"/>
  <c r="AL36" i="27" s="1"/>
  <c r="AF81" i="27"/>
  <c r="AL81" i="27" s="1"/>
  <c r="AF39" i="27"/>
  <c r="AL39" i="27" s="1"/>
  <c r="AF64" i="27"/>
  <c r="AL64" i="27" s="1"/>
  <c r="AF105" i="27"/>
  <c r="AL105" i="27" s="1"/>
  <c r="AF88" i="27"/>
  <c r="AL88" i="27" s="1"/>
  <c r="AF117" i="27"/>
  <c r="AL117" i="27" s="1"/>
  <c r="AF103" i="27"/>
  <c r="AL103" i="27" s="1"/>
  <c r="AF21" i="27"/>
  <c r="AL21" i="27" s="1"/>
  <c r="AF65" i="27"/>
  <c r="AL65" i="27" s="1"/>
  <c r="AF102" i="27"/>
  <c r="AL102" i="27" s="1"/>
  <c r="AF52" i="27"/>
  <c r="AL52" i="27" s="1"/>
  <c r="AF127" i="27"/>
  <c r="AL127" i="27" s="1"/>
  <c r="AF70" i="27"/>
  <c r="AL70" i="27" s="1"/>
  <c r="AF63" i="27"/>
  <c r="AL63" i="27" s="1"/>
  <c r="AF121" i="27"/>
  <c r="AL121" i="27" s="1"/>
  <c r="AF43" i="27"/>
  <c r="AL43" i="27" s="1"/>
  <c r="AF92" i="27"/>
  <c r="AL92" i="27" s="1"/>
  <c r="AF47" i="27"/>
  <c r="AL47" i="27" s="1"/>
  <c r="AF66" i="27"/>
  <c r="AL66" i="27" s="1"/>
  <c r="AF30" i="27"/>
  <c r="AL30" i="27" s="1"/>
  <c r="AF104" i="27"/>
  <c r="AL104" i="27" s="1"/>
  <c r="AF106" i="27"/>
  <c r="AL106" i="27" s="1"/>
  <c r="AF12" i="27"/>
  <c r="AL12" i="27" s="1"/>
  <c r="AF123" i="27"/>
  <c r="AL123" i="27" s="1"/>
  <c r="AF51" i="27"/>
  <c r="AL51" i="27" s="1"/>
  <c r="AF110" i="27"/>
  <c r="AL110" i="27" s="1"/>
  <c r="AF90" i="27"/>
  <c r="AL90" i="27" s="1"/>
  <c r="AF109" i="27"/>
  <c r="AL109" i="27" s="1"/>
  <c r="AF95" i="27"/>
  <c r="AL95" i="27" s="1"/>
  <c r="AF132" i="27"/>
  <c r="AL132" i="27" s="1"/>
  <c r="AF31" i="27"/>
  <c r="AL31" i="27" s="1"/>
  <c r="AF10" i="27"/>
  <c r="AL10" i="27" s="1"/>
  <c r="AF62" i="27"/>
  <c r="AL62" i="27" s="1"/>
  <c r="AF93" i="27"/>
  <c r="AL93" i="27" s="1"/>
  <c r="AF41" i="27"/>
  <c r="AL41" i="27" s="1"/>
  <c r="AF24" i="27"/>
  <c r="AL24" i="27" s="1"/>
  <c r="AF46" i="27"/>
  <c r="AL46" i="27" s="1"/>
  <c r="AF49" i="27"/>
  <c r="AL49" i="27" s="1"/>
  <c r="AF74" i="27"/>
  <c r="AL74" i="27" s="1"/>
  <c r="AF8" i="27"/>
  <c r="AL8" i="27" s="1"/>
  <c r="AF98" i="27"/>
  <c r="AL98" i="27" s="1"/>
  <c r="AF23" i="27"/>
  <c r="AL23" i="27" s="1"/>
  <c r="AF122" i="27"/>
  <c r="AL122" i="27" s="1"/>
  <c r="AF86" i="27"/>
  <c r="AL86" i="27" s="1"/>
  <c r="AF53" i="27"/>
  <c r="AL53" i="27" s="1"/>
  <c r="AF119" i="27"/>
  <c r="AL119" i="27" s="1"/>
  <c r="AF94" i="27"/>
  <c r="AL94" i="27" s="1"/>
  <c r="AF97" i="27"/>
  <c r="AL97" i="27" s="1"/>
  <c r="B15" i="24"/>
  <c r="E15" i="24"/>
  <c r="H132" i="26" l="1"/>
  <c r="AH130" i="27"/>
  <c r="G132" i="26" s="1"/>
  <c r="F132" i="26" s="1"/>
  <c r="H107" i="26"/>
  <c r="AH105" i="27"/>
  <c r="G107" i="26" s="1"/>
  <c r="H28" i="26"/>
  <c r="AH26" i="27"/>
  <c r="G28" i="26" s="1"/>
  <c r="F28" i="26" s="1"/>
  <c r="H86" i="26"/>
  <c r="AH84" i="27"/>
  <c r="G86" i="26" s="1"/>
  <c r="H94" i="26"/>
  <c r="AH92" i="27"/>
  <c r="G94" i="26" s="1"/>
  <c r="F94" i="26" s="1"/>
  <c r="H68" i="26"/>
  <c r="AH66" i="27"/>
  <c r="G68" i="26" s="1"/>
  <c r="H40" i="26"/>
  <c r="AH38" i="27"/>
  <c r="G40" i="26" s="1"/>
  <c r="F40" i="26" s="1"/>
  <c r="H34" i="26"/>
  <c r="AH32" i="27"/>
  <c r="G34" i="26" s="1"/>
  <c r="H85" i="26"/>
  <c r="AH83" i="27"/>
  <c r="G85" i="26" s="1"/>
  <c r="F85" i="26" s="1"/>
  <c r="H96" i="26"/>
  <c r="AH94" i="27"/>
  <c r="G96" i="26" s="1"/>
  <c r="H122" i="26"/>
  <c r="AH120" i="27"/>
  <c r="G122" i="26" s="1"/>
  <c r="F122" i="26" s="1"/>
  <c r="H59" i="26"/>
  <c r="AH57" i="27"/>
  <c r="G59" i="26" s="1"/>
  <c r="H134" i="26"/>
  <c r="AH132" i="27"/>
  <c r="G134" i="26" s="1"/>
  <c r="F134" i="26" s="1"/>
  <c r="H44" i="26"/>
  <c r="AH42" i="27"/>
  <c r="G44" i="26" s="1"/>
  <c r="H32" i="26"/>
  <c r="AH30" i="27"/>
  <c r="G32" i="26" s="1"/>
  <c r="F32" i="26" s="1"/>
  <c r="H7" i="26"/>
  <c r="AH5" i="27"/>
  <c r="G7" i="26" s="1"/>
  <c r="H73" i="26"/>
  <c r="AH71" i="27"/>
  <c r="G73" i="26" s="1"/>
  <c r="F73" i="26" s="1"/>
  <c r="H89" i="26"/>
  <c r="AH87" i="27"/>
  <c r="G89" i="26" s="1"/>
  <c r="H92" i="26"/>
  <c r="AH90" i="27"/>
  <c r="G92" i="26" s="1"/>
  <c r="F92" i="26" s="1"/>
  <c r="H8" i="26"/>
  <c r="AH6" i="27"/>
  <c r="G8" i="26" s="1"/>
  <c r="H71" i="26"/>
  <c r="AH69" i="27"/>
  <c r="G71" i="26" s="1"/>
  <c r="F71" i="26" s="1"/>
  <c r="H79" i="26"/>
  <c r="AH77" i="27"/>
  <c r="G79" i="26" s="1"/>
  <c r="H82" i="26"/>
  <c r="AH80" i="27"/>
  <c r="G82" i="26" s="1"/>
  <c r="F82" i="26" s="1"/>
  <c r="H13" i="26"/>
  <c r="AH11" i="27"/>
  <c r="G13" i="26" s="1"/>
  <c r="H48" i="26"/>
  <c r="AH46" i="27"/>
  <c r="G48" i="26" s="1"/>
  <c r="F48" i="26" s="1"/>
  <c r="H10" i="26"/>
  <c r="AH8" i="27"/>
  <c r="G10" i="26" s="1"/>
  <c r="H25" i="26"/>
  <c r="AH23" i="27"/>
  <c r="G25" i="26" s="1"/>
  <c r="F25" i="26" s="1"/>
  <c r="H53" i="26"/>
  <c r="AH51" i="27"/>
  <c r="G53" i="26" s="1"/>
  <c r="H93" i="26"/>
  <c r="AH91" i="27"/>
  <c r="G93" i="26" s="1"/>
  <c r="F93" i="26" s="1"/>
  <c r="H61" i="26"/>
  <c r="AH59" i="27"/>
  <c r="G61" i="26" s="1"/>
  <c r="H123" i="26"/>
  <c r="AH121" i="27"/>
  <c r="G123" i="26" s="1"/>
  <c r="F123" i="26" s="1"/>
  <c r="H64" i="26"/>
  <c r="AH62" i="27"/>
  <c r="G64" i="26" s="1"/>
  <c r="H14" i="26"/>
  <c r="AH12" i="27"/>
  <c r="G14" i="26" s="1"/>
  <c r="F14" i="26" s="1"/>
  <c r="H127" i="26"/>
  <c r="AH125" i="27"/>
  <c r="G127" i="26" s="1"/>
  <c r="H95" i="26"/>
  <c r="AH93" i="27"/>
  <c r="G95" i="26" s="1"/>
  <c r="F95" i="26" s="1"/>
  <c r="H125" i="26"/>
  <c r="AH123" i="27"/>
  <c r="G125" i="26" s="1"/>
  <c r="H31" i="26"/>
  <c r="AH29" i="27"/>
  <c r="G31" i="26" s="1"/>
  <c r="F31" i="26" s="1"/>
  <c r="H58" i="26"/>
  <c r="AH56" i="27"/>
  <c r="G58" i="26" s="1"/>
  <c r="H52" i="26"/>
  <c r="AH50" i="27"/>
  <c r="G52" i="26" s="1"/>
  <c r="F52" i="26" s="1"/>
  <c r="H97" i="26"/>
  <c r="AH95" i="27"/>
  <c r="G97" i="26" s="1"/>
  <c r="E16" i="24"/>
  <c r="E22" i="24" s="1"/>
  <c r="E23" i="24" s="1"/>
  <c r="E17" i="24"/>
  <c r="H116" i="26"/>
  <c r="AH114" i="27"/>
  <c r="G116" i="26" s="1"/>
  <c r="H23" i="26"/>
  <c r="AH21" i="27"/>
  <c r="G23" i="26" s="1"/>
  <c r="F23" i="26" s="1"/>
  <c r="H29" i="26"/>
  <c r="AH27" i="27"/>
  <c r="G29" i="26" s="1"/>
  <c r="H9" i="26"/>
  <c r="AH7" i="27"/>
  <c r="G9" i="26" s="1"/>
  <c r="F9" i="26" s="1"/>
  <c r="H117" i="26"/>
  <c r="AH115" i="27"/>
  <c r="G117" i="26" s="1"/>
  <c r="H45" i="26"/>
  <c r="AH43" i="27"/>
  <c r="G45" i="26" s="1"/>
  <c r="F45" i="26" s="1"/>
  <c r="H43" i="26"/>
  <c r="AH41" i="27"/>
  <c r="G43" i="26" s="1"/>
  <c r="H56" i="26"/>
  <c r="AH54" i="27"/>
  <c r="G56" i="26" s="1"/>
  <c r="F56" i="26" s="1"/>
  <c r="H111" i="26"/>
  <c r="AH109" i="27"/>
  <c r="G111" i="26" s="1"/>
  <c r="H84" i="26"/>
  <c r="AH82" i="27"/>
  <c r="G84" i="26" s="1"/>
  <c r="F84" i="26" s="1"/>
  <c r="H70" i="26"/>
  <c r="AH68" i="27"/>
  <c r="G70" i="26" s="1"/>
  <c r="H22" i="26"/>
  <c r="AH20" i="27"/>
  <c r="G22" i="26" s="1"/>
  <c r="F22" i="26" s="1"/>
  <c r="H121" i="26"/>
  <c r="AH119" i="27"/>
  <c r="G121" i="26" s="1"/>
  <c r="H72" i="26"/>
  <c r="AH70" i="27"/>
  <c r="G72" i="26" s="1"/>
  <c r="F72" i="26" s="1"/>
  <c r="H87" i="26"/>
  <c r="AH85" i="27"/>
  <c r="G87" i="26" s="1"/>
  <c r="H18" i="26"/>
  <c r="AH16" i="27"/>
  <c r="G18" i="26" s="1"/>
  <c r="F18" i="26" s="1"/>
  <c r="H119" i="26"/>
  <c r="AH117" i="27"/>
  <c r="G119" i="26" s="1"/>
  <c r="H126" i="26"/>
  <c r="AH124" i="27"/>
  <c r="G126" i="26" s="1"/>
  <c r="F126" i="26" s="1"/>
  <c r="H76" i="26"/>
  <c r="AH74" i="27"/>
  <c r="G76" i="26" s="1"/>
  <c r="H109" i="26"/>
  <c r="AH107" i="27"/>
  <c r="G109" i="26" s="1"/>
  <c r="F109" i="26" s="1"/>
  <c r="H102" i="26"/>
  <c r="AH100" i="27"/>
  <c r="G102" i="26" s="1"/>
  <c r="B17" i="24"/>
  <c r="B16" i="24"/>
  <c r="B22" i="24" s="1"/>
  <c r="B23" i="24" s="1"/>
  <c r="D16" i="24"/>
  <c r="D22" i="24" s="1"/>
  <c r="D23" i="24" s="1"/>
  <c r="D17" i="24"/>
  <c r="H77" i="26"/>
  <c r="AH75" i="27"/>
  <c r="G77" i="26" s="1"/>
  <c r="F77" i="26" s="1"/>
  <c r="H11" i="26"/>
  <c r="AH9" i="27"/>
  <c r="G11" i="26" s="1"/>
  <c r="H128" i="26"/>
  <c r="AH126" i="27"/>
  <c r="G128" i="26" s="1"/>
  <c r="F128" i="26" s="1"/>
  <c r="H98" i="26"/>
  <c r="AH96" i="27"/>
  <c r="G98" i="26" s="1"/>
  <c r="H36" i="26"/>
  <c r="AH34" i="27"/>
  <c r="G36" i="26" s="1"/>
  <c r="F36" i="26" s="1"/>
  <c r="H26" i="26"/>
  <c r="AH24" i="27"/>
  <c r="G26" i="26" s="1"/>
  <c r="H55" i="26"/>
  <c r="AH53" i="27"/>
  <c r="G55" i="26" s="1"/>
  <c r="F55" i="26" s="1"/>
  <c r="H112" i="26"/>
  <c r="AH110" i="27"/>
  <c r="G112" i="26" s="1"/>
  <c r="H118" i="26"/>
  <c r="AH116" i="27"/>
  <c r="G118" i="26" s="1"/>
  <c r="F118" i="26" s="1"/>
  <c r="H30" i="26"/>
  <c r="AH28" i="27"/>
  <c r="G30" i="26" s="1"/>
  <c r="H67" i="26"/>
  <c r="AH65" i="27"/>
  <c r="G67" i="26" s="1"/>
  <c r="F67" i="26" s="1"/>
  <c r="H27" i="26"/>
  <c r="AH25" i="27"/>
  <c r="G27" i="26" s="1"/>
  <c r="H131" i="26"/>
  <c r="AH129" i="27"/>
  <c r="G131" i="26" s="1"/>
  <c r="F131" i="26" s="1"/>
  <c r="H133" i="26"/>
  <c r="AH131" i="27"/>
  <c r="G133" i="26" s="1"/>
  <c r="H20" i="26"/>
  <c r="AH18" i="27"/>
  <c r="G20" i="26" s="1"/>
  <c r="F20" i="26" s="1"/>
  <c r="H105" i="26"/>
  <c r="AH103" i="27"/>
  <c r="G105" i="26" s="1"/>
  <c r="H130" i="26"/>
  <c r="AH128" i="27"/>
  <c r="G130" i="26" s="1"/>
  <c r="F130" i="26" s="1"/>
  <c r="G16" i="24"/>
  <c r="G22" i="24" s="1"/>
  <c r="G23" i="24" s="1"/>
  <c r="G17" i="24"/>
  <c r="H63" i="26"/>
  <c r="AH61" i="27"/>
  <c r="G63" i="26" s="1"/>
  <c r="F63" i="26" s="1"/>
  <c r="H54" i="26"/>
  <c r="AH52" i="27"/>
  <c r="G54" i="26" s="1"/>
  <c r="H120" i="26"/>
  <c r="AH118" i="27"/>
  <c r="G120" i="26" s="1"/>
  <c r="F120" i="26" s="1"/>
  <c r="H129" i="26"/>
  <c r="AH127" i="27"/>
  <c r="G129" i="26" s="1"/>
  <c r="H108" i="26"/>
  <c r="AH106" i="27"/>
  <c r="G108" i="26" s="1"/>
  <c r="F108" i="26" s="1"/>
  <c r="H60" i="26"/>
  <c r="AH58" i="27"/>
  <c r="G60" i="26" s="1"/>
  <c r="H41" i="26"/>
  <c r="AH39" i="27"/>
  <c r="G41" i="26" s="1"/>
  <c r="F41" i="26" s="1"/>
  <c r="H46" i="26"/>
  <c r="AH44" i="27"/>
  <c r="G46" i="26" s="1"/>
  <c r="H65" i="26"/>
  <c r="AH63" i="27"/>
  <c r="G65" i="26" s="1"/>
  <c r="F65" i="26" s="1"/>
  <c r="H38" i="26"/>
  <c r="AH36" i="27"/>
  <c r="G38" i="26" s="1"/>
  <c r="H78" i="26"/>
  <c r="AH76" i="27"/>
  <c r="G78" i="26" s="1"/>
  <c r="F78" i="26" s="1"/>
  <c r="H51" i="26"/>
  <c r="AH49" i="27"/>
  <c r="G51" i="26" s="1"/>
  <c r="H88" i="26"/>
  <c r="AH86" i="27"/>
  <c r="G88" i="26" s="1"/>
  <c r="F88" i="26" s="1"/>
  <c r="H49" i="26"/>
  <c r="AH47" i="27"/>
  <c r="G49" i="26" s="1"/>
  <c r="H75" i="26"/>
  <c r="AH73" i="27"/>
  <c r="G75" i="26" s="1"/>
  <c r="F75" i="26" s="1"/>
  <c r="H90" i="26"/>
  <c r="AH88" i="27"/>
  <c r="G90" i="26" s="1"/>
  <c r="H57" i="26"/>
  <c r="AH55" i="27"/>
  <c r="G57" i="26" s="1"/>
  <c r="F57" i="26" s="1"/>
  <c r="H24" i="26"/>
  <c r="AH22" i="27"/>
  <c r="G24" i="26" s="1"/>
  <c r="H69" i="26"/>
  <c r="AH67" i="27"/>
  <c r="G69" i="26" s="1"/>
  <c r="F69" i="26" s="1"/>
  <c r="H17" i="26"/>
  <c r="AH15" i="27"/>
  <c r="G17" i="26" s="1"/>
  <c r="H66" i="26"/>
  <c r="AH64" i="27"/>
  <c r="G66" i="26" s="1"/>
  <c r="F66" i="26" s="1"/>
  <c r="H42" i="26"/>
  <c r="AH40" i="27"/>
  <c r="G42" i="26" s="1"/>
  <c r="H124" i="26"/>
  <c r="AH122" i="27"/>
  <c r="G124" i="26" s="1"/>
  <c r="F124" i="26" s="1"/>
  <c r="H99" i="26"/>
  <c r="AH97" i="27"/>
  <c r="G99" i="26" s="1"/>
  <c r="H106" i="26"/>
  <c r="AH104" i="27"/>
  <c r="G106" i="26" s="1"/>
  <c r="F106" i="26" s="1"/>
  <c r="H115" i="26"/>
  <c r="AH113" i="27"/>
  <c r="G115" i="26" s="1"/>
  <c r="H100" i="26"/>
  <c r="AH98" i="27"/>
  <c r="G100" i="26" s="1"/>
  <c r="F100" i="26" s="1"/>
  <c r="H19" i="26"/>
  <c r="AH17" i="27"/>
  <c r="G19" i="26" s="1"/>
  <c r="H114" i="26"/>
  <c r="AH112" i="27"/>
  <c r="G114" i="26" s="1"/>
  <c r="F114" i="26" s="1"/>
  <c r="H104" i="26"/>
  <c r="AH102" i="27"/>
  <c r="G104" i="26" s="1"/>
  <c r="H21" i="26"/>
  <c r="AH19" i="27"/>
  <c r="G21" i="26" s="1"/>
  <c r="F21" i="26" s="1"/>
  <c r="H113" i="26"/>
  <c r="AH111" i="27"/>
  <c r="G113" i="26" s="1"/>
  <c r="H33" i="26"/>
  <c r="AH31" i="27"/>
  <c r="G33" i="26" s="1"/>
  <c r="F33" i="26" s="1"/>
  <c r="F16" i="24"/>
  <c r="F22" i="24" s="1"/>
  <c r="F23" i="24" s="1"/>
  <c r="F17" i="24"/>
  <c r="H110" i="26"/>
  <c r="AH108" i="27"/>
  <c r="G110" i="26" s="1"/>
  <c r="F110" i="26" s="1"/>
  <c r="H39" i="26"/>
  <c r="AH37" i="27"/>
  <c r="G39" i="26" s="1"/>
  <c r="H35" i="26"/>
  <c r="AH33" i="27"/>
  <c r="G35" i="26" s="1"/>
  <c r="F35" i="26" s="1"/>
  <c r="H80" i="26"/>
  <c r="AH78" i="27"/>
  <c r="G80" i="26" s="1"/>
  <c r="H37" i="26"/>
  <c r="AH35" i="27"/>
  <c r="G37" i="26" s="1"/>
  <c r="F37" i="26" s="1"/>
  <c r="H15" i="26"/>
  <c r="AH13" i="27"/>
  <c r="G15" i="26" s="1"/>
  <c r="H62" i="26"/>
  <c r="AH60" i="27"/>
  <c r="G62" i="26" s="1"/>
  <c r="F62" i="26" s="1"/>
  <c r="H16" i="26"/>
  <c r="AH14" i="27"/>
  <c r="G16" i="26" s="1"/>
  <c r="H103" i="26"/>
  <c r="AH101" i="27"/>
  <c r="G103" i="26" s="1"/>
  <c r="F103" i="26" s="1"/>
  <c r="H81" i="26"/>
  <c r="AH79" i="27"/>
  <c r="G81" i="26" s="1"/>
  <c r="H47" i="26"/>
  <c r="AH45" i="27"/>
  <c r="G47" i="26" s="1"/>
  <c r="F47" i="26" s="1"/>
  <c r="H74" i="26"/>
  <c r="AH72" i="27"/>
  <c r="G74" i="26" s="1"/>
  <c r="H91" i="26"/>
  <c r="AH89" i="27"/>
  <c r="G91" i="26" s="1"/>
  <c r="F91" i="26" s="1"/>
  <c r="H83" i="26"/>
  <c r="AH81" i="27"/>
  <c r="G83" i="26" s="1"/>
  <c r="H101" i="26"/>
  <c r="AH99" i="27"/>
  <c r="G101" i="26" s="1"/>
  <c r="F101" i="26" s="1"/>
  <c r="H12" i="26"/>
  <c r="AH10" i="27"/>
  <c r="G12" i="26" s="1"/>
  <c r="H50" i="26"/>
  <c r="AH48" i="27"/>
  <c r="G50" i="26" s="1"/>
  <c r="F50" i="26" s="1"/>
  <c r="C17" i="24"/>
  <c r="C16" i="24"/>
  <c r="C22" i="24" s="1"/>
  <c r="C23" i="24" s="1"/>
  <c r="F12" i="26" l="1"/>
  <c r="F74" i="26"/>
  <c r="F16" i="26"/>
  <c r="F80" i="26"/>
  <c r="F104" i="26"/>
  <c r="F115" i="26"/>
  <c r="F42" i="26"/>
  <c r="F24" i="26"/>
  <c r="F49" i="26"/>
  <c r="F38" i="26"/>
  <c r="F60" i="26"/>
  <c r="F54" i="26"/>
  <c r="F105" i="26"/>
  <c r="F27" i="26"/>
  <c r="F112" i="26"/>
  <c r="F98" i="26"/>
  <c r="F76" i="26"/>
  <c r="F87" i="26"/>
  <c r="F70" i="26"/>
  <c r="F43" i="26"/>
  <c r="F29" i="26"/>
  <c r="F97" i="26"/>
  <c r="F125" i="26"/>
  <c r="F64" i="26"/>
  <c r="F53" i="26"/>
  <c r="F13" i="26"/>
  <c r="F8" i="26"/>
  <c r="F59" i="26"/>
  <c r="F34" i="26"/>
  <c r="F86" i="26"/>
  <c r="F83" i="26"/>
  <c r="F81" i="26"/>
  <c r="F15" i="26"/>
  <c r="F39" i="26"/>
  <c r="F113" i="26"/>
  <c r="F19" i="26"/>
  <c r="F99" i="26"/>
  <c r="F17" i="26"/>
  <c r="F90" i="26"/>
  <c r="F51" i="26"/>
  <c r="F46" i="26"/>
  <c r="F129" i="26"/>
  <c r="F133" i="26"/>
  <c r="F30" i="26"/>
  <c r="F26" i="26"/>
  <c r="F11" i="26"/>
  <c r="F102" i="26"/>
  <c r="F119" i="26"/>
  <c r="F121" i="26"/>
  <c r="F111" i="26"/>
  <c r="F117" i="26"/>
  <c r="F116" i="26"/>
  <c r="F58" i="26"/>
  <c r="F127" i="26"/>
  <c r="F61" i="26"/>
  <c r="F10" i="26"/>
  <c r="F79" i="26"/>
  <c r="F89" i="26"/>
  <c r="F44" i="26"/>
  <c r="F96" i="26"/>
  <c r="F68" i="26"/>
  <c r="F107" i="26"/>
  <c r="D34" i="24"/>
  <c r="D35" i="24" s="1"/>
  <c r="D21" i="24"/>
  <c r="D19" i="24"/>
  <c r="F7" i="26"/>
  <c r="L7" i="26"/>
  <c r="M15" i="26" s="1"/>
  <c r="M7" i="26"/>
  <c r="F19" i="24"/>
  <c r="F34" i="24"/>
  <c r="F35" i="24" s="1"/>
  <c r="F21" i="24"/>
  <c r="B34" i="24"/>
  <c r="B35" i="24" s="1"/>
  <c r="B21" i="24"/>
  <c r="B19" i="24"/>
  <c r="G21" i="24"/>
  <c r="G19" i="24"/>
  <c r="G34" i="24"/>
  <c r="G35" i="24" s="1"/>
  <c r="C21" i="24"/>
  <c r="C19" i="24"/>
  <c r="C34" i="24"/>
  <c r="C35" i="24" s="1"/>
  <c r="E34" i="24"/>
  <c r="E35" i="24" s="1"/>
  <c r="E21" i="24"/>
  <c r="E19" i="24"/>
  <c r="M16" i="26" l="1"/>
  <c r="N7" i="26"/>
  <c r="L11" i="26" s="1"/>
  <c r="M11" i="26" l="1"/>
  <c r="N11" i="2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Amaan Mohideen</author>
    <author>Justin Khaw</author>
  </authors>
  <commentList>
    <comment ref="C50" authorId="0" shapeId="0" xr:uid="{5CDA6F4D-1C09-492C-8381-6FBAEE5F6497}">
      <text>
        <r>
          <rPr>
            <b/>
            <sz val="9"/>
            <color indexed="81"/>
            <rFont val="Tahoma"/>
            <family val="2"/>
          </rPr>
          <t>Amaan Mohideen:</t>
        </r>
        <r>
          <rPr>
            <sz val="9"/>
            <color indexed="81"/>
            <rFont val="Tahoma"/>
            <family val="2"/>
          </rPr>
          <t xml:space="preserve">
average of above and below
</t>
        </r>
      </text>
    </comment>
    <comment ref="E65" authorId="1" shapeId="0" xr:uid="{7A824344-5D88-43C1-BA90-11E5236C07B2}">
      <text>
        <r>
          <rPr>
            <b/>
            <sz val="9"/>
            <color indexed="81"/>
            <rFont val="Tahoma"/>
            <family val="2"/>
          </rPr>
          <t>Justin Khaw:</t>
        </r>
        <r>
          <rPr>
            <sz val="9"/>
            <color indexed="81"/>
            <rFont val="Tahoma"/>
            <family val="2"/>
          </rPr>
          <t xml:space="preserve">
Formula adjustment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Justin Khaw</author>
  </authors>
  <commentList>
    <comment ref="A1" authorId="0" shapeId="0" xr:uid="{653518F8-2D16-49B5-8D83-1A08503970A5}">
      <text>
        <r>
          <rPr>
            <b/>
            <sz val="9"/>
            <color indexed="81"/>
            <rFont val="Tahoma"/>
            <family val="2"/>
          </rPr>
          <t>Justin Khaw:</t>
        </r>
        <r>
          <rPr>
            <sz val="9"/>
            <color indexed="81"/>
            <rFont val="Tahoma"/>
            <family val="2"/>
          </rPr>
          <t xml:space="preserve">
Number of displacements x number of months of temporary accomodation needed.</t>
        </r>
      </text>
    </comment>
    <comment ref="U1" authorId="0" shapeId="0" xr:uid="{85516681-AFEA-4234-B295-0F4A6E72B5C9}">
      <text>
        <r>
          <rPr>
            <b/>
            <sz val="9"/>
            <color indexed="81"/>
            <rFont val="Tahoma"/>
            <family val="2"/>
          </rPr>
          <t>Justin Khaw:</t>
        </r>
        <r>
          <rPr>
            <sz val="9"/>
            <color indexed="81"/>
            <rFont val="Tahoma"/>
            <family val="2"/>
          </rPr>
          <t xml:space="preserve">
Number of displacements x number of months of temporary accomodation needed.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Justin Khaw</author>
  </authors>
  <commentList>
    <comment ref="A1" authorId="0" shapeId="0" xr:uid="{76ADDFEC-1CC6-490E-B4E2-CC4D34774985}">
      <text>
        <r>
          <rPr>
            <b/>
            <sz val="9"/>
            <color indexed="81"/>
            <rFont val="Tahoma"/>
            <family val="2"/>
          </rPr>
          <t>Justin Khaw:</t>
        </r>
        <r>
          <rPr>
            <sz val="9"/>
            <color indexed="81"/>
            <rFont val="Tahoma"/>
            <family val="2"/>
          </rPr>
          <t xml:space="preserve">
Number of displacements x number of months of temporary accomodation needed.</t>
        </r>
      </text>
    </comment>
    <comment ref="U1" authorId="0" shapeId="0" xr:uid="{E8055D31-A1D7-4142-8D05-EFC30F710728}">
      <text>
        <r>
          <rPr>
            <b/>
            <sz val="9"/>
            <color indexed="81"/>
            <rFont val="Tahoma"/>
            <family val="2"/>
          </rPr>
          <t>Justin Khaw:</t>
        </r>
        <r>
          <rPr>
            <sz val="9"/>
            <color indexed="81"/>
            <rFont val="Tahoma"/>
            <family val="2"/>
          </rPr>
          <t xml:space="preserve">
Number of displacements x number of months of temporary accomodation needed.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Justin Khaw</author>
  </authors>
  <commentList>
    <comment ref="A1" authorId="0" shapeId="0" xr:uid="{1F05EAD0-113E-4F16-B9A5-DCFBCB10FF06}">
      <text>
        <r>
          <rPr>
            <b/>
            <sz val="9"/>
            <color indexed="81"/>
            <rFont val="Tahoma"/>
            <family val="2"/>
          </rPr>
          <t>Justin Khaw:</t>
        </r>
        <r>
          <rPr>
            <sz val="9"/>
            <color indexed="81"/>
            <rFont val="Tahoma"/>
            <family val="2"/>
          </rPr>
          <t xml:space="preserve">
Number of displacements x number of months of temporary accomodation needed.</t>
        </r>
      </text>
    </comment>
    <comment ref="U1" authorId="0" shapeId="0" xr:uid="{52395445-A172-43C4-948D-A81AB2FFDD2A}">
      <text>
        <r>
          <rPr>
            <b/>
            <sz val="9"/>
            <color indexed="81"/>
            <rFont val="Tahoma"/>
            <family val="2"/>
          </rPr>
          <t>Justin Khaw:</t>
        </r>
        <r>
          <rPr>
            <sz val="9"/>
            <color indexed="81"/>
            <rFont val="Tahoma"/>
            <family val="2"/>
          </rPr>
          <t xml:space="preserve">
Number of displacements x number of months of temporary accomodation needed.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Justin Khaw</author>
  </authors>
  <commentList>
    <comment ref="A1" authorId="0" shapeId="0" xr:uid="{A52FAAF7-9E58-48A8-9E68-2B5D2567075D}">
      <text>
        <r>
          <rPr>
            <b/>
            <sz val="9"/>
            <color indexed="81"/>
            <rFont val="Tahoma"/>
            <family val="2"/>
          </rPr>
          <t>Justin Khaw:</t>
        </r>
        <r>
          <rPr>
            <sz val="9"/>
            <color indexed="81"/>
            <rFont val="Tahoma"/>
            <family val="2"/>
          </rPr>
          <t xml:space="preserve">
Please see comporable costs to Jason's model on the right.</t>
        </r>
      </text>
    </comment>
    <comment ref="AC1" authorId="0" shapeId="0" xr:uid="{222F61EF-6461-4133-824B-D3603836446F}">
      <text>
        <r>
          <rPr>
            <b/>
            <sz val="9"/>
            <color indexed="81"/>
            <rFont val="Tahoma"/>
            <family val="2"/>
          </rPr>
          <t>Justin Khaw:</t>
        </r>
        <r>
          <rPr>
            <sz val="9"/>
            <color indexed="81"/>
            <rFont val="Tahoma"/>
            <family val="2"/>
          </rPr>
          <t xml:space="preserve">
Please see comporable costs to Jason's model on the right.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Justin Khaw</author>
  </authors>
  <commentList>
    <comment ref="A1" authorId="0" shapeId="0" xr:uid="{3F025ACF-714A-45E7-889E-C25795F7A44A}">
      <text>
        <r>
          <rPr>
            <b/>
            <sz val="9"/>
            <color indexed="81"/>
            <rFont val="Tahoma"/>
            <family val="2"/>
          </rPr>
          <t>Justin Khaw:</t>
        </r>
        <r>
          <rPr>
            <sz val="9"/>
            <color indexed="81"/>
            <rFont val="Tahoma"/>
            <family val="2"/>
          </rPr>
          <t xml:space="preserve">
Note this is a placeholder for now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Justin Khaw</author>
  </authors>
  <commentList>
    <comment ref="A1" authorId="0" shapeId="0" xr:uid="{46D119BB-C828-47BE-84FC-339546CDE336}">
      <text>
        <r>
          <rPr>
            <b/>
            <sz val="9"/>
            <color indexed="81"/>
            <rFont val="Tahoma"/>
            <family val="2"/>
          </rPr>
          <t>Justin Khaw:</t>
        </r>
        <r>
          <rPr>
            <sz val="9"/>
            <color indexed="81"/>
            <rFont val="Tahoma"/>
            <family val="2"/>
          </rPr>
          <t xml:space="preserve">
Note this is a placeholder for now</t>
        </r>
      </text>
    </comment>
    <comment ref="I1" authorId="0" shapeId="0" xr:uid="{50597E07-B1D0-4F8C-9D5D-FA4CC8561310}">
      <text>
        <r>
          <rPr>
            <b/>
            <sz val="9"/>
            <color indexed="81"/>
            <rFont val="Tahoma"/>
            <family val="2"/>
          </rPr>
          <t>Justin Khaw:</t>
        </r>
        <r>
          <rPr>
            <sz val="9"/>
            <color indexed="81"/>
            <rFont val="Tahoma"/>
            <family val="2"/>
          </rPr>
          <t xml:space="preserve">
Note this is a placeholder for now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Justin Khaw</author>
  </authors>
  <commentList>
    <comment ref="A1" authorId="0" shapeId="0" xr:uid="{37BA286C-38E2-40B0-98A3-101EBA45371D}">
      <text>
        <r>
          <rPr>
            <b/>
            <sz val="9"/>
            <color indexed="81"/>
            <rFont val="Tahoma"/>
            <family val="2"/>
          </rPr>
          <t>Justin Khaw:</t>
        </r>
        <r>
          <rPr>
            <sz val="9"/>
            <color indexed="81"/>
            <rFont val="Tahoma"/>
            <family val="2"/>
          </rPr>
          <t xml:space="preserve">
Note this is a placeholder for now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Justin Khaw</author>
  </authors>
  <commentList>
    <comment ref="A1" authorId="0" shapeId="0" xr:uid="{F8DEA107-9873-4D60-9ABB-814BE0BDBEB9}">
      <text>
        <r>
          <rPr>
            <b/>
            <sz val="9"/>
            <color indexed="81"/>
            <rFont val="Tahoma"/>
            <family val="2"/>
          </rPr>
          <t>Justin Khaw:</t>
        </r>
        <r>
          <rPr>
            <sz val="9"/>
            <color indexed="81"/>
            <rFont val="Tahoma"/>
            <family val="2"/>
          </rPr>
          <t xml:space="preserve">
Note this is a placeholder for now. 
Do we want to consider fatalities, im leaning just using basic growth for population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Justin Khaw</author>
  </authors>
  <commentList>
    <comment ref="B20" authorId="0" shapeId="0" xr:uid="{C8160535-321A-442F-B206-595C49FD8754}">
      <text>
        <r>
          <rPr>
            <b/>
            <sz val="9"/>
            <color indexed="81"/>
            <rFont val="Tahoma"/>
            <family val="2"/>
          </rPr>
          <t>Justin Khaw:</t>
        </r>
        <r>
          <rPr>
            <sz val="9"/>
            <color indexed="81"/>
            <rFont val="Tahoma"/>
            <family val="2"/>
          </rPr>
          <t xml:space="preserve">
I have listed the assumptions that have been used throughout the spreadsheet</t>
        </r>
      </text>
    </comment>
    <comment ref="B21" authorId="0" shapeId="0" xr:uid="{7E5279F7-E197-4D6A-A7A5-E88C41BC9B26}">
      <text>
        <r>
          <rPr>
            <b/>
            <sz val="9"/>
            <color indexed="81"/>
            <rFont val="Tahoma"/>
            <family val="2"/>
          </rPr>
          <t>Justin Khaw:</t>
        </r>
        <r>
          <rPr>
            <sz val="9"/>
            <color indexed="81"/>
            <rFont val="Tahoma"/>
            <family val="2"/>
          </rPr>
          <t xml:space="preserve">
Taken from input data</t>
        </r>
      </text>
    </comment>
    <comment ref="B23" authorId="0" shapeId="0" xr:uid="{71E2C063-A258-4004-8865-169BE47F4A28}">
      <text>
        <r>
          <rPr>
            <b/>
            <sz val="9"/>
            <color indexed="81"/>
            <rFont val="Tahoma"/>
            <family val="2"/>
          </rPr>
          <t>Justin Khaw:</t>
        </r>
        <r>
          <rPr>
            <sz val="9"/>
            <color indexed="81"/>
            <rFont val="Tahoma"/>
            <family val="2"/>
          </rPr>
          <t xml:space="preserve">
year on year average. Can have entire growth assumption, will be easier and probalby more consistent. Leaving as is for now</t>
        </r>
      </text>
    </comment>
    <comment ref="C32" authorId="0" shapeId="0" xr:uid="{49816B7C-AB0E-48D1-A2B7-3F9C0E129C15}">
      <text>
        <r>
          <rPr>
            <b/>
            <sz val="9"/>
            <color rgb="FF000000"/>
            <rFont val="Tahoma"/>
            <family val="2"/>
          </rPr>
          <t>Justin Khaw: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Used austrlia's annual growth rate as placeholder for now, the ~7% from census data seems quite large (although could be driven by migration)</t>
        </r>
      </text>
    </comment>
    <comment ref="C33" authorId="0" shapeId="0" xr:uid="{B0C0871F-038F-49CF-8D57-0987DF5878B4}">
      <text>
        <r>
          <rPr>
            <b/>
            <sz val="9"/>
            <color rgb="FF000000"/>
            <rFont val="Tahoma"/>
            <family val="2"/>
          </rPr>
          <t>Justin Khaw: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Used austrlia's annual growth rate as placeholder for now, the ~7% from census data seems quite large (although could be driven by migration)</t>
        </r>
      </text>
    </comment>
    <comment ref="B41" authorId="0" shapeId="0" xr:uid="{210BB0A4-6A70-4E70-893A-3846ACA2FA9A}">
      <text>
        <r>
          <rPr>
            <b/>
            <sz val="9"/>
            <color indexed="81"/>
            <rFont val="Tahoma"/>
            <family val="2"/>
          </rPr>
          <t>Justin Khaw:</t>
        </r>
        <r>
          <rPr>
            <sz val="9"/>
            <color indexed="81"/>
            <rFont val="Tahoma"/>
            <family val="2"/>
          </rPr>
          <t xml:space="preserve">
input data</t>
        </r>
      </text>
    </comment>
    <comment ref="B42" authorId="0" shapeId="0" xr:uid="{C53933D6-A95D-4C37-960B-6609BDA4A174}">
      <text>
        <r>
          <rPr>
            <b/>
            <sz val="9"/>
            <color indexed="81"/>
            <rFont val="Tahoma"/>
            <family val="2"/>
          </rPr>
          <t>Justin Khaw:</t>
        </r>
        <r>
          <rPr>
            <sz val="9"/>
            <color indexed="81"/>
            <rFont val="Tahoma"/>
            <family val="2"/>
          </rPr>
          <t xml:space="preserve">
input data</t>
        </r>
      </text>
    </comment>
    <comment ref="C43" authorId="0" shapeId="0" xr:uid="{B3BABFD6-0953-4E1C-AC9E-10C4076FD1AA}">
      <text>
        <r>
          <rPr>
            <b/>
            <sz val="9"/>
            <color rgb="FF000000"/>
            <rFont val="Tahoma"/>
            <family val="2"/>
          </rPr>
          <t>Justin Khaw: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google search, can be changed, output seems reasonable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Justin Khaw</author>
  </authors>
  <commentList>
    <comment ref="A1" authorId="0" shapeId="0" xr:uid="{B4C7A6A7-8EE1-461D-AFF3-C89AFF94C6ED}">
      <text>
        <r>
          <rPr>
            <b/>
            <sz val="9"/>
            <color indexed="81"/>
            <rFont val="Tahoma"/>
            <family val="2"/>
          </rPr>
          <t>Justin Khaw:</t>
        </r>
        <r>
          <rPr>
            <sz val="9"/>
            <color indexed="81"/>
            <rFont val="Tahoma"/>
            <family val="2"/>
          </rPr>
          <t xml:space="preserve">
We have broken this up into 6 Regions and 3 categories of catstrophes taken from Jasons modelling spreadsheet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Justin Khaw</author>
  </authors>
  <commentList>
    <comment ref="A1" authorId="0" shapeId="0" xr:uid="{F2D764B8-202F-4713-9564-85D92A8219E7}">
      <text>
        <r>
          <rPr>
            <b/>
            <sz val="9"/>
            <color indexed="81"/>
            <rFont val="Tahoma"/>
            <family val="2"/>
          </rPr>
          <t>Justin Khaw:</t>
        </r>
        <r>
          <rPr>
            <sz val="9"/>
            <color indexed="81"/>
            <rFont val="Tahoma"/>
            <family val="2"/>
          </rPr>
          <t xml:space="preserve">
We have broken this up into 6 Regions and 3 categories of catstrophes taken from Jasons modelling spreadsheet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Justin Khaw</author>
  </authors>
  <commentList>
    <comment ref="A1" authorId="0" shapeId="0" xr:uid="{DFFCD8F1-D3B7-403D-A4EE-CCE5BA7A6081}">
      <text>
        <r>
          <rPr>
            <b/>
            <sz val="9"/>
            <color indexed="81"/>
            <rFont val="Tahoma"/>
            <family val="2"/>
          </rPr>
          <t>Justin Khaw:</t>
        </r>
        <r>
          <rPr>
            <sz val="9"/>
            <color indexed="81"/>
            <rFont val="Tahoma"/>
            <family val="2"/>
          </rPr>
          <t xml:space="preserve">
We have broken this up into 6 Regions and 3 categories of catstrophes taken from Jasons modelling spreadsheet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Justin Khaw</author>
  </authors>
  <commentList>
    <comment ref="A1" authorId="0" shapeId="0" xr:uid="{D4F0E3C3-92AB-4DD9-BC78-9C50460DCB13}">
      <text>
        <r>
          <rPr>
            <b/>
            <sz val="9"/>
            <color indexed="81"/>
            <rFont val="Tahoma"/>
            <family val="2"/>
          </rPr>
          <t>Justin Khaw:</t>
        </r>
        <r>
          <rPr>
            <sz val="9"/>
            <color indexed="81"/>
            <rFont val="Tahoma"/>
            <family val="2"/>
          </rPr>
          <t xml:space="preserve">
See columns to the right to how property value is estimated.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Justin Khaw</author>
  </authors>
  <commentList>
    <comment ref="A1" authorId="0" shapeId="0" xr:uid="{C2332548-44B0-4BAC-8F56-747AD8699AEA}">
      <text>
        <r>
          <rPr>
            <b/>
            <sz val="9"/>
            <color indexed="81"/>
            <rFont val="Tahoma"/>
            <family val="2"/>
          </rPr>
          <t>Justin Khaw:</t>
        </r>
        <r>
          <rPr>
            <sz val="9"/>
            <color indexed="81"/>
            <rFont val="Tahoma"/>
            <family val="2"/>
          </rPr>
          <t xml:space="preserve">
See columns to the right to how property value is estimated.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Justin Khaw</author>
  </authors>
  <commentList>
    <comment ref="A1" authorId="0" shapeId="0" xr:uid="{E5E8E269-9CB6-479E-9D19-B61A1C08DAFB}">
      <text>
        <r>
          <rPr>
            <b/>
            <sz val="9"/>
            <color indexed="81"/>
            <rFont val="Tahoma"/>
            <family val="2"/>
          </rPr>
          <t>Justin Khaw:</t>
        </r>
        <r>
          <rPr>
            <sz val="9"/>
            <color indexed="81"/>
            <rFont val="Tahoma"/>
            <family val="2"/>
          </rPr>
          <t xml:space="preserve">
% of property value that is damaged each year - this is used as an measure for population displacement. If there is better way to do this im all for it.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Justin Khaw</author>
  </authors>
  <commentList>
    <comment ref="A1" authorId="0" shapeId="0" xr:uid="{B22D2EA8-AAE2-4A61-96E0-9B603E6FF1DB}">
      <text>
        <r>
          <rPr>
            <b/>
            <sz val="9"/>
            <color indexed="81"/>
            <rFont val="Tahoma"/>
            <family val="2"/>
          </rPr>
          <t>Justin Khaw:</t>
        </r>
        <r>
          <rPr>
            <sz val="9"/>
            <color indexed="81"/>
            <rFont val="Tahoma"/>
            <family val="2"/>
          </rPr>
          <t xml:space="preserve">
Justin Khaw:
Projecting population in order to find displacement estimate.
Used 1.6% growth rate annually - what australia is right now
To consider:
- fatalities
- current growth rate is extreme and doesn't sound realistic</t>
        </r>
      </text>
    </comment>
  </commentList>
</comments>
</file>

<file path=xl/sharedStrings.xml><?xml version="1.0" encoding="utf-8"?>
<sst xmlns="http://schemas.openxmlformats.org/spreadsheetml/2006/main" count="731" uniqueCount="209">
  <si>
    <t>Year</t>
  </si>
  <si>
    <t>Region 1</t>
  </si>
  <si>
    <t>Region 2</t>
  </si>
  <si>
    <t>Region 3</t>
  </si>
  <si>
    <t>Region 4</t>
  </si>
  <si>
    <t>Region 5</t>
  </si>
  <si>
    <t>Region 6</t>
  </si>
  <si>
    <t>Total Amount of Property Damage per year</t>
  </si>
  <si>
    <t>Copyright © 2023 by the Society of Actuaries Research Institute. All rights reserved.</t>
  </si>
  <si>
    <t>Historical Storslysia Census and Economic Data by Region</t>
  </si>
  <si>
    <t>Census, July 1, 2021</t>
  </si>
  <si>
    <t>Census, July 1, 2020</t>
  </si>
  <si>
    <t>Census, July 1, 2019</t>
  </si>
  <si>
    <t>Percent age 65 and older</t>
  </si>
  <si>
    <t>Housing Units</t>
  </si>
  <si>
    <t>Owner-Occupied Housing Units</t>
  </si>
  <si>
    <t>Median Value of Owner-Occupied Housing Units</t>
  </si>
  <si>
    <t>Median Monthly Homeowner Housing Costs</t>
  </si>
  <si>
    <t>Median Rent</t>
  </si>
  <si>
    <t>Building Permits, 2021</t>
  </si>
  <si>
    <t>Labor Force (percent over age 16 and older), 2016-2020</t>
  </si>
  <si>
    <t>Total accommodation and food services sales, 2017 (Ꝕ1,000)</t>
  </si>
  <si>
    <t>Total health care and social assistance receipts/revenue, 2017 (Ꝕ1,000)</t>
  </si>
  <si>
    <t>Total transportation and warehousing receipts/revenue, 2017 (Ꝕ1,000)</t>
  </si>
  <si>
    <t>Total retail sales, 2017 (Ꝕ1,000)</t>
  </si>
  <si>
    <t>Total retail sales per capita, 2017</t>
  </si>
  <si>
    <t>Households, 2016-2020</t>
  </si>
  <si>
    <t>Persons per Household, 2016-2020</t>
  </si>
  <si>
    <t>Median Household Income</t>
  </si>
  <si>
    <t>Prior Year Per Capita Income</t>
  </si>
  <si>
    <t>Persons in poverty, percent</t>
  </si>
  <si>
    <t>Total Number of Employers, 2020</t>
  </si>
  <si>
    <t>Total Employment, 2020</t>
  </si>
  <si>
    <t>Total Annual Payroll (Ꝕ1,000)</t>
  </si>
  <si>
    <t>Population per hectare</t>
  </si>
  <si>
    <t>Land area in hectares</t>
  </si>
  <si>
    <t>GDP, 2020 (Ꝕ1,000 )</t>
  </si>
  <si>
    <t>GDP, 2019 (Ꝕ1,000 )</t>
  </si>
  <si>
    <t>Temporary housing cost with disaster (per person per month)</t>
  </si>
  <si>
    <t>Property Value distribution &lt;Ꝕ50K</t>
  </si>
  <si>
    <t>Property Value distribution Ꝕ50K-Ꝕ99K</t>
  </si>
  <si>
    <t>Property Value distribution Ꝕ100K-Ꝕ149K</t>
  </si>
  <si>
    <t>Property Value distribution Ꝕ150K-Ꝕ199K</t>
  </si>
  <si>
    <t>Property Value distribution Ꝕ200K-Ꝕ249K</t>
  </si>
  <si>
    <t>Property Value distribution Ꝕ250K-Ꝕ299K</t>
  </si>
  <si>
    <t>Property Value distribution Ꝕ300K-Ꝕ399K</t>
  </si>
  <si>
    <t>Property Value distribution Ꝕ400K-Ꝕ499K</t>
  </si>
  <si>
    <t>Property Value distribution Ꝕ500K-Ꝕ749K</t>
  </si>
  <si>
    <t>Property Value distribution Ꝕ750K-Ꝕ999K</t>
  </si>
  <si>
    <t>Property Value distribution Ꝕ1M-Ꝕ1.499K</t>
  </si>
  <si>
    <t>Property Value distribution Ꝕ1.5M-Ꝕ1.99M</t>
  </si>
  <si>
    <t>Property Value distribution &gt;=Ꝕ2M</t>
  </si>
  <si>
    <t xml:space="preserve">Region 1 </t>
  </si>
  <si>
    <t xml:space="preserve">Region 3 </t>
  </si>
  <si>
    <t xml:space="preserve">Region 5 </t>
  </si>
  <si>
    <t xml:space="preserve">Region 6 </t>
  </si>
  <si>
    <t xml:space="preserve">Percent over age 18  </t>
  </si>
  <si>
    <t xml:space="preserve">Ꝕ 260,765 </t>
  </si>
  <si>
    <t xml:space="preserve"> Ꝕ 248,083 </t>
  </si>
  <si>
    <t xml:space="preserve"> Ꝕ 221,267 </t>
  </si>
  <si>
    <t xml:space="preserve"> Ꝕ 121,135 </t>
  </si>
  <si>
    <t xml:space="preserve"> Ꝕ 158,255 </t>
  </si>
  <si>
    <t xml:space="preserve"> Ꝕ 175,164 </t>
  </si>
  <si>
    <t xml:space="preserve">Ꝕ 1,726 </t>
  </si>
  <si>
    <t xml:space="preserve"> Ꝕ 1,644 </t>
  </si>
  <si>
    <t xml:space="preserve"> Ꝕ 1,731 </t>
  </si>
  <si>
    <t xml:space="preserve"> Ꝕ 1,474 </t>
  </si>
  <si>
    <t xml:space="preserve"> Ꝕ 1,438 </t>
  </si>
  <si>
    <t xml:space="preserve"> Ꝕ 1,486 </t>
  </si>
  <si>
    <t xml:space="preserve">Ꝕ 1,260 </t>
  </si>
  <si>
    <t xml:space="preserve"> Ꝕ 1,287 </t>
  </si>
  <si>
    <t xml:space="preserve"> Ꝕ 1,318 </t>
  </si>
  <si>
    <t xml:space="preserve"> Ꝕ 923 </t>
  </si>
  <si>
    <t xml:space="preserve"> Ꝕ 1,068 </t>
  </si>
  <si>
    <t xml:space="preserve"> Ꝕ 882 </t>
  </si>
  <si>
    <t xml:space="preserve">Ꝕ 19,811 </t>
  </si>
  <si>
    <t xml:space="preserve"> Ꝕ 26,171 </t>
  </si>
  <si>
    <t xml:space="preserve"> Ꝕ 17,558 </t>
  </si>
  <si>
    <t xml:space="preserve"> Ꝕ 15,350 </t>
  </si>
  <si>
    <t xml:space="preserve"> Ꝕ 13,758 </t>
  </si>
  <si>
    <t xml:space="preserve"> Ꝕ 6,959 </t>
  </si>
  <si>
    <t xml:space="preserve">Ꝕ 82,459 </t>
  </si>
  <si>
    <t xml:space="preserve"> Ꝕ 68,123 </t>
  </si>
  <si>
    <t xml:space="preserve"> Ꝕ 71,916 </t>
  </si>
  <si>
    <t xml:space="preserve"> Ꝕ 48,615 </t>
  </si>
  <si>
    <t xml:space="preserve"> Ꝕ 61,518 </t>
  </si>
  <si>
    <t xml:space="preserve"> Ꝕ 69,340 </t>
  </si>
  <si>
    <t xml:space="preserve">Ꝕ 45,482 </t>
  </si>
  <si>
    <t xml:space="preserve"> Ꝕ 38,381 </t>
  </si>
  <si>
    <t xml:space="preserve"> Ꝕ 40,937 </t>
  </si>
  <si>
    <t xml:space="preserve"> Ꝕ 28,186 </t>
  </si>
  <si>
    <t xml:space="preserve"> Ꝕ 32,418 </t>
  </si>
  <si>
    <t xml:space="preserve"> Ꝕ 35,948 </t>
  </si>
  <si>
    <t xml:space="preserve">Ꝕ 1,920 </t>
  </si>
  <si>
    <t xml:space="preserve"> Ꝕ 1,829 </t>
  </si>
  <si>
    <t xml:space="preserve"> Ꝕ 1,925 </t>
  </si>
  <si>
    <t xml:space="preserve"> Ꝕ 1,639 </t>
  </si>
  <si>
    <t xml:space="preserve"> Ꝕ 1,599 </t>
  </si>
  <si>
    <t xml:space="preserve"> Ꝕ 1,653 </t>
  </si>
  <si>
    <t>Historical Storslysia Inflation and Interest Rates</t>
  </si>
  <si>
    <t>Inflation</t>
  </si>
  <si>
    <t>Government Overnight Bank Lending Rate</t>
  </si>
  <si>
    <t>1-yr risk free rate</t>
  </si>
  <si>
    <t>10-yr risk free rate</t>
  </si>
  <si>
    <t>Legend</t>
  </si>
  <si>
    <t>Average annual rate for the year</t>
  </si>
  <si>
    <t>Government overnight bank lending rate</t>
  </si>
  <si>
    <t>Temporary Housing per month per individual</t>
  </si>
  <si>
    <t>Number of people displaced per event</t>
  </si>
  <si>
    <t>Population</t>
  </si>
  <si>
    <t>Population Growth</t>
  </si>
  <si>
    <t>Population Estimate</t>
  </si>
  <si>
    <t>Property Value</t>
  </si>
  <si>
    <t>Tab</t>
  </si>
  <si>
    <t>Property Damage</t>
  </si>
  <si>
    <t>Summary</t>
  </si>
  <si>
    <t>Additional Comments</t>
  </si>
  <si>
    <t>PLEASE NOTE THIS SPREADSHEET IS NOT COMPLETE</t>
  </si>
  <si>
    <t>Projection of property value for each region</t>
  </si>
  <si>
    <t>Overall population growth 19 - 20</t>
  </si>
  <si>
    <t>Overall population growth 20 - 21</t>
  </si>
  <si>
    <t>Average</t>
  </si>
  <si>
    <t>Total</t>
  </si>
  <si>
    <t>Frequency taken from models</t>
  </si>
  <si>
    <t>Temporary accomodation</t>
  </si>
  <si>
    <t>Total Yearly</t>
  </si>
  <si>
    <t>Minor</t>
  </si>
  <si>
    <t>Medium</t>
  </si>
  <si>
    <t>Major</t>
  </si>
  <si>
    <t>The following 2 tabs are supplied by SOA</t>
  </si>
  <si>
    <t>See note</t>
  </si>
  <si>
    <t>Number of displacements per catastrophes and region</t>
  </si>
  <si>
    <t>Displacement Numbers</t>
  </si>
  <si>
    <t>Living Cost Assumptions</t>
  </si>
  <si>
    <t>Assumption of 10% of income spent on food</t>
  </si>
  <si>
    <t>Months in a year</t>
  </si>
  <si>
    <t>Food spend monthly per household, per person</t>
  </si>
  <si>
    <t>Living costs cal sheet, look at assumptions sheet</t>
  </si>
  <si>
    <t>Minor (Undiscounted)</t>
  </si>
  <si>
    <t>Medium (Undiscounted)</t>
  </si>
  <si>
    <t>Major (Undiscounted)</t>
  </si>
  <si>
    <t>Total (undiscounted)</t>
  </si>
  <si>
    <t>Notes</t>
  </si>
  <si>
    <t>- To navigate spreadsheet, go through tabs left to right and see comments in cell A1 in each tab</t>
  </si>
  <si>
    <t>Taken from frequency x severity model (currently using high emission case)</t>
  </si>
  <si>
    <t>Estimation of property value in each region</t>
  </si>
  <si>
    <t>Property Growth Rate</t>
  </si>
  <si>
    <t>Property distribution assumes middle of bin to estimate property value, assumed a max 4 mil limit on property value</t>
  </si>
  <si>
    <t>Max property value</t>
  </si>
  <si>
    <t>Property %</t>
  </si>
  <si>
    <t>We want to see % of property damaged in region and use that as a proxy as % of population that will be displaced</t>
  </si>
  <si>
    <t>Originally used historical growth rate but tail end of poplation is way too large</t>
  </si>
  <si>
    <t>Population growth rate</t>
  </si>
  <si>
    <t>Displacement Number</t>
  </si>
  <si>
    <t>Property % *population to give estimate on displacement</t>
  </si>
  <si>
    <t>Region Assumptions</t>
  </si>
  <si>
    <t>All Region Assumptions</t>
  </si>
  <si>
    <t>ALL</t>
  </si>
  <si>
    <t>Cat Assumptions</t>
  </si>
  <si>
    <t>Months spent being temporary displaced</t>
  </si>
  <si>
    <t xml:space="preserve">Minor </t>
  </si>
  <si>
    <t>Temporary Relocation Numbers</t>
  </si>
  <si>
    <t>In terms of months of displacement so can calculate costs</t>
  </si>
  <si>
    <t>- I have attempted to put all assumption on this sheet so if anything needs to change it can be done from here</t>
  </si>
  <si>
    <t>- I have made the implicit assumption that these costs won't change in the different emission scenarios</t>
  </si>
  <si>
    <t>- Highlighted cells should correlate to the tab</t>
  </si>
  <si>
    <t>- archived/old tabs are on the far right of the sheet and are highlighted black</t>
  </si>
  <si>
    <t>Households</t>
  </si>
  <si>
    <t>Present Value of Expected Future Loss</t>
  </si>
  <si>
    <t>Levy $</t>
  </si>
  <si>
    <t>Percentage of Median Household Income</t>
  </si>
  <si>
    <t>Affordable Premium Boundary</t>
  </si>
  <si>
    <t>Premium Threshold Discrepancy</t>
  </si>
  <si>
    <t>Household Estimate</t>
  </si>
  <si>
    <t>Household growth rate</t>
  </si>
  <si>
    <t>EPV Per Household</t>
  </si>
  <si>
    <t>Recommended Incentive at 75%</t>
  </si>
  <si>
    <t>Expected Economic Costs</t>
  </si>
  <si>
    <t>Government</t>
  </si>
  <si>
    <t>Thresholds</t>
  </si>
  <si>
    <t>Proportion of Gov Liability Without Insurance</t>
  </si>
  <si>
    <t>Proportion of Household Liability Without Insurance</t>
  </si>
  <si>
    <t>Without Insurance</t>
  </si>
  <si>
    <t>With Insurance</t>
  </si>
  <si>
    <t>Expected Cost Per Region</t>
  </si>
  <si>
    <t>Relocation Assumption</t>
  </si>
  <si>
    <t>Cost Of Relocation</t>
  </si>
  <si>
    <t>Household Moving Matrix Assumption</t>
  </si>
  <si>
    <t>Household Count</t>
  </si>
  <si>
    <t>Future Levy Projection</t>
  </si>
  <si>
    <t>Future Levy Projection Paid By Households</t>
  </si>
  <si>
    <t>Expected Losses By Government</t>
  </si>
  <si>
    <t xml:space="preserve">Average Inflation - Exponential </t>
  </si>
  <si>
    <t xml:space="preserve">Average Interest - Log-normal </t>
  </si>
  <si>
    <t>Parameter</t>
  </si>
  <si>
    <t>Mean</t>
  </si>
  <si>
    <t>Expected Gain from moving From Moving to Region 1</t>
  </si>
  <si>
    <t>Total Amount of Property Damage + Temporary cost per year</t>
  </si>
  <si>
    <t>Incentive</t>
  </si>
  <si>
    <t>All other</t>
  </si>
  <si>
    <t>10% GDP</t>
  </si>
  <si>
    <t>Difference</t>
  </si>
  <si>
    <t>% Distribution based on cost excl. incentive</t>
  </si>
  <si>
    <t>Corresponding future loss above budget $130bn</t>
  </si>
  <si>
    <t>Levy per household (excl incentive)</t>
  </si>
  <si>
    <t>Incentive levy</t>
  </si>
  <si>
    <t>Total Levy</t>
  </si>
  <si>
    <t>Total Expected Cost (excl. incentive)</t>
  </si>
  <si>
    <t>Recommended Incentive at 15%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</si>
</sst>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6" formatCode="&quot;$&quot;#,##0;[Red]\-&quot;$&quot;#,##0"/>
    <numFmt numFmtId="8" formatCode="&quot;$&quot;#,##0.00;[Red]\-&quot;$&quot;#,##0.00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_(* #,##0.00_);_(* \(#,##0.00\);_(* &quot;-&quot;??_);_(@_)"/>
    <numFmt numFmtId="165" formatCode="0.0%"/>
    <numFmt numFmtId="166" formatCode="_-* #,##0_-;\-* #,##0_-;_-* &quot;-&quot;??_-;_-@_-"/>
    <numFmt numFmtId="167" formatCode="0.0000%"/>
    <numFmt numFmtId="168" formatCode="_-&quot;$&quot;* #,##0_-;\-&quot;$&quot;* #,##0_-;_-&quot;$&quot;* &quot;-&quot;??_-;_-@_-"/>
    <numFmt numFmtId="169" formatCode="_(* #,##0_);_(* \(#,##0\);_(* &quot;-&quot;??_);_(@_)"/>
    <numFmt numFmtId="170" formatCode="_(* #,##0.0000_);_(* \(#,##0.0000\);_(* &quot;-&quot;????_);_(@_)"/>
    <numFmt numFmtId="171" formatCode="&quot;$&quot;0.00,,,&quot;B&quot;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1"/>
      <name val="Calibri"/>
      <family val="2"/>
      <scheme val="minor"/>
    </font>
    <font>
      <sz val="10"/>
      <color theme="1"/>
      <name val="Calibri Light"/>
      <family val="2"/>
    </font>
    <font>
      <sz val="11"/>
      <color rgb="FF000000"/>
      <name val="Calibri Light"/>
      <family val="2"/>
    </font>
    <font>
      <sz val="8"/>
      <color theme="1" tint="0.499984740745262"/>
      <name val="Calibri Light"/>
      <family val="2"/>
    </font>
    <font>
      <sz val="11"/>
      <color theme="1"/>
      <name val="Calibri Light"/>
      <family val="2"/>
    </font>
    <font>
      <b/>
      <sz val="14"/>
      <color theme="4"/>
      <name val="Calibri Light"/>
      <family val="2"/>
    </font>
    <font>
      <b/>
      <sz val="11"/>
      <color rgb="FF000000"/>
      <name val="Calibri Light"/>
      <family val="2"/>
    </font>
    <font>
      <b/>
      <sz val="11"/>
      <color theme="0"/>
      <name val="Calibri"/>
      <family val="2"/>
    </font>
    <font>
      <sz val="11"/>
      <color theme="0"/>
      <name val="Calibri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8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1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6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3">
    <xf numFmtId="0" fontId="0" fillId="0" borderId="0" xfId="0"/>
    <xf numFmtId="0" fontId="2" fillId="0" borderId="0" xfId="0" applyFont="1"/>
    <xf numFmtId="0" fontId="7" fillId="2" borderId="0" xfId="2" applyFont="1" applyFill="1" applyAlignment="1">
      <alignment horizontal="left" vertical="top"/>
    </xf>
    <xf numFmtId="0" fontId="8" fillId="2" borderId="0" xfId="2" applyFont="1" applyFill="1"/>
    <xf numFmtId="0" fontId="7" fillId="2" borderId="0" xfId="2" applyFont="1" applyFill="1" applyAlignment="1">
      <alignment horizontal="right" vertical="top"/>
    </xf>
    <xf numFmtId="0" fontId="9" fillId="2" borderId="0" xfId="2" applyFont="1" applyFill="1"/>
    <xf numFmtId="0" fontId="8" fillId="2" borderId="0" xfId="2" applyFont="1" applyFill="1" applyAlignment="1">
      <alignment horizontal="left"/>
    </xf>
    <xf numFmtId="0" fontId="8" fillId="2" borderId="0" xfId="2" applyFont="1" applyFill="1" applyAlignment="1">
      <alignment horizontal="right"/>
    </xf>
    <xf numFmtId="0" fontId="10" fillId="2" borderId="0" xfId="2" applyFont="1" applyFill="1" applyAlignment="1">
      <alignment horizontal="left" vertical="top"/>
    </xf>
    <xf numFmtId="0" fontId="11" fillId="2" borderId="0" xfId="2" applyFont="1" applyFill="1" applyAlignment="1">
      <alignment horizontal="left" vertical="top" wrapText="1"/>
    </xf>
    <xf numFmtId="0" fontId="11" fillId="2" borderId="0" xfId="2" applyFont="1" applyFill="1" applyAlignment="1">
      <alignment horizontal="left" vertical="top"/>
    </xf>
    <xf numFmtId="0" fontId="12" fillId="3" borderId="0" xfId="2" applyFont="1" applyFill="1" applyAlignment="1">
      <alignment horizontal="left"/>
    </xf>
    <xf numFmtId="0" fontId="13" fillId="3" borderId="0" xfId="2" applyFont="1" applyFill="1" applyAlignment="1">
      <alignment horizontal="right"/>
    </xf>
    <xf numFmtId="3" fontId="7" fillId="2" borderId="0" xfId="2" applyNumberFormat="1" applyFont="1" applyFill="1" applyAlignment="1">
      <alignment horizontal="right" vertical="top"/>
    </xf>
    <xf numFmtId="165" fontId="7" fillId="2" borderId="0" xfId="2" applyNumberFormat="1" applyFont="1" applyFill="1" applyAlignment="1">
      <alignment horizontal="right" vertical="top"/>
    </xf>
    <xf numFmtId="2" fontId="7" fillId="2" borderId="0" xfId="2" applyNumberFormat="1" applyFont="1" applyFill="1" applyAlignment="1">
      <alignment horizontal="right" vertical="top"/>
    </xf>
    <xf numFmtId="10" fontId="7" fillId="2" borderId="0" xfId="2" applyNumberFormat="1" applyFont="1" applyFill="1" applyAlignment="1">
      <alignment horizontal="right" vertical="top"/>
    </xf>
    <xf numFmtId="0" fontId="7" fillId="2" borderId="0" xfId="2" applyFont="1" applyFill="1" applyAlignment="1">
      <alignment horizontal="center" vertical="top"/>
    </xf>
    <xf numFmtId="0" fontId="7" fillId="2" borderId="0" xfId="2" applyFont="1" applyFill="1" applyAlignment="1">
      <alignment vertical="top"/>
    </xf>
    <xf numFmtId="0" fontId="10" fillId="2" borderId="0" xfId="2" applyFont="1" applyFill="1" applyAlignment="1">
      <alignment vertical="top"/>
    </xf>
    <xf numFmtId="0" fontId="12" fillId="3" borderId="0" xfId="2" applyFont="1" applyFill="1" applyAlignment="1">
      <alignment horizontal="center" wrapText="1"/>
    </xf>
    <xf numFmtId="0" fontId="6" fillId="0" borderId="0" xfId="2" applyAlignment="1">
      <alignment horizontal="left" vertical="top"/>
    </xf>
    <xf numFmtId="0" fontId="11" fillId="2" borderId="0" xfId="2" applyFont="1" applyFill="1" applyAlignment="1">
      <alignment horizontal="left"/>
    </xf>
    <xf numFmtId="10" fontId="7" fillId="2" borderId="0" xfId="2" applyNumberFormat="1" applyFont="1" applyFill="1" applyAlignment="1">
      <alignment horizontal="center" vertical="top"/>
    </xf>
    <xf numFmtId="1" fontId="0" fillId="0" borderId="0" xfId="0" applyNumberFormat="1"/>
    <xf numFmtId="166" fontId="0" fillId="0" borderId="0" xfId="1" applyNumberFormat="1" applyFont="1"/>
    <xf numFmtId="0" fontId="0" fillId="0" borderId="0" xfId="0" quotePrefix="1"/>
    <xf numFmtId="166" fontId="0" fillId="0" borderId="0" xfId="0" applyNumberFormat="1"/>
    <xf numFmtId="6" fontId="0" fillId="0" borderId="0" xfId="0" applyNumberFormat="1"/>
    <xf numFmtId="43" fontId="0" fillId="0" borderId="0" xfId="1" applyFont="1"/>
    <xf numFmtId="0" fontId="0" fillId="4" borderId="0" xfId="0" applyFill="1"/>
    <xf numFmtId="0" fontId="2" fillId="4" borderId="0" xfId="0" applyFont="1" applyFill="1"/>
    <xf numFmtId="0" fontId="0" fillId="5" borderId="0" xfId="0" applyFill="1"/>
    <xf numFmtId="0" fontId="2" fillId="5" borderId="0" xfId="0" applyFont="1" applyFill="1"/>
    <xf numFmtId="0" fontId="0" fillId="6" borderId="0" xfId="0" applyFill="1"/>
    <xf numFmtId="0" fontId="2" fillId="6" borderId="0" xfId="0" applyFont="1" applyFill="1"/>
    <xf numFmtId="6" fontId="0" fillId="4" borderId="0" xfId="0" applyNumberFormat="1" applyFill="1"/>
    <xf numFmtId="6" fontId="0" fillId="5" borderId="0" xfId="0" applyNumberFormat="1" applyFill="1"/>
    <xf numFmtId="6" fontId="0" fillId="6" borderId="0" xfId="0" applyNumberFormat="1" applyFill="1"/>
    <xf numFmtId="10" fontId="0" fillId="4" borderId="0" xfId="4" applyNumberFormat="1" applyFont="1" applyFill="1"/>
    <xf numFmtId="167" fontId="0" fillId="4" borderId="0" xfId="4" applyNumberFormat="1" applyFont="1" applyFill="1"/>
    <xf numFmtId="167" fontId="0" fillId="5" borderId="0" xfId="4" applyNumberFormat="1" applyFont="1" applyFill="1"/>
    <xf numFmtId="167" fontId="0" fillId="6" borderId="0" xfId="4" applyNumberFormat="1" applyFont="1" applyFill="1"/>
    <xf numFmtId="43" fontId="0" fillId="4" borderId="0" xfId="1" applyFont="1" applyFill="1"/>
    <xf numFmtId="43" fontId="0" fillId="5" borderId="0" xfId="1" applyFont="1" applyFill="1"/>
    <xf numFmtId="43" fontId="0" fillId="6" borderId="0" xfId="1" applyFont="1" applyFill="1"/>
    <xf numFmtId="0" fontId="14" fillId="7" borderId="0" xfId="0" applyFont="1" applyFill="1"/>
    <xf numFmtId="166" fontId="0" fillId="5" borderId="0" xfId="1" applyNumberFormat="1" applyFont="1" applyFill="1"/>
    <xf numFmtId="166" fontId="0" fillId="8" borderId="0" xfId="1" applyNumberFormat="1" applyFont="1" applyFill="1"/>
    <xf numFmtId="9" fontId="14" fillId="7" borderId="0" xfId="0" applyNumberFormat="1" applyFont="1" applyFill="1"/>
    <xf numFmtId="166" fontId="0" fillId="6" borderId="0" xfId="1" applyNumberFormat="1" applyFont="1" applyFill="1"/>
    <xf numFmtId="168" fontId="0" fillId="4" borderId="0" xfId="3" applyNumberFormat="1" applyFont="1" applyFill="1"/>
    <xf numFmtId="168" fontId="0" fillId="5" borderId="0" xfId="3" applyNumberFormat="1" applyFont="1" applyFill="1"/>
    <xf numFmtId="168" fontId="0" fillId="6" borderId="0" xfId="3" applyNumberFormat="1" applyFont="1" applyFill="1"/>
    <xf numFmtId="10" fontId="7" fillId="7" borderId="0" xfId="2" applyNumberFormat="1" applyFont="1" applyFill="1" applyAlignment="1">
      <alignment horizontal="center" vertical="top"/>
    </xf>
    <xf numFmtId="169" fontId="16" fillId="4" borderId="0" xfId="0" applyNumberFormat="1" applyFont="1" applyFill="1"/>
    <xf numFmtId="169" fontId="16" fillId="5" borderId="0" xfId="0" applyNumberFormat="1" applyFont="1" applyFill="1"/>
    <xf numFmtId="169" fontId="16" fillId="6" borderId="0" xfId="0" applyNumberFormat="1" applyFont="1" applyFill="1"/>
    <xf numFmtId="169" fontId="16" fillId="9" borderId="3" xfId="0" applyNumberFormat="1" applyFont="1" applyFill="1" applyBorder="1"/>
    <xf numFmtId="169" fontId="16" fillId="4" borderId="4" xfId="0" applyNumberFormat="1" applyFont="1" applyFill="1" applyBorder="1"/>
    <xf numFmtId="169" fontId="16" fillId="5" borderId="4" xfId="0" applyNumberFormat="1" applyFont="1" applyFill="1" applyBorder="1"/>
    <xf numFmtId="169" fontId="16" fillId="6" borderId="4" xfId="0" applyNumberFormat="1" applyFont="1" applyFill="1" applyBorder="1"/>
    <xf numFmtId="169" fontId="16" fillId="9" borderId="5" xfId="0" applyNumberFormat="1" applyFont="1" applyFill="1" applyBorder="1"/>
    <xf numFmtId="0" fontId="2" fillId="4" borderId="6" xfId="0" applyFont="1" applyFill="1" applyBorder="1"/>
    <xf numFmtId="0" fontId="2" fillId="5" borderId="6" xfId="0" applyFont="1" applyFill="1" applyBorder="1"/>
    <xf numFmtId="0" fontId="2" fillId="6" borderId="6" xfId="0" applyFont="1" applyFill="1" applyBorder="1"/>
    <xf numFmtId="0" fontId="2" fillId="9" borderId="7" xfId="0" applyFont="1" applyFill="1" applyBorder="1"/>
    <xf numFmtId="0" fontId="15" fillId="0" borderId="2" xfId="0" applyFont="1" applyBorder="1"/>
    <xf numFmtId="0" fontId="1" fillId="0" borderId="8" xfId="0" applyFont="1" applyBorder="1"/>
    <xf numFmtId="0" fontId="1" fillId="0" borderId="9" xfId="0" applyFont="1" applyBorder="1"/>
    <xf numFmtId="9" fontId="0" fillId="6" borderId="0" xfId="0" applyNumberFormat="1" applyFill="1"/>
    <xf numFmtId="166" fontId="14" fillId="7" borderId="0" xfId="1" applyNumberFormat="1" applyFont="1" applyFill="1"/>
    <xf numFmtId="0" fontId="0" fillId="10" borderId="0" xfId="0" applyFill="1"/>
    <xf numFmtId="0" fontId="5" fillId="10" borderId="1" xfId="0" applyFont="1" applyFill="1" applyBorder="1" applyAlignment="1">
      <alignment horizontal="right" wrapText="1"/>
    </xf>
    <xf numFmtId="0" fontId="7" fillId="11" borderId="0" xfId="2" applyFont="1" applyFill="1" applyAlignment="1">
      <alignment horizontal="left" vertical="top"/>
    </xf>
    <xf numFmtId="43" fontId="0" fillId="11" borderId="0" xfId="1" applyFont="1" applyFill="1"/>
    <xf numFmtId="168" fontId="0" fillId="11" borderId="0" xfId="3" applyNumberFormat="1" applyFont="1" applyFill="1"/>
    <xf numFmtId="0" fontId="0" fillId="11" borderId="0" xfId="0" applyFill="1"/>
    <xf numFmtId="9" fontId="0" fillId="11" borderId="0" xfId="0" applyNumberFormat="1" applyFill="1"/>
    <xf numFmtId="166" fontId="0" fillId="11" borderId="0" xfId="1" applyNumberFormat="1" applyFont="1" applyFill="1"/>
    <xf numFmtId="44" fontId="0" fillId="11" borderId="0" xfId="0" applyNumberFormat="1" applyFill="1"/>
    <xf numFmtId="3" fontId="0" fillId="4" borderId="0" xfId="0" applyNumberFormat="1" applyFill="1"/>
    <xf numFmtId="0" fontId="2" fillId="12" borderId="0" xfId="0" applyFont="1" applyFill="1"/>
    <xf numFmtId="0" fontId="0" fillId="12" borderId="0" xfId="0" applyFill="1"/>
    <xf numFmtId="6" fontId="0" fillId="12" borderId="0" xfId="0" applyNumberFormat="1" applyFill="1"/>
    <xf numFmtId="0" fontId="0" fillId="0" borderId="10" xfId="0" applyBorder="1"/>
    <xf numFmtId="3" fontId="7" fillId="2" borderId="10" xfId="2" applyNumberFormat="1" applyFont="1" applyFill="1" applyBorder="1" applyAlignment="1">
      <alignment horizontal="right" vertical="top"/>
    </xf>
    <xf numFmtId="8" fontId="0" fillId="0" borderId="10" xfId="0" applyNumberFormat="1" applyBorder="1"/>
    <xf numFmtId="4" fontId="0" fillId="0" borderId="10" xfId="0" applyNumberFormat="1" applyBorder="1"/>
    <xf numFmtId="3" fontId="0" fillId="0" borderId="10" xfId="0" applyNumberFormat="1" applyBorder="1"/>
    <xf numFmtId="9" fontId="0" fillId="0" borderId="10" xfId="0" applyNumberFormat="1" applyBorder="1"/>
    <xf numFmtId="10" fontId="14" fillId="7" borderId="0" xfId="0" applyNumberFormat="1" applyFont="1" applyFill="1"/>
    <xf numFmtId="4" fontId="0" fillId="0" borderId="0" xfId="0" applyNumberFormat="1"/>
    <xf numFmtId="3" fontId="0" fillId="0" borderId="0" xfId="0" applyNumberFormat="1"/>
    <xf numFmtId="10" fontId="0" fillId="0" borderId="0" xfId="4" applyNumberFormat="1" applyFont="1"/>
    <xf numFmtId="164" fontId="0" fillId="0" borderId="0" xfId="0" applyNumberFormat="1"/>
    <xf numFmtId="170" fontId="0" fillId="0" borderId="0" xfId="0" applyNumberFormat="1"/>
    <xf numFmtId="9" fontId="0" fillId="4" borderId="0" xfId="0" applyNumberFormat="1" applyFill="1"/>
    <xf numFmtId="166" fontId="0" fillId="4" borderId="0" xfId="1" applyNumberFormat="1" applyFont="1" applyFill="1"/>
    <xf numFmtId="0" fontId="0" fillId="0" borderId="0" xfId="0" applyFill="1"/>
    <xf numFmtId="9" fontId="0" fillId="0" borderId="0" xfId="0" applyNumberFormat="1"/>
    <xf numFmtId="8" fontId="0" fillId="0" borderId="0" xfId="0" applyNumberFormat="1"/>
    <xf numFmtId="0" fontId="2" fillId="13" borderId="0" xfId="0" applyFont="1" applyFill="1"/>
    <xf numFmtId="0" fontId="0" fillId="13" borderId="0" xfId="0" applyFill="1"/>
    <xf numFmtId="0" fontId="2" fillId="14" borderId="0" xfId="0" applyFont="1" applyFill="1"/>
    <xf numFmtId="0" fontId="2" fillId="0" borderId="0" xfId="0" applyFont="1" applyAlignment="1">
      <alignment horizontal="right"/>
    </xf>
    <xf numFmtId="3" fontId="0" fillId="5" borderId="0" xfId="0" applyNumberFormat="1" applyFill="1"/>
    <xf numFmtId="3" fontId="0" fillId="14" borderId="0" xfId="0" applyNumberFormat="1" applyFill="1"/>
    <xf numFmtId="0" fontId="2" fillId="15" borderId="0" xfId="0" applyFont="1" applyFill="1"/>
    <xf numFmtId="3" fontId="0" fillId="15" borderId="0" xfId="0" applyNumberFormat="1" applyFill="1"/>
    <xf numFmtId="167" fontId="0" fillId="0" borderId="0" xfId="0" applyNumberFormat="1"/>
    <xf numFmtId="0" fontId="0" fillId="5" borderId="10" xfId="0" applyFill="1" applyBorder="1"/>
    <xf numFmtId="0" fontId="2" fillId="5" borderId="10" xfId="0" applyFont="1" applyFill="1" applyBorder="1"/>
    <xf numFmtId="0" fontId="2" fillId="13" borderId="10" xfId="0" applyFont="1" applyFill="1" applyBorder="1"/>
    <xf numFmtId="0" fontId="0" fillId="13" borderId="10" xfId="0" applyFill="1" applyBorder="1"/>
    <xf numFmtId="6" fontId="0" fillId="13" borderId="10" xfId="0" applyNumberFormat="1" applyFill="1" applyBorder="1"/>
    <xf numFmtId="8" fontId="0" fillId="13" borderId="10" xfId="0" applyNumberFormat="1" applyFill="1" applyBorder="1"/>
    <xf numFmtId="0" fontId="2" fillId="14" borderId="10" xfId="0" applyFont="1" applyFill="1" applyBorder="1"/>
    <xf numFmtId="6" fontId="0" fillId="14" borderId="10" xfId="0" applyNumberFormat="1" applyFill="1" applyBorder="1"/>
    <xf numFmtId="8" fontId="0" fillId="14" borderId="10" xfId="0" applyNumberFormat="1" applyFill="1" applyBorder="1"/>
    <xf numFmtId="171" fontId="0" fillId="5" borderId="10" xfId="0" applyNumberFormat="1" applyFill="1" applyBorder="1"/>
    <xf numFmtId="9" fontId="0" fillId="5" borderId="10" xfId="0" applyNumberFormat="1" applyFill="1" applyBorder="1"/>
    <xf numFmtId="0" fontId="2" fillId="0" borderId="10" xfId="0" applyFont="1" applyBorder="1"/>
    <xf numFmtId="10" fontId="0" fillId="0" borderId="10" xfId="4" applyNumberFormat="1" applyFont="1" applyBorder="1"/>
    <xf numFmtId="166" fontId="0" fillId="0" borderId="10" xfId="1" applyNumberFormat="1" applyFont="1" applyBorder="1"/>
    <xf numFmtId="164" fontId="0" fillId="0" borderId="10" xfId="0" applyNumberFormat="1" applyBorder="1"/>
    <xf numFmtId="0" fontId="2" fillId="5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2" fillId="14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15" borderId="0" xfId="0" applyFont="1" applyFill="1" applyAlignment="1">
      <alignment horizontal="center"/>
    </xf>
    <xf numFmtId="0" fontId="2" fillId="13" borderId="10" xfId="0" applyFont="1" applyFill="1" applyBorder="1" applyAlignment="1">
      <alignment horizontal="center"/>
    </xf>
    <xf numFmtId="0" fontId="2" fillId="14" borderId="10" xfId="0" applyFont="1" applyFill="1" applyBorder="1" applyAlignment="1">
      <alignment horizontal="center"/>
    </xf>
  </cellXfs>
  <cellStyles count="5">
    <cellStyle name="Comma" xfId="1" builtinId="3"/>
    <cellStyle name="Currency" xfId="3" builtinId="4"/>
    <cellStyle name="Normal" xfId="0" builtinId="0"/>
    <cellStyle name="Normal 2" xfId="2" xr:uid="{DDB74882-B07B-425D-873F-8C1DF4EEC7AC}"/>
    <cellStyle name="Percent" xfId="4" builtinId="5"/>
  </cellStyles>
  <dxfs count="7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colors>
    <mruColors>
      <color rgb="FF660066"/>
      <color rgb="FFFFFF00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2.xml"/><Relationship Id="rId30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venir Next LT Pro" panose="020B05040202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'Economic Cost Impact'!$K$7</c:f>
              <c:strCache>
                <c:ptCount val="1"/>
                <c:pt idx="0">
                  <c:v>With Insurance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dPt>
            <c:idx val="0"/>
            <c:bubble3D val="0"/>
            <c:spPr>
              <a:solidFill>
                <a:schemeClr val="accent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22F-4C03-B40B-032ED1313C8A}"/>
              </c:ext>
            </c:extLst>
          </c:dPt>
          <c:dPt>
            <c:idx val="1"/>
            <c:bubble3D val="0"/>
            <c:spPr>
              <a:solidFill>
                <a:srgbClr val="66006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622F-4C03-B40B-032ED1313C8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Avenir Next LT Pro" panose="020B0504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'Economic Cost Impact'!$L$5:$M$5</c:f>
              <c:strCache>
                <c:ptCount val="2"/>
                <c:pt idx="0">
                  <c:v>Government</c:v>
                </c:pt>
                <c:pt idx="1">
                  <c:v>Households</c:v>
                </c:pt>
              </c:strCache>
            </c:strRef>
          </c:cat>
          <c:val>
            <c:numRef>
              <c:f>'Economic Cost Impact'!$L$7:$M$7</c:f>
              <c:numCache>
                <c:formatCode>"$"0.00,,,"B"</c:formatCode>
                <c:ptCount val="2"/>
                <c:pt idx="0">
                  <c:v>3806497071.8427134</c:v>
                </c:pt>
                <c:pt idx="1">
                  <c:v>96558981048.619003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2F-4C03-B40B-032ED1313C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venir Next LT Pro" panose="020B0504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venir Next LT Pro" panose="020B05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'Economic Cost Impact'!$K$7</c:f>
              <c:strCache>
                <c:ptCount val="1"/>
                <c:pt idx="0">
                  <c:v>With Insurance</c:v>
                </c:pt>
              </c:strCache>
            </c:strRef>
          </c:tx>
          <c:dPt>
            <c:idx val="0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22F-4C03-B40B-032ED1313C8A}"/>
              </c:ext>
            </c:extLst>
          </c:dPt>
          <c:dPt>
            <c:idx val="1"/>
            <c:bubble3D val="0"/>
            <c:spPr>
              <a:solidFill>
                <a:srgbClr val="66006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622F-4C03-B40B-032ED1313C8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'Economic Cost Impact'!$L$5:$M$5</c:f>
              <c:strCache>
                <c:ptCount val="2"/>
                <c:pt idx="0">
                  <c:v>Government</c:v>
                </c:pt>
                <c:pt idx="1">
                  <c:v>Households</c:v>
                </c:pt>
              </c:strCache>
            </c:strRef>
          </c:cat>
          <c:val>
            <c:numRef>
              <c:f>'Economic Cost Impact'!$L$7:$M$7</c:f>
              <c:numCache>
                <c:formatCode>"$"0.00,,,"B"</c:formatCode>
                <c:ptCount val="2"/>
                <c:pt idx="0">
                  <c:v>3806497071.8427134</c:v>
                </c:pt>
                <c:pt idx="1">
                  <c:v>96558981048.619003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2F-4C03-B40B-032ED1313C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venir Next LT Pro" panose="020B05040202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'Economic Cost Impact'!$K$6</c:f>
              <c:strCache>
                <c:ptCount val="1"/>
                <c:pt idx="0">
                  <c:v>Without Insurance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dPt>
            <c:idx val="0"/>
            <c:bubble3D val="0"/>
            <c:spPr>
              <a:solidFill>
                <a:schemeClr val="accent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22F-4C03-B40B-032ED1313C8A}"/>
              </c:ext>
            </c:extLst>
          </c:dPt>
          <c:dPt>
            <c:idx val="1"/>
            <c:bubble3D val="0"/>
            <c:spPr>
              <a:solidFill>
                <a:schemeClr val="accent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622F-4C03-B40B-032ED1313C8A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22F-4C03-B40B-032ED1313C8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Avenir Next LT Pro" panose="020B0504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'Economic Cost Impact'!$L$5:$M$5</c:f>
              <c:strCache>
                <c:ptCount val="2"/>
                <c:pt idx="0">
                  <c:v>Government</c:v>
                </c:pt>
                <c:pt idx="1">
                  <c:v>Households</c:v>
                </c:pt>
              </c:strCache>
            </c:strRef>
          </c:cat>
          <c:val>
            <c:numRef>
              <c:f>'Economic Cost Impact'!$L$6:$M$6</c:f>
              <c:numCache>
                <c:formatCode>"$"0.00,,,"B"</c:formatCode>
                <c:ptCount val="2"/>
                <c:pt idx="0">
                  <c:v>0</c:v>
                </c:pt>
                <c:pt idx="1">
                  <c:v>120964303784.37444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2F-4C03-B40B-032ED1313C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venir Next LT Pro" panose="020B0504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venir Next LT Pro" panose="020B05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venir Next LT Pro" panose="020B05040202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'Economic Cost Impact'!$K$10</c:f>
              <c:strCache>
                <c:ptCount val="1"/>
                <c:pt idx="0">
                  <c:v>Without Insurance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dPt>
            <c:idx val="0"/>
            <c:bubble3D val="0"/>
            <c:spPr>
              <a:solidFill>
                <a:schemeClr val="accent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22F-4C03-B40B-032ED1313C8A}"/>
              </c:ext>
            </c:extLst>
          </c:dPt>
          <c:dPt>
            <c:idx val="1"/>
            <c:bubble3D val="0"/>
            <c:spPr>
              <a:solidFill>
                <a:schemeClr val="accent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622F-4C03-B40B-032ED1313C8A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22F-4C03-B40B-032ED1313C8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Avenir Next LT Pro" panose="020B0504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'Economic Cost Impact'!$L$5:$M$5</c:f>
              <c:strCache>
                <c:ptCount val="2"/>
                <c:pt idx="0">
                  <c:v>Government</c:v>
                </c:pt>
                <c:pt idx="1">
                  <c:v>Households</c:v>
                </c:pt>
              </c:strCache>
            </c:strRef>
          </c:cat>
          <c:val>
            <c:numRef>
              <c:f>'Economic Cost Impact'!$L$10:$M$10</c:f>
              <c:numCache>
                <c:formatCode>0%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2F-4C03-B40B-032ED1313C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venir Next LT Pro" panose="020B0504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venir Next LT Pro" panose="020B05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venir Next LT Pro" panose="020B05040202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'Economic Cost Impact'!$K$7</c:f>
              <c:strCache>
                <c:ptCount val="1"/>
                <c:pt idx="0">
                  <c:v>With Insurance</c:v>
                </c:pt>
              </c:strCache>
            </c:strRef>
          </c:tx>
          <c:dPt>
            <c:idx val="0"/>
            <c:bubble3D val="0"/>
            <c:spPr>
              <a:solidFill>
                <a:schemeClr val="accent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22F-4C03-B40B-032ED1313C8A}"/>
              </c:ext>
            </c:extLst>
          </c:dPt>
          <c:dPt>
            <c:idx val="1"/>
            <c:bubble3D val="0"/>
            <c:spPr>
              <a:solidFill>
                <a:srgbClr val="66006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622F-4C03-B40B-032ED1313C8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Avenir Next LT Pro" panose="020B0504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'Economic Cost Impact'!$L$5:$M$5</c:f>
              <c:strCache>
                <c:ptCount val="2"/>
                <c:pt idx="0">
                  <c:v>Government</c:v>
                </c:pt>
                <c:pt idx="1">
                  <c:v>Households</c:v>
                </c:pt>
              </c:strCache>
            </c:strRef>
          </c:cat>
          <c:val>
            <c:numRef>
              <c:f>'Economic Cost Impact'!$L$11:$M$11</c:f>
              <c:numCache>
                <c:formatCode>0%</c:formatCode>
                <c:ptCount val="2"/>
                <c:pt idx="0">
                  <c:v>3.7926358177400789E-2</c:v>
                </c:pt>
                <c:pt idx="1">
                  <c:v>0.96207364182259925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2F-4C03-B40B-032ED1313C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venir Next LT Pro" panose="020B0504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venir Next LT Pro" panose="020B05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Next LT Pro" panose="020B0504020202020204" pitchFamily="34" charset="0"/>
                <a:ea typeface="+mn-ea"/>
                <a:cs typeface="+mn-cs"/>
              </a:defRPr>
            </a:pPr>
            <a:r>
              <a:rPr lang="en-AU">
                <a:latin typeface="Avenir Next LT Pro" panose="020B0504020202020204" pitchFamily="34" charset="0"/>
              </a:rPr>
              <a:t>Distribution of</a:t>
            </a:r>
            <a:r>
              <a:rPr lang="en-AU" baseline="0">
                <a:latin typeface="Avenir Next LT Pro" panose="020B0504020202020204" pitchFamily="34" charset="0"/>
              </a:rPr>
              <a:t> Economic Costs</a:t>
            </a:r>
            <a:endParaRPr lang="en-AU">
              <a:latin typeface="Avenir Next LT Pro" panose="020B05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venir Next LT Pro" panose="020B05040202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'Economic Cost Impact'!$K$15</c:f>
              <c:strCache>
                <c:ptCount val="1"/>
                <c:pt idx="0">
                  <c:v>Government</c:v>
                </c:pt>
              </c:strCache>
            </c:strRef>
          </c:tx>
          <c:spPr>
            <a:solidFill>
              <a:srgbClr val="660066"/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DC1-4229-A547-14773B00E717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bg1"/>
                      </a:solidFill>
                      <a:latin typeface="Avenir Next LT Pro" panose="020B050402020202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1DC1-4229-A547-14773B00E71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venir Next LT Pro" panose="020B0504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'Economic Cost Impact'!$L$14:$M$14</c:f>
              <c:strCache>
                <c:ptCount val="2"/>
                <c:pt idx="0">
                  <c:v>Without Insurance</c:v>
                </c:pt>
                <c:pt idx="1">
                  <c:v>With Insurance</c:v>
                </c:pt>
              </c:strCache>
            </c:strRef>
          </c:cat>
          <c:val>
            <c:numRef>
              <c:f>'Economic Cost Impact'!$L$15:$M$15</c:f>
              <c:numCache>
                <c:formatCode>"$"0.00,,,"B"</c:formatCode>
                <c:ptCount val="2"/>
                <c:pt idx="0">
                  <c:v>0</c:v>
                </c:pt>
                <c:pt idx="1">
                  <c:v>3806497071.8427134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C1-4229-A547-14773B00E717}"/>
            </c:ext>
          </c:extLst>
        </c:ser>
        <c:ser>
          <c:idx val="1"/>
          <c:order val="1"/>
          <c:tx>
            <c:strRef>
              <c:f>'Economic Cost Impact'!$K$16</c:f>
              <c:strCache>
                <c:ptCount val="1"/>
                <c:pt idx="0">
                  <c:v>Households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Avenir Next LT Pro" panose="020B0504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'Economic Cost Impact'!$L$14:$M$14</c:f>
              <c:strCache>
                <c:ptCount val="2"/>
                <c:pt idx="0">
                  <c:v>Without Insurance</c:v>
                </c:pt>
                <c:pt idx="1">
                  <c:v>With Insurance</c:v>
                </c:pt>
              </c:strCache>
            </c:strRef>
          </c:cat>
          <c:val>
            <c:numRef>
              <c:f>'Economic Cost Impact'!$L$16:$M$16</c:f>
              <c:numCache>
                <c:formatCode>"$"0.00,,,"B"</c:formatCode>
                <c:ptCount val="2"/>
                <c:pt idx="0">
                  <c:v>120964303784.37444</c:v>
                </c:pt>
                <c:pt idx="1">
                  <c:v>96558981048.619003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C1-4229-A547-14773B00E71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740026120"/>
        <c:axId val="740028088"/>
      </c:barChart>
      <c:catAx>
        <c:axId val="740026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Next LT Pro" panose="020B0504020202020204" pitchFamily="34" charset="0"/>
                <a:ea typeface="+mn-ea"/>
                <a:cs typeface="+mn-cs"/>
              </a:defRPr>
            </a:pPr>
            <a:endParaRPr lang="en-US"/>
          </a:p>
        </c:txPr>
        <c:crossAx val="740028088"/>
        <c:crosses val="autoZero"/>
        <c:auto val="1"/>
        <c:lblAlgn val="ctr"/>
        <c:lblOffset val="100"/>
        <c:noMultiLvlLbl val="0"/>
      </c:catAx>
      <c:valAx>
        <c:axId val="740028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0.00,,,&quot;B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Next LT Pro" panose="020B0504020202020204" pitchFamily="34" charset="0"/>
                <a:ea typeface="+mn-ea"/>
                <a:cs typeface="+mn-cs"/>
              </a:defRPr>
            </a:pPr>
            <a:endParaRPr lang="en-US"/>
          </a:p>
        </c:txPr>
        <c:crossAx val="740026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venir Next LT Pro" panose="020B0504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1355466</xdr:colOff>
      <xdr:row>4</xdr:row>
      <xdr:rowOff>62865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5C95052-90D2-4638-A9EA-E803F677CD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1460" y="182880"/>
          <a:ext cx="1355466" cy="61150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3</xdr:col>
      <xdr:colOff>208656</xdr:colOff>
      <xdr:row>4</xdr:row>
      <xdr:rowOff>55245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6D52583-88DE-46EE-86DF-A613C36B7A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1460" y="182880"/>
          <a:ext cx="1332606" cy="60769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590550</xdr:colOff>
      <xdr:row>15</xdr:row>
      <xdr:rowOff>166687</xdr:rowOff>
    </xdr:from>
    <xdr:to>
      <xdr:col>13</xdr:col>
      <xdr:colOff>609600</xdr:colOff>
      <xdr:row>31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BC7082D-DA6E-4B12-9DC3-9748D6E0BB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514350</xdr:colOff>
      <xdr:row>26</xdr:row>
      <xdr:rowOff>71437</xdr:rowOff>
    </xdr:from>
    <xdr:to>
      <xdr:col>22</xdr:col>
      <xdr:colOff>590550</xdr:colOff>
      <xdr:row>41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9A6624A-AAE8-4D33-8322-3434A87108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123825</xdr:colOff>
      <xdr:row>16</xdr:row>
      <xdr:rowOff>52387</xdr:rowOff>
    </xdr:from>
    <xdr:to>
      <xdr:col>8</xdr:col>
      <xdr:colOff>352425</xdr:colOff>
      <xdr:row>31</xdr:row>
      <xdr:rowOff>161925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486993B-59D2-435E-803F-0C78BC0675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238125</xdr:colOff>
      <xdr:row>32</xdr:row>
      <xdr:rowOff>157162</xdr:rowOff>
    </xdr:from>
    <xdr:to>
      <xdr:col>8</xdr:col>
      <xdr:colOff>466725</xdr:colOff>
      <xdr:row>48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587A60B-4E2D-4B13-9DC2-E21474C739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133350</xdr:colOff>
      <xdr:row>33</xdr:row>
      <xdr:rowOff>33337</xdr:rowOff>
    </xdr:from>
    <xdr:to>
      <xdr:col>13</xdr:col>
      <xdr:colOff>762000</xdr:colOff>
      <xdr:row>48</xdr:row>
      <xdr:rowOff>142875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DEFA1C1-4692-47F2-B03C-F573C71F88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1938336</xdr:colOff>
      <xdr:row>50</xdr:row>
      <xdr:rowOff>38100</xdr:rowOff>
    </xdr:from>
    <xdr:to>
      <xdr:col>12</xdr:col>
      <xdr:colOff>9524</xdr:colOff>
      <xdr:row>70</xdr:row>
      <xdr:rowOff>157162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6EBE442-EB46-44C4-A766-CB47C19AFC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requency%20and%20Severity%20Model_JX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acBook\UNSW\ACTL5100\Assignment%20Pricing%20Mode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Complete%20Cost%20Model%20Expectation%20Central%20Estim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"/>
      <sheetName val="Summary"/>
      <sheetName val="Graphs"/>
      <sheetName val="Annual Expected Cost"/>
      <sheetName val="Annual Cost 95%"/>
      <sheetName val="Levy"/>
      <sheetName val="Incentives"/>
      <sheetName val="Emissions"/>
      <sheetName val="Freq Input"/>
      <sheetName val="Expected Frequency"/>
      <sheetName val="95% Simulation Frequency"/>
      <sheetName val="Frequency Low Scenario"/>
      <sheetName val="Frequency Low Scenario 95%"/>
      <sheetName val="Frequency Medium Scenario"/>
      <sheetName val="Frequency Medium Scenario 95%"/>
      <sheetName val="Frequency High Scenario"/>
      <sheetName val="Frequency High Scenario 95%"/>
      <sheetName val="Frequency Very High Scenario"/>
      <sheetName val="Frequency VeryHigh Scenario 95%"/>
      <sheetName val="Expected Severity"/>
      <sheetName val="95% Simulation Severity"/>
      <sheetName val="Severity Input"/>
      <sheetName val="Interest Rate Projection"/>
    </sheetNames>
    <sheetDataSet>
      <sheetData sheetId="0" refreshError="1"/>
      <sheetData sheetId="1">
        <row r="2">
          <cell r="F2">
            <v>129693892200</v>
          </cell>
        </row>
      </sheetData>
      <sheetData sheetId="2" refreshError="1"/>
      <sheetData sheetId="3">
        <row r="4">
          <cell r="B4">
            <v>675708.07497868256</v>
          </cell>
        </row>
      </sheetData>
      <sheetData sheetId="4">
        <row r="1">
          <cell r="B1" t="str">
            <v>Medium Emissions</v>
          </cell>
        </row>
        <row r="4">
          <cell r="B4">
            <v>6674349.6537678214</v>
          </cell>
          <cell r="C4">
            <v>8562828.4317718931</v>
          </cell>
          <cell r="D4">
            <v>9028480.7331975549</v>
          </cell>
          <cell r="E4">
            <v>5937066.8431771901</v>
          </cell>
          <cell r="F4">
            <v>4941088.3095723009</v>
          </cell>
          <cell r="G4">
            <v>2962066.0285132383</v>
          </cell>
          <cell r="H4">
            <v>13404078.934426229</v>
          </cell>
          <cell r="I4">
            <v>14252438.360655738</v>
          </cell>
          <cell r="J4">
            <v>8992609.9180327877</v>
          </cell>
          <cell r="K4">
            <v>6617203.5245901635</v>
          </cell>
          <cell r="L4">
            <v>5938515.9836065583</v>
          </cell>
          <cell r="M4">
            <v>2545078.2786885244</v>
          </cell>
          <cell r="N4">
            <v>788977640</v>
          </cell>
          <cell r="O4">
            <v>1406438401.7391303</v>
          </cell>
          <cell r="P4">
            <v>1029101269.5652174</v>
          </cell>
          <cell r="Q4">
            <v>343033756.52173913</v>
          </cell>
          <cell r="R4">
            <v>240123629.56521741</v>
          </cell>
          <cell r="S4">
            <v>137213502.60869566</v>
          </cell>
        </row>
        <row r="5">
          <cell r="B5">
            <v>6826982.3787433393</v>
          </cell>
          <cell r="C5">
            <v>8758647.9355195556</v>
          </cell>
          <cell r="D5">
            <v>9234949.0317109507</v>
          </cell>
          <cell r="E5">
            <v>6072838.9764402956</v>
          </cell>
          <cell r="F5">
            <v>5054083.8540309211</v>
          </cell>
          <cell r="G5">
            <v>3029804.1952174897</v>
          </cell>
          <cell r="H5">
            <v>13405314.904836213</v>
          </cell>
          <cell r="I5">
            <v>14253752.557041038</v>
          </cell>
          <cell r="J5">
            <v>8993439.1133711301</v>
          </cell>
          <cell r="K5">
            <v>6617813.6871976238</v>
          </cell>
          <cell r="L5">
            <v>5939063.5654337658</v>
          </cell>
          <cell r="M5">
            <v>2545312.9566144706</v>
          </cell>
          <cell r="N5">
            <v>795213957.41277611</v>
          </cell>
          <cell r="O5">
            <v>1417555315.3879921</v>
          </cell>
          <cell r="P5">
            <v>1037235596.6253601</v>
          </cell>
          <cell r="Q5">
            <v>345745198.87512004</v>
          </cell>
          <cell r="R5">
            <v>242021639.21258405</v>
          </cell>
          <cell r="S5">
            <v>138298079.55004802</v>
          </cell>
        </row>
        <row r="6">
          <cell r="B6">
            <v>6983105.5934207719</v>
          </cell>
          <cell r="C6">
            <v>8958945.5481483545</v>
          </cell>
          <cell r="D6">
            <v>9446138.961642826</v>
          </cell>
          <cell r="E6">
            <v>6211716.0220545242</v>
          </cell>
          <cell r="F6">
            <v>5169663.4431913458</v>
          </cell>
          <cell r="G6">
            <v>3099091.4358398388</v>
          </cell>
          <cell r="H6">
            <v>13406550.989213211</v>
          </cell>
          <cell r="I6">
            <v>14255066.874606453</v>
          </cell>
          <cell r="J6">
            <v>8994268.3851683568</v>
          </cell>
          <cell r="K6">
            <v>6618423.906067281</v>
          </cell>
          <cell r="L6">
            <v>5939611.197752689</v>
          </cell>
          <cell r="M6">
            <v>2545547.6561797233</v>
          </cell>
          <cell r="N6">
            <v>801499568.56076241</v>
          </cell>
          <cell r="O6">
            <v>1428760100.4778807</v>
          </cell>
          <cell r="P6">
            <v>1045434219.861864</v>
          </cell>
          <cell r="Q6">
            <v>348478073.28728801</v>
          </cell>
          <cell r="R6">
            <v>243934651.30110162</v>
          </cell>
          <cell r="S6">
            <v>139391229.31491521</v>
          </cell>
        </row>
        <row r="7">
          <cell r="B7">
            <v>7142799.1202520933</v>
          </cell>
          <cell r="C7">
            <v>9163823.6775327232</v>
          </cell>
          <cell r="D7">
            <v>9662158.4998758938</v>
          </cell>
          <cell r="E7">
            <v>6353768.9848754089</v>
          </cell>
          <cell r="F7">
            <v>5287886.1704191854</v>
          </cell>
          <cell r="G7">
            <v>3169963.1754607158</v>
          </cell>
          <cell r="H7">
            <v>13407787.187567731</v>
          </cell>
          <cell r="I7">
            <v>14256381.313363159</v>
          </cell>
          <cell r="J7">
            <v>8995097.7334315162</v>
          </cell>
          <cell r="K7">
            <v>6619034.1812043227</v>
          </cell>
          <cell r="L7">
            <v>5940158.8805679828</v>
          </cell>
          <cell r="M7">
            <v>2545782.377386278</v>
          </cell>
          <cell r="N7">
            <v>807834863.07652092</v>
          </cell>
          <cell r="O7">
            <v>1440053451.5711894</v>
          </cell>
          <cell r="P7">
            <v>1053697647.4911143</v>
          </cell>
          <cell r="Q7">
            <v>351232549.16370475</v>
          </cell>
          <cell r="R7">
            <v>245862784.41459334</v>
          </cell>
          <cell r="S7">
            <v>140493019.6654819</v>
          </cell>
        </row>
        <row r="8">
          <cell r="B8">
            <v>7306144.6071133269</v>
          </cell>
          <cell r="C8">
            <v>9373387.0734670963</v>
          </cell>
          <cell r="D8">
            <v>9883118.0925680269</v>
          </cell>
          <cell r="E8">
            <v>6499070.4935368551</v>
          </cell>
          <cell r="F8">
            <v>5408812.4804598652</v>
          </cell>
          <cell r="G8">
            <v>3242455.6492809146</v>
          </cell>
          <cell r="H8">
            <v>13409023.499910286</v>
          </cell>
          <cell r="I8">
            <v>14257695.873322329</v>
          </cell>
          <cell r="J8">
            <v>8995927.1581676602</v>
          </cell>
          <cell r="K8">
            <v>6619644.5126139382</v>
          </cell>
          <cell r="L8">
            <v>5940706.6138843037</v>
          </cell>
          <cell r="M8">
            <v>2546017.12023613</v>
          </cell>
          <cell r="N8">
            <v>814220233.67238688</v>
          </cell>
          <cell r="O8">
            <v>1451436068.7203417</v>
          </cell>
          <cell r="P8">
            <v>1062026391.7465916</v>
          </cell>
          <cell r="Q8">
            <v>354008797.24886388</v>
          </cell>
          <cell r="R8">
            <v>247806158.07420471</v>
          </cell>
          <cell r="S8">
            <v>141603518.89954555</v>
          </cell>
        </row>
        <row r="9">
          <cell r="B9">
            <v>7473225.5690493509</v>
          </cell>
          <cell r="C9">
            <v>9587742.8812222276</v>
          </cell>
          <cell r="D9">
            <v>10109130.71162102</v>
          </cell>
          <cell r="E9">
            <v>6647694.8375845961</v>
          </cell>
          <cell r="F9">
            <v>5532504.2003427353</v>
          </cell>
          <cell r="G9">
            <v>3316605.9211478704</v>
          </cell>
          <cell r="H9">
            <v>13410259.926251383</v>
          </cell>
          <cell r="I9">
            <v>14259010.554495141</v>
          </cell>
          <cell r="J9">
            <v>8996756.659383839</v>
          </cell>
          <cell r="K9">
            <v>6620254.9003013149</v>
          </cell>
          <cell r="L9">
            <v>5941254.3977063093</v>
          </cell>
          <cell r="M9">
            <v>2546251.884731275</v>
          </cell>
          <cell r="N9">
            <v>820656076.16481268</v>
          </cell>
          <cell r="O9">
            <v>1462908657.5111878</v>
          </cell>
          <cell r="P9">
            <v>1070420968.9106252</v>
          </cell>
          <cell r="Q9">
            <v>356806989.63687509</v>
          </cell>
          <cell r="R9">
            <v>249764892.74581257</v>
          </cell>
          <cell r="S9">
            <v>142722795.85475004</v>
          </cell>
        </row>
        <row r="10">
          <cell r="B10">
            <v>7644127.4309733491</v>
          </cell>
          <cell r="C10">
            <v>9807000.6963262726</v>
          </cell>
          <cell r="D10">
            <v>10340311.912440691</v>
          </cell>
          <cell r="E10">
            <v>6799718.0054588504</v>
          </cell>
          <cell r="F10">
            <v>5659024.570991897</v>
          </cell>
          <cell r="G10">
            <v>3392451.9025056139</v>
          </cell>
          <cell r="H10">
            <v>13411496.466601534</v>
          </cell>
          <cell r="I10">
            <v>14260325.35689277</v>
          </cell>
          <cell r="J10">
            <v>8997586.2370871045</v>
          </cell>
          <cell r="K10">
            <v>6620865.3442716431</v>
          </cell>
          <cell r="L10">
            <v>5941802.2320386544</v>
          </cell>
          <cell r="M10">
            <v>2546486.6708737086</v>
          </cell>
          <cell r="N10">
            <v>827142789.49890304</v>
          </cell>
          <cell r="O10">
            <v>1474471929.1067402</v>
          </cell>
          <cell r="P10">
            <v>1078881899.3463953</v>
          </cell>
          <cell r="Q10">
            <v>359627299.78213173</v>
          </cell>
          <cell r="R10">
            <v>251739109.84749225</v>
          </cell>
          <cell r="S10">
            <v>143850919.9128527</v>
          </cell>
        </row>
        <row r="11">
          <cell r="B11">
            <v>8784302.3794031627</v>
          </cell>
          <cell r="C11">
            <v>11269783.285203282</v>
          </cell>
          <cell r="D11">
            <v>11882641.590743037</v>
          </cell>
          <cell r="E11">
            <v>7813943.3956318824</v>
          </cell>
          <cell r="F11">
            <v>6503107.5754496269</v>
          </cell>
          <cell r="G11">
            <v>3898459.776905667</v>
          </cell>
          <cell r="H11">
            <v>15068735.668216106</v>
          </cell>
          <cell r="I11">
            <v>16022453.115571555</v>
          </cell>
          <cell r="J11">
            <v>10109404.941967767</v>
          </cell>
          <cell r="K11">
            <v>7438996.0893725073</v>
          </cell>
          <cell r="L11">
            <v>6676022.1314881481</v>
          </cell>
          <cell r="M11">
            <v>2861152.3420663485</v>
          </cell>
          <cell r="N11">
            <v>936611138.72138119</v>
          </cell>
          <cell r="O11">
            <v>1669611160.3294189</v>
          </cell>
          <cell r="P11">
            <v>1221666702.6800625</v>
          </cell>
          <cell r="Q11">
            <v>407222234.22668749</v>
          </cell>
          <cell r="R11">
            <v>285055563.95868129</v>
          </cell>
          <cell r="S11">
            <v>162888893.69067499</v>
          </cell>
        </row>
        <row r="12">
          <cell r="B12">
            <v>8985186.6720653456</v>
          </cell>
          <cell r="C12">
            <v>11527506.93199081</v>
          </cell>
          <cell r="D12">
            <v>12154380.420739556</v>
          </cell>
          <cell r="E12">
            <v>7992636.9815464979</v>
          </cell>
          <cell r="F12">
            <v>6651824.2417227933</v>
          </cell>
          <cell r="G12">
            <v>3987611.914540628</v>
          </cell>
          <cell r="H12">
            <v>15070125.134175899</v>
          </cell>
          <cell r="I12">
            <v>16023930.522414878</v>
          </cell>
          <cell r="J12">
            <v>10110337.115333198</v>
          </cell>
          <cell r="K12">
            <v>7439682.0282640504</v>
          </cell>
          <cell r="L12">
            <v>6676637.7176728668</v>
          </cell>
          <cell r="M12">
            <v>2861416.1647169422</v>
          </cell>
          <cell r="N12">
            <v>944014395.86997211</v>
          </cell>
          <cell r="O12">
            <v>1682808270.8986459</v>
          </cell>
          <cell r="P12">
            <v>1231323125.0477896</v>
          </cell>
          <cell r="Q12">
            <v>410441041.6825965</v>
          </cell>
          <cell r="R12">
            <v>287308729.17781758</v>
          </cell>
          <cell r="S12">
            <v>164176416.6730386</v>
          </cell>
        </row>
        <row r="13">
          <cell r="B13">
            <v>9190664.89800708</v>
          </cell>
          <cell r="C13">
            <v>11791124.345892802</v>
          </cell>
          <cell r="D13">
            <v>12432333.52482353</v>
          </cell>
          <cell r="E13">
            <v>8175417.0313667618</v>
          </cell>
          <cell r="F13">
            <v>6803941.8430982633</v>
          </cell>
          <cell r="G13">
            <v>4078802.8326426768</v>
          </cell>
          <cell r="H13">
            <v>15071514.728256308</v>
          </cell>
          <cell r="I13">
            <v>16025408.065487718</v>
          </cell>
          <cell r="J13">
            <v>10111269.374652965</v>
          </cell>
          <cell r="K13">
            <v>7440368.030405011</v>
          </cell>
          <cell r="L13">
            <v>6677253.3606198831</v>
          </cell>
          <cell r="M13">
            <v>2861680.0116942348</v>
          </cell>
          <cell r="N13">
            <v>951476170.5976758</v>
          </cell>
          <cell r="O13">
            <v>1696109695.4132483</v>
          </cell>
          <cell r="P13">
            <v>1241055874.6926205</v>
          </cell>
          <cell r="Q13">
            <v>413685291.56420684</v>
          </cell>
          <cell r="R13">
            <v>289579704.09494483</v>
          </cell>
          <cell r="S13">
            <v>165474116.62568274</v>
          </cell>
        </row>
        <row r="14">
          <cell r="B14">
            <v>9400842.1138393003</v>
          </cell>
          <cell r="C14">
            <v>12060770.30884034</v>
          </cell>
          <cell r="D14">
            <v>12716643.014457036</v>
          </cell>
          <cell r="E14">
            <v>8362376.9966128645</v>
          </cell>
          <cell r="F14">
            <v>6959538.1540438216</v>
          </cell>
          <cell r="G14">
            <v>4172079.1551728672</v>
          </cell>
          <cell r="H14">
            <v>15072904.45046914</v>
          </cell>
          <cell r="I14">
            <v>16026885.74480263</v>
          </cell>
          <cell r="J14">
            <v>10112201.719934992</v>
          </cell>
          <cell r="K14">
            <v>7441054.0958012203</v>
          </cell>
          <cell r="L14">
            <v>6677869.0603344301</v>
          </cell>
          <cell r="M14">
            <v>2861943.8830004693</v>
          </cell>
          <cell r="N14">
            <v>958996925.44510078</v>
          </cell>
          <cell r="O14">
            <v>1709516258.4021363</v>
          </cell>
          <cell r="P14">
            <v>1250865554.9283922</v>
          </cell>
          <cell r="Q14">
            <v>416955184.97613072</v>
          </cell>
          <cell r="R14">
            <v>291868629.48329157</v>
          </cell>
          <cell r="S14">
            <v>166782073.99045229</v>
          </cell>
        </row>
        <row r="15">
          <cell r="B15">
            <v>9615825.7786657121</v>
          </cell>
          <cell r="C15">
            <v>12336582.685032366</v>
          </cell>
          <cell r="D15">
            <v>13007454.250985788</v>
          </cell>
          <cell r="E15">
            <v>8553612.4659061264</v>
          </cell>
          <cell r="F15">
            <v>7118692.7276168633</v>
          </cell>
          <cell r="G15">
            <v>4267488.5723148221</v>
          </cell>
          <cell r="H15">
            <v>15074294.300826216</v>
          </cell>
          <cell r="I15">
            <v>16028363.560372178</v>
          </cell>
          <cell r="J15">
            <v>10113134.151187208</v>
          </cell>
          <cell r="K15">
            <v>7441740.224458511</v>
          </cell>
          <cell r="L15">
            <v>6678484.8168217419</v>
          </cell>
          <cell r="M15">
            <v>2862207.7786378888</v>
          </cell>
          <cell r="N15">
            <v>966577126.60891593</v>
          </cell>
          <cell r="O15">
            <v>1723028790.9115458</v>
          </cell>
          <cell r="P15">
            <v>1260752773.8377163</v>
          </cell>
          <cell r="Q15">
            <v>420250924.61257213</v>
          </cell>
          <cell r="R15">
            <v>294175647.22880054</v>
          </cell>
          <cell r="S15">
            <v>168100369.84502885</v>
          </cell>
        </row>
        <row r="16">
          <cell r="B16">
            <v>9835725.8090243321</v>
          </cell>
          <cell r="C16">
            <v>12618702.491422687</v>
          </cell>
          <cell r="D16">
            <v>13304915.919959269</v>
          </cell>
          <cell r="E16">
            <v>8749221.2138414104</v>
          </cell>
          <cell r="F16">
            <v>7281486.936138167</v>
          </cell>
          <cell r="G16">
            <v>4365079.8648576969</v>
          </cell>
          <cell r="H16">
            <v>15075684.279339351</v>
          </cell>
          <cell r="I16">
            <v>16029841.512208929</v>
          </cell>
          <cell r="J16">
            <v>10114066.668417538</v>
          </cell>
          <cell r="K16">
            <v>7442426.416382716</v>
          </cell>
          <cell r="L16">
            <v>6679100.6300870543</v>
          </cell>
          <cell r="M16">
            <v>2862471.698608737</v>
          </cell>
          <cell r="N16">
            <v>974217243.97074938</v>
          </cell>
          <cell r="O16">
            <v>1736648130.5565534</v>
          </cell>
          <cell r="P16">
            <v>1270718144.3096731</v>
          </cell>
          <cell r="Q16">
            <v>423572714.76989102</v>
          </cell>
          <cell r="R16">
            <v>296500900.33892375</v>
          </cell>
          <cell r="S16">
            <v>169429085.90795639</v>
          </cell>
        </row>
        <row r="17">
          <cell r="B17">
            <v>10060654.635085449</v>
          </cell>
          <cell r="C17">
            <v>12907273.969818927</v>
          </cell>
          <cell r="D17">
            <v>13609180.107150469</v>
          </cell>
          <cell r="E17">
            <v>8949303.2509771716</v>
          </cell>
          <cell r="F17">
            <v>7448004.0127958152</v>
          </cell>
          <cell r="G17">
            <v>4464902.9291367587</v>
          </cell>
          <cell r="H17">
            <v>15077074.386020359</v>
          </cell>
          <cell r="I17">
            <v>16031319.600325443</v>
          </cell>
          <cell r="J17">
            <v>10114999.27163391</v>
          </cell>
          <cell r="K17">
            <v>7443112.6715796702</v>
          </cell>
          <cell r="L17">
            <v>6679716.5001356024</v>
          </cell>
          <cell r="M17">
            <v>2862735.6429152577</v>
          </cell>
          <cell r="N17">
            <v>981917751.12631536</v>
          </cell>
          <cell r="O17">
            <v>1750375121.5729971</v>
          </cell>
          <cell r="P17">
            <v>1280762284.0778027</v>
          </cell>
          <cell r="Q17">
            <v>426920761.35926753</v>
          </cell>
          <cell r="R17">
            <v>298844532.9514873</v>
          </cell>
          <cell r="S17">
            <v>170768304.54370701</v>
          </cell>
        </row>
        <row r="18">
          <cell r="B18">
            <v>10290727.258134766</v>
          </cell>
          <cell r="C18">
            <v>13202444.66063026</v>
          </cell>
          <cell r="D18">
            <v>13920402.376314081</v>
          </cell>
          <cell r="E18">
            <v>9153960.874968715</v>
          </cell>
          <cell r="F18">
            <v>7618329.0942005422</v>
          </cell>
          <cell r="G18">
            <v>4567008.8025443051</v>
          </cell>
          <cell r="H18">
            <v>15078464.62088106</v>
          </cell>
          <cell r="I18">
            <v>16032797.824734291</v>
          </cell>
          <cell r="J18">
            <v>10115931.960844254</v>
          </cell>
          <cell r="K18">
            <v>7443798.9900552062</v>
          </cell>
          <cell r="L18">
            <v>6680332.4269726221</v>
          </cell>
          <cell r="M18">
            <v>2862999.6115596946</v>
          </cell>
          <cell r="N18">
            <v>989679125.41477191</v>
          </cell>
          <cell r="O18">
            <v>1764210614.8698108</v>
          </cell>
          <cell r="P18">
            <v>1290885815.7583981</v>
          </cell>
          <cell r="Q18">
            <v>430295271.91946602</v>
          </cell>
          <cell r="R18">
            <v>301206690.34362626</v>
          </cell>
          <cell r="S18">
            <v>172118108.76778641</v>
          </cell>
        </row>
        <row r="19">
          <cell r="B19">
            <v>10526061.309371091</v>
          </cell>
          <cell r="C19">
            <v>13504365.47830167</v>
          </cell>
          <cell r="D19">
            <v>14238741.848722911</v>
          </cell>
          <cell r="E19">
            <v>9363298.7228707951</v>
          </cell>
          <cell r="F19">
            <v>7792549.2639142564</v>
          </cell>
          <cell r="G19">
            <v>4671449.689623992</v>
          </cell>
          <cell r="H19">
            <v>15079854.983933276</v>
          </cell>
          <cell r="I19">
            <v>16034276.185448039</v>
          </cell>
          <cell r="J19">
            <v>10116864.736056501</v>
          </cell>
          <cell r="K19">
            <v>7444485.3718151608</v>
          </cell>
          <cell r="L19">
            <v>6680948.41060335</v>
          </cell>
          <cell r="M19">
            <v>2863263.6045442927</v>
          </cell>
          <cell r="N19">
            <v>997501847.9483093</v>
          </cell>
          <cell r="O19">
            <v>1778155468.081769</v>
          </cell>
          <cell r="P19">
            <v>1301089366.8890991</v>
          </cell>
          <cell r="Q19">
            <v>433696455.62969965</v>
          </cell>
          <cell r="R19">
            <v>303587518.94078982</v>
          </cell>
          <cell r="S19">
            <v>173478582.25187987</v>
          </cell>
        </row>
        <row r="20">
          <cell r="B20">
            <v>10766777.110048646</v>
          </cell>
          <cell r="C20">
            <v>13813190.788473262</v>
          </cell>
          <cell r="D20">
            <v>14564361.284523167</v>
          </cell>
          <cell r="E20">
            <v>9577423.8246362954</v>
          </cell>
          <cell r="F20">
            <v>7970753.5969739966</v>
          </cell>
          <cell r="G20">
            <v>4778278.9887618991</v>
          </cell>
          <cell r="H20">
            <v>15081245.475188823</v>
          </cell>
          <cell r="I20">
            <v>16035754.682479255</v>
          </cell>
          <cell r="J20">
            <v>10117797.597278576</v>
          </cell>
          <cell r="K20">
            <v>7445171.8168653678</v>
          </cell>
          <cell r="L20">
            <v>6681564.4510330232</v>
          </cell>
          <cell r="M20">
            <v>2863527.6218712954</v>
          </cell>
          <cell r="N20">
            <v>1005386403.6419743</v>
          </cell>
          <cell r="O20">
            <v>1792210545.6226501</v>
          </cell>
          <cell r="P20">
            <v>1311373569.9677925</v>
          </cell>
          <cell r="Q20">
            <v>437124523.3225975</v>
          </cell>
          <cell r="R20">
            <v>305987166.3258183</v>
          </cell>
          <cell r="S20">
            <v>174849809.32903901</v>
          </cell>
        </row>
        <row r="21">
          <cell r="B21">
            <v>12237098.772842718</v>
          </cell>
          <cell r="C21">
            <v>15699533.696941625</v>
          </cell>
          <cell r="D21">
            <v>16553284.774116697</v>
          </cell>
          <cell r="E21">
            <v>10885326.233982185</v>
          </cell>
          <cell r="F21">
            <v>9059247.5411354993</v>
          </cell>
          <cell r="G21">
            <v>5430805.4631414386</v>
          </cell>
          <cell r="H21">
            <v>16759079.781904422</v>
          </cell>
          <cell r="I21">
            <v>17819781.033923686</v>
          </cell>
          <cell r="J21">
            <v>11243433.271404233</v>
          </cell>
          <cell r="K21">
            <v>8273469.7657502834</v>
          </cell>
          <cell r="L21">
            <v>7424908.7641348708</v>
          </cell>
          <cell r="M21">
            <v>3182103.7560578012</v>
          </cell>
          <cell r="N21">
            <v>1125965858.9810987</v>
          </cell>
          <cell r="O21">
            <v>2007156531.2271757</v>
          </cell>
          <cell r="P21">
            <v>1468651120.4101286</v>
          </cell>
          <cell r="Q21">
            <v>489550373.47004282</v>
          </cell>
          <cell r="R21">
            <v>342685261.42903006</v>
          </cell>
          <cell r="S21">
            <v>195820149.38801715</v>
          </cell>
        </row>
        <row r="22">
          <cell r="B22">
            <v>12516943.526022401</v>
          </cell>
          <cell r="C22">
            <v>16058559.329896953</v>
          </cell>
          <cell r="D22">
            <v>16931834.459619448</v>
          </cell>
          <cell r="E22">
            <v>11134257.903961785</v>
          </cell>
          <cell r="F22">
            <v>9266419.4320553411</v>
          </cell>
          <cell r="G22">
            <v>5555000.1307347473</v>
          </cell>
          <cell r="H22">
            <v>16760625.112009557</v>
          </cell>
          <cell r="I22">
            <v>17821424.16973168</v>
          </cell>
          <cell r="J22">
            <v>11244470.011854513</v>
          </cell>
          <cell r="K22">
            <v>8274232.6502325656</v>
          </cell>
          <cell r="L22">
            <v>7425593.4040548671</v>
          </cell>
          <cell r="M22">
            <v>3182397.1731663714</v>
          </cell>
          <cell r="N22">
            <v>1134865832.9937403</v>
          </cell>
          <cell r="O22">
            <v>2023021702.293189</v>
          </cell>
          <cell r="P22">
            <v>1480259782.1657481</v>
          </cell>
          <cell r="Q22">
            <v>493419927.38858265</v>
          </cell>
          <cell r="R22">
            <v>345393949.17200792</v>
          </cell>
          <cell r="S22">
            <v>197367970.95543307</v>
          </cell>
        </row>
        <row r="23">
          <cell r="B23">
            <v>12803187.924030969</v>
          </cell>
          <cell r="C23">
            <v>16425795.359900195</v>
          </cell>
          <cell r="D23">
            <v>17319041.029018633</v>
          </cell>
          <cell r="E23">
            <v>11388882.281260105</v>
          </cell>
          <cell r="F23">
            <v>9478329.0445345528</v>
          </cell>
          <cell r="G23">
            <v>5682034.9507811852</v>
          </cell>
          <cell r="H23">
            <v>16762170.584607311</v>
          </cell>
          <cell r="I23">
            <v>17823067.457050808</v>
          </cell>
          <cell r="J23">
            <v>11245506.847901108</v>
          </cell>
          <cell r="K23">
            <v>8274995.6050593043</v>
          </cell>
          <cell r="L23">
            <v>7426278.1071045045</v>
          </cell>
          <cell r="M23">
            <v>3182690.6173305018</v>
          </cell>
          <cell r="N23">
            <v>1143836155.0873594</v>
          </cell>
          <cell r="O23">
            <v>2039012276.4600754</v>
          </cell>
          <cell r="P23">
            <v>1491960202.2878602</v>
          </cell>
          <cell r="Q23">
            <v>497320067.42928666</v>
          </cell>
          <cell r="R23">
            <v>348124047.20050073</v>
          </cell>
          <cell r="S23">
            <v>198928026.97171468</v>
          </cell>
        </row>
        <row r="24">
          <cell r="B24">
            <v>13095978.317491299</v>
          </cell>
          <cell r="C24">
            <v>16801429.546858989</v>
          </cell>
          <cell r="D24">
            <v>17715102.452730473</v>
          </cell>
          <cell r="E24">
            <v>11649329.549861444</v>
          </cell>
          <cell r="F24">
            <v>9695084.7234140988</v>
          </cell>
          <cell r="G24">
            <v>5811974.8734602844</v>
          </cell>
          <cell r="H24">
            <v>16763716.19971082</v>
          </cell>
          <cell r="I24">
            <v>17824710.895895045</v>
          </cell>
          <cell r="J24">
            <v>11246543.779552829</v>
          </cell>
          <cell r="K24">
            <v>8275758.6302369861</v>
          </cell>
          <cell r="L24">
            <v>7426962.8732896037</v>
          </cell>
          <cell r="M24">
            <v>3182984.0885526869</v>
          </cell>
          <cell r="N24">
            <v>1152877381.3144224</v>
          </cell>
          <cell r="O24">
            <v>2055129244.9517965</v>
          </cell>
          <cell r="P24">
            <v>1503753106.0622902</v>
          </cell>
          <cell r="Q24">
            <v>501251035.35409665</v>
          </cell>
          <cell r="R24">
            <v>350875724.74786776</v>
          </cell>
          <cell r="S24">
            <v>200500414.1416387</v>
          </cell>
        </row>
        <row r="25">
          <cell r="B25">
            <v>13395464.403853372</v>
          </cell>
          <cell r="C25">
            <v>17185653.944478549</v>
          </cell>
          <cell r="D25">
            <v>18120221.228468318</v>
          </cell>
          <cell r="E25">
            <v>11915732.870869568</v>
          </cell>
          <cell r="F25">
            <v>9916797.2912247814</v>
          </cell>
          <cell r="G25">
            <v>5944886.3342682598</v>
          </cell>
          <cell r="H25">
            <v>16765261.957333224</v>
          </cell>
          <cell r="I25">
            <v>17826354.486278363</v>
          </cell>
          <cell r="J25">
            <v>11247580.806818491</v>
          </cell>
          <cell r="K25">
            <v>8276521.7257720968</v>
          </cell>
          <cell r="L25">
            <v>7427647.7026159856</v>
          </cell>
          <cell r="M25">
            <v>3183277.5868354221</v>
          </cell>
          <cell r="N25">
            <v>1161990072.1226015</v>
          </cell>
          <cell r="O25">
            <v>2071373606.8272462</v>
          </cell>
          <cell r="P25">
            <v>1515639224.5077412</v>
          </cell>
          <cell r="Q25">
            <v>505213074.83591366</v>
          </cell>
          <cell r="R25">
            <v>353649152.38513964</v>
          </cell>
          <cell r="S25">
            <v>202085229.93436548</v>
          </cell>
        </row>
        <row r="26">
          <cell r="B26">
            <v>13701799.303931385</v>
          </cell>
          <cell r="C26">
            <v>17578664.998454604</v>
          </cell>
          <cell r="D26">
            <v>18534604.484775398</v>
          </cell>
          <cell r="E26">
            <v>12188228.450590128</v>
          </cell>
          <cell r="F26">
            <v>10143580.104848428</v>
          </cell>
          <cell r="G26">
            <v>6080837.2879850529</v>
          </cell>
          <cell r="H26">
            <v>16766807.857487665</v>
          </cell>
          <cell r="I26">
            <v>17827998.22821473</v>
          </cell>
          <cell r="J26">
            <v>11248617.929706914</v>
          </cell>
          <cell r="K26">
            <v>8277284.8916711248</v>
          </cell>
          <cell r="L26">
            <v>7428332.5950894728</v>
          </cell>
          <cell r="M26">
            <v>3183571.112181202</v>
          </cell>
          <cell r="N26">
            <v>1171174792.3895171</v>
          </cell>
          <cell r="O26">
            <v>2087746369.0421827</v>
          </cell>
          <cell r="P26">
            <v>1527619294.4211092</v>
          </cell>
          <cell r="Q26">
            <v>509206431.47370303</v>
          </cell>
          <cell r="R26">
            <v>356444502.03159219</v>
          </cell>
          <cell r="S26">
            <v>203682572.58948123</v>
          </cell>
        </row>
        <row r="27">
          <cell r="B27">
            <v>14015139.640191128</v>
          </cell>
          <cell r="C27">
            <v>17980663.646911874</v>
          </cell>
          <cell r="D27">
            <v>18958464.086925209</v>
          </cell>
          <cell r="E27">
            <v>12466955.610170016</v>
          </cell>
          <cell r="F27">
            <v>10375549.113474827</v>
          </cell>
          <cell r="G27">
            <v>6219897.2434181562</v>
          </cell>
          <cell r="H27">
            <v>16768353.900187287</v>
          </cell>
          <cell r="I27">
            <v>17829642.121718127</v>
          </cell>
          <cell r="J27">
            <v>11249655.148226915</v>
          </cell>
          <cell r="K27">
            <v>8278048.1279405588</v>
          </cell>
          <cell r="L27">
            <v>7429017.550715887</v>
          </cell>
          <cell r="M27">
            <v>3183864.6645925227</v>
          </cell>
          <cell r="N27">
            <v>1180432111.4577525</v>
          </cell>
          <cell r="O27">
            <v>2104248546.5116453</v>
          </cell>
          <cell r="P27">
            <v>1539694058.4231553</v>
          </cell>
          <cell r="Q27">
            <v>513231352.80771834</v>
          </cell>
          <cell r="R27">
            <v>359261946.9654029</v>
          </cell>
          <cell r="S27">
            <v>205292541.12308738</v>
          </cell>
        </row>
        <row r="28">
          <cell r="B28">
            <v>14335645.616827695</v>
          </cell>
          <cell r="C28">
            <v>18391855.423139405</v>
          </cell>
          <cell r="D28">
            <v>19392016.745243661</v>
          </cell>
          <cell r="E28">
            <v>12752056.856829286</v>
          </cell>
          <cell r="F28">
            <v>10612822.917884067</v>
          </cell>
          <cell r="G28">
            <v>6362137.2989409724</v>
          </cell>
          <cell r="H28">
            <v>16769900.085445235</v>
          </cell>
          <cell r="I28">
            <v>17831286.166802526</v>
          </cell>
          <cell r="J28">
            <v>11250692.462387308</v>
          </cell>
          <cell r="K28">
            <v>8278811.4345868872</v>
          </cell>
          <cell r="L28">
            <v>7429702.5695010535</v>
          </cell>
          <cell r="M28">
            <v>3184158.2440718794</v>
          </cell>
          <cell r="N28">
            <v>1189762603.1701462</v>
          </cell>
          <cell r="O28">
            <v>2120881162.1728694</v>
          </cell>
          <cell r="P28">
            <v>1551864265.0045385</v>
          </cell>
          <cell r="Q28">
            <v>517288088.33484614</v>
          </cell>
          <cell r="R28">
            <v>362101661.83439237</v>
          </cell>
          <cell r="S28">
            <v>206915235.33393848</v>
          </cell>
        </row>
        <row r="29">
          <cell r="B29">
            <v>14663481.101674451</v>
          </cell>
          <cell r="C29">
            <v>18812450.560675357</v>
          </cell>
          <cell r="D29">
            <v>19835484.12590846</v>
          </cell>
          <cell r="E29">
            <v>13043677.95672204</v>
          </cell>
          <cell r="F29">
            <v>10855522.831084572</v>
          </cell>
          <cell r="G29">
            <v>6507630.1788438931</v>
          </cell>
          <cell r="H29">
            <v>16771446.413274651</v>
          </cell>
          <cell r="I29">
            <v>17832930.363481905</v>
          </cell>
          <cell r="J29">
            <v>11251729.872196916</v>
          </cell>
          <cell r="K29">
            <v>8279574.8116165986</v>
          </cell>
          <cell r="L29">
            <v>7430387.6514507942</v>
          </cell>
          <cell r="M29">
            <v>3184451.8506217687</v>
          </cell>
          <cell r="N29">
            <v>1199166845.905365</v>
          </cell>
          <cell r="O29">
            <v>2137645247.0486937</v>
          </cell>
          <cell r="P29">
            <v>1564130668.5722151</v>
          </cell>
          <cell r="Q29">
            <v>521376889.52407163</v>
          </cell>
          <cell r="R29">
            <v>364963822.66685021</v>
          </cell>
          <cell r="S29">
            <v>208550755.80962867</v>
          </cell>
        </row>
        <row r="30">
          <cell r="B30">
            <v>14998813.709985152</v>
          </cell>
          <cell r="C30">
            <v>19242664.1007949</v>
          </cell>
          <cell r="D30">
            <v>20289092.964282237</v>
          </cell>
          <cell r="E30">
            <v>13341968.009463534</v>
          </cell>
          <cell r="F30">
            <v>11103772.940337842</v>
          </cell>
          <cell r="G30">
            <v>6656450.2705166657</v>
          </cell>
          <cell r="H30">
            <v>16772992.883688683</v>
          </cell>
          <cell r="I30">
            <v>17834574.71177024</v>
          </cell>
          <cell r="J30">
            <v>11252767.377664559</v>
          </cell>
          <cell r="K30">
            <v>8280338.2590361834</v>
          </cell>
          <cell r="L30">
            <v>7431072.7965709353</v>
          </cell>
          <cell r="M30">
            <v>3184745.4842446861</v>
          </cell>
          <cell r="N30">
            <v>1208645422.6137536</v>
          </cell>
          <cell r="O30">
            <v>2154541840.3114738</v>
          </cell>
          <cell r="P30">
            <v>1576494029.4962003</v>
          </cell>
          <cell r="Q30">
            <v>525498009.83206671</v>
          </cell>
          <cell r="R30">
            <v>367848606.88244677</v>
          </cell>
          <cell r="S30">
            <v>210199203.9328267</v>
          </cell>
        </row>
        <row r="31">
          <cell r="B31">
            <v>16708855.861426564</v>
          </cell>
          <cell r="C31">
            <v>21436555.38810927</v>
          </cell>
          <cell r="D31">
            <v>22602289.517976239</v>
          </cell>
          <cell r="E31">
            <v>14863110.155803861</v>
          </cell>
          <cell r="F31">
            <v>12369734.378032841</v>
          </cell>
          <cell r="G31">
            <v>7415364.3260982223</v>
          </cell>
          <cell r="H31">
            <v>18269244.193035837</v>
          </cell>
          <cell r="I31">
            <v>19425525.471076082</v>
          </cell>
          <cell r="J31">
            <v>12256581.547226574</v>
          </cell>
          <cell r="K31">
            <v>9018993.9687138945</v>
          </cell>
          <cell r="L31">
            <v>8093968.9462817004</v>
          </cell>
          <cell r="M31">
            <v>3468843.8341207285</v>
          </cell>
          <cell r="N31">
            <v>1326747215.0363641</v>
          </cell>
          <cell r="O31">
            <v>2365071122.4561272</v>
          </cell>
          <cell r="P31">
            <v>1730539845.6996052</v>
          </cell>
          <cell r="Q31">
            <v>576846615.23320174</v>
          </cell>
          <cell r="R31">
            <v>403792630.66324127</v>
          </cell>
          <cell r="S31">
            <v>230738646.0932807</v>
          </cell>
        </row>
        <row r="32">
          <cell r="B32">
            <v>17090963.232728723</v>
          </cell>
          <cell r="C32">
            <v>21926778.41098142</v>
          </cell>
          <cell r="D32">
            <v>23119171.194660168</v>
          </cell>
          <cell r="E32">
            <v>15203007.991904037</v>
          </cell>
          <cell r="F32">
            <v>12652612.315702269</v>
          </cell>
          <cell r="G32">
            <v>7584942.9850675911</v>
          </cell>
          <cell r="H32">
            <v>18270928.773180868</v>
          </cell>
          <cell r="I32">
            <v>19427316.670217633</v>
          </cell>
          <cell r="J32">
            <v>12257711.708589695</v>
          </cell>
          <cell r="K32">
            <v>9019825.5968867578</v>
          </cell>
          <cell r="L32">
            <v>8094715.2792573469</v>
          </cell>
          <cell r="M32">
            <v>3469163.6911102915</v>
          </cell>
          <cell r="N32">
            <v>1337234225.4914176</v>
          </cell>
          <cell r="O32">
            <v>2383765358.4847012</v>
          </cell>
          <cell r="P32">
            <v>1744218554.9888058</v>
          </cell>
          <cell r="Q32">
            <v>581406184.99626851</v>
          </cell>
          <cell r="R32">
            <v>406984329.49738801</v>
          </cell>
          <cell r="S32">
            <v>232562473.99850741</v>
          </cell>
        </row>
        <row r="33">
          <cell r="B33">
            <v>17481808.847056877</v>
          </cell>
          <cell r="C33">
            <v>22428212.125487696</v>
          </cell>
          <cell r="D33">
            <v>23647873.207840499</v>
          </cell>
          <cell r="E33">
            <v>15550678.799998267</v>
          </cell>
          <cell r="F33">
            <v>12941959.262743654</v>
          </cell>
          <cell r="G33">
            <v>7758399.6627442325</v>
          </cell>
          <cell r="H33">
            <v>18272613.508658558</v>
          </cell>
          <cell r="I33">
            <v>19429108.034523021</v>
          </cell>
          <cell r="J33">
            <v>12258841.974163335</v>
          </cell>
          <cell r="K33">
            <v>9020657.3017428312</v>
          </cell>
          <cell r="L33">
            <v>8095461.6810512589</v>
          </cell>
          <cell r="M33">
            <v>3469483.5775933969</v>
          </cell>
          <cell r="N33">
            <v>1347804128.4425232</v>
          </cell>
          <cell r="O33">
            <v>2402607359.3975415</v>
          </cell>
          <cell r="P33">
            <v>1758005384.9250305</v>
          </cell>
          <cell r="Q33">
            <v>586001794.97501004</v>
          </cell>
          <cell r="R33">
            <v>410201256.48250711</v>
          </cell>
          <cell r="S33">
            <v>234400717.99000403</v>
          </cell>
        </row>
        <row r="34">
          <cell r="B34">
            <v>17881592.535392877</v>
          </cell>
          <cell r="C34">
            <v>22941112.90393427</v>
          </cell>
          <cell r="D34">
            <v>24188665.871519819</v>
          </cell>
          <cell r="E34">
            <v>15906300.336715758</v>
          </cell>
          <cell r="F34">
            <v>13237923.156046662</v>
          </cell>
          <cell r="G34">
            <v>7935823.0438080784</v>
          </cell>
          <cell r="H34">
            <v>18274298.399483226</v>
          </cell>
          <cell r="I34">
            <v>19430899.56400748</v>
          </cell>
          <cell r="J34">
            <v>12259972.343957102</v>
          </cell>
          <cell r="K34">
            <v>9021489.0832891874</v>
          </cell>
          <cell r="L34">
            <v>8096208.1516697835</v>
          </cell>
          <cell r="M34">
            <v>3469803.4935727646</v>
          </cell>
          <cell r="N34">
            <v>1358457579.0969901</v>
          </cell>
          <cell r="O34">
            <v>2421598293.1728954</v>
          </cell>
          <cell r="P34">
            <v>1771901190.126509</v>
          </cell>
          <cell r="Q34">
            <v>590633730.04216957</v>
          </cell>
          <cell r="R34">
            <v>413443611.02951878</v>
          </cell>
          <cell r="S34">
            <v>236253492.01686785</v>
          </cell>
        </row>
        <row r="35">
          <cell r="B35">
            <v>18290518.698564168</v>
          </cell>
          <cell r="C35">
            <v>23465742.981491234</v>
          </cell>
          <cell r="D35">
            <v>24741825.681391057</v>
          </cell>
          <cell r="E35">
            <v>16270054.423722776</v>
          </cell>
          <cell r="F35">
            <v>13540655.315603701</v>
          </cell>
          <cell r="G35">
            <v>8117303.8410294447</v>
          </cell>
          <cell r="H35">
            <v>18275983.4456692</v>
          </cell>
          <cell r="I35">
            <v>19432691.258686241</v>
          </cell>
          <cell r="J35">
            <v>12261102.817980602</v>
          </cell>
          <cell r="K35">
            <v>9022320.9415328968</v>
          </cell>
          <cell r="L35">
            <v>8096954.6911192667</v>
          </cell>
          <cell r="M35">
            <v>3470123.439051114</v>
          </cell>
          <cell r="N35">
            <v>1369195237.8410835</v>
          </cell>
          <cell r="O35">
            <v>2440739337.0210624</v>
          </cell>
          <cell r="P35">
            <v>1785906831.9666309</v>
          </cell>
          <cell r="Q35">
            <v>595302277.32221019</v>
          </cell>
          <cell r="R35">
            <v>416711594.12554723</v>
          </cell>
          <cell r="S35">
            <v>238120910.92888412</v>
          </cell>
        </row>
        <row r="36">
          <cell r="B36">
            <v>18708796.411749527</v>
          </cell>
          <cell r="C36">
            <v>24002370.5902678</v>
          </cell>
          <cell r="D36">
            <v>25307635.456203811</v>
          </cell>
          <cell r="E36">
            <v>16642127.040684171</v>
          </cell>
          <cell r="F36">
            <v>13850310.521876585</v>
          </cell>
          <cell r="G36">
            <v>8302934.8416485293</v>
          </cell>
          <cell r="H36">
            <v>18277668.647230808</v>
          </cell>
          <cell r="I36">
            <v>19434483.11857453</v>
          </cell>
          <cell r="J36">
            <v>12262233.396243453</v>
          </cell>
          <cell r="K36">
            <v>9023152.876481032</v>
          </cell>
          <cell r="L36">
            <v>8097701.2994060535</v>
          </cell>
          <cell r="M36">
            <v>3470443.4140311661</v>
          </cell>
          <cell r="N36">
            <v>1380017770.2809618</v>
          </cell>
          <cell r="O36">
            <v>2460031677.4573669</v>
          </cell>
          <cell r="P36">
            <v>1800023178.6273415</v>
          </cell>
          <cell r="Q36">
            <v>600007726.20911384</v>
          </cell>
          <cell r="R36">
            <v>420005408.34637976</v>
          </cell>
          <cell r="S36">
            <v>240003090.48364553</v>
          </cell>
        </row>
        <row r="37">
          <cell r="B37">
            <v>19136639.531374745</v>
          </cell>
          <cell r="C37">
            <v>24551270.096453644</v>
          </cell>
          <cell r="D37">
            <v>25886384.482363507</v>
          </cell>
          <cell r="E37">
            <v>17022708.42035079</v>
          </cell>
          <cell r="F37">
            <v>14167047.094932463</v>
          </cell>
          <cell r="G37">
            <v>8492810.9548155349</v>
          </cell>
          <cell r="H37">
            <v>18279354.004182372</v>
          </cell>
          <cell r="I37">
            <v>19436275.143687587</v>
          </cell>
          <cell r="J37">
            <v>12263364.078755263</v>
          </cell>
          <cell r="K37">
            <v>9023984.8881406654</v>
          </cell>
          <cell r="L37">
            <v>8098447.9765364947</v>
          </cell>
          <cell r="M37">
            <v>3470763.4185156403</v>
          </cell>
          <cell r="N37">
            <v>1390925847.2839346</v>
          </cell>
          <cell r="O37">
            <v>2479476510.3757095</v>
          </cell>
          <cell r="P37">
            <v>1814251105.1529584</v>
          </cell>
          <cell r="Q37">
            <v>604750368.38431931</v>
          </cell>
          <cell r="R37">
            <v>423325257.86902362</v>
          </cell>
          <cell r="S37">
            <v>241900147.35372776</v>
          </cell>
        </row>
        <row r="38">
          <cell r="B38">
            <v>19574266.80445281</v>
          </cell>
          <cell r="C38">
            <v>25112722.140596431</v>
          </cell>
          <cell r="D38">
            <v>26478368.661837325</v>
          </cell>
          <cell r="E38">
            <v>17411993.145821396</v>
          </cell>
          <cell r="F38">
            <v>14491026.975389481</v>
          </cell>
          <cell r="G38">
            <v>8687029.2601156849</v>
          </cell>
          <cell r="H38">
            <v>18281039.516538225</v>
          </cell>
          <cell r="I38">
            <v>19438067.334040642</v>
          </cell>
          <cell r="J38">
            <v>12264494.865525644</v>
          </cell>
          <cell r="K38">
            <v>9024816.9765188694</v>
          </cell>
          <cell r="L38">
            <v>8099194.7225169344</v>
          </cell>
          <cell r="M38">
            <v>3471083.4525072575</v>
          </cell>
          <cell r="N38">
            <v>1401920145.0200496</v>
          </cell>
          <cell r="O38">
            <v>2499075041.1226969</v>
          </cell>
          <cell r="P38">
            <v>1828591493.5044124</v>
          </cell>
          <cell r="Q38">
            <v>609530497.83480406</v>
          </cell>
          <cell r="R38">
            <v>426671348.48436296</v>
          </cell>
          <cell r="S38">
            <v>243812199.13392165</v>
          </cell>
        </row>
        <row r="39">
          <cell r="B39">
            <v>20021901.980424579</v>
          </cell>
          <cell r="C39">
            <v>25687013.781087343</v>
          </cell>
          <cell r="D39">
            <v>27083890.663442545</v>
          </cell>
          <cell r="E39">
            <v>17810180.250028841</v>
          </cell>
          <cell r="F39">
            <v>14822415.807213541</v>
          </cell>
          <cell r="G39">
            <v>8885689.0572039299</v>
          </cell>
          <cell r="H39">
            <v>18282725.18431269</v>
          </cell>
          <cell r="I39">
            <v>19439859.689648937</v>
          </cell>
          <cell r="J39">
            <v>12265625.756564211</v>
          </cell>
          <cell r="K39">
            <v>9025649.1416227221</v>
          </cell>
          <cell r="L39">
            <v>8099941.5373537242</v>
          </cell>
          <cell r="M39">
            <v>3471403.5160087389</v>
          </cell>
          <cell r="N39">
            <v>1413001345.0040061</v>
          </cell>
          <cell r="O39">
            <v>2518828484.5723591</v>
          </cell>
          <cell r="P39">
            <v>1843045232.6139214</v>
          </cell>
          <cell r="Q39">
            <v>614348410.87130702</v>
          </cell>
          <cell r="R39">
            <v>430043887.60991502</v>
          </cell>
          <cell r="S39">
            <v>245739364.34852284</v>
          </cell>
        </row>
        <row r="40">
          <cell r="B40">
            <v>20479773.925557051</v>
          </cell>
          <cell r="C40">
            <v>26274438.640927844</v>
          </cell>
          <cell r="D40">
            <v>27703260.077594612</v>
          </cell>
          <cell r="E40">
            <v>18217473.317501329</v>
          </cell>
          <cell r="F40">
            <v>15161383.022408511</v>
          </cell>
          <cell r="G40">
            <v>9088891.9165747371</v>
          </cell>
          <cell r="H40">
            <v>18284411.007520106</v>
          </cell>
          <cell r="I40">
            <v>19441652.210527707</v>
          </cell>
          <cell r="J40">
            <v>12266756.751880577</v>
          </cell>
          <cell r="K40">
            <v>9026481.3834592924</v>
          </cell>
          <cell r="L40">
            <v>8100688.4210532112</v>
          </cell>
          <cell r="M40">
            <v>3471723.609022805</v>
          </cell>
          <cell r="N40">
            <v>1424170134.1374025</v>
          </cell>
          <cell r="O40">
            <v>2538738065.2014565</v>
          </cell>
          <cell r="P40">
            <v>1857613218.4400904</v>
          </cell>
          <cell r="Q40">
            <v>619204406.14669669</v>
          </cell>
          <cell r="R40">
            <v>433443084.30268776</v>
          </cell>
          <cell r="S40">
            <v>247681762.45867869</v>
          </cell>
        </row>
        <row r="41">
          <cell r="B41">
            <v>22201787.679332867</v>
          </cell>
          <cell r="C41">
            <v>28483688.844415419</v>
          </cell>
          <cell r="D41">
            <v>30032650.775531668</v>
          </cell>
          <cell r="E41">
            <v>19749264.621732142</v>
          </cell>
          <cell r="F41">
            <v>16436207.157955725</v>
          </cell>
          <cell r="G41">
            <v>9853118.9507116787</v>
          </cell>
          <cell r="H41">
            <v>19380455.427591782</v>
          </cell>
          <cell r="I41">
            <v>20607066.530603919</v>
          </cell>
          <cell r="J41">
            <v>13002077.691928664</v>
          </cell>
          <cell r="K41">
            <v>9567566.6034946777</v>
          </cell>
          <cell r="L41">
            <v>8586277.7210849673</v>
          </cell>
          <cell r="M41">
            <v>3679833.3090364137</v>
          </cell>
          <cell r="N41">
            <v>1521332462.7047653</v>
          </cell>
          <cell r="O41">
            <v>2711940476.995451</v>
          </cell>
          <cell r="P41">
            <v>1984346690.4844766</v>
          </cell>
          <cell r="Q41">
            <v>661448896.82815874</v>
          </cell>
          <cell r="R41">
            <v>463014227.77971119</v>
          </cell>
          <cell r="S41">
            <v>264579558.73126352</v>
          </cell>
        </row>
        <row r="42">
          <cell r="B42">
            <v>22709510.458122473</v>
          </cell>
          <cell r="C42">
            <v>29135069.618754022</v>
          </cell>
          <cell r="D42">
            <v>30719454.069320709</v>
          </cell>
          <cell r="E42">
            <v>20200901.744725224</v>
          </cell>
          <cell r="F42">
            <v>16812079.447679814</v>
          </cell>
          <cell r="G42">
            <v>10078445.532771409</v>
          </cell>
          <cell r="H42">
            <v>19382242.470890891</v>
          </cell>
          <cell r="I42">
            <v>20608966.677909303</v>
          </cell>
          <cell r="J42">
            <v>13003276.594395155</v>
          </cell>
          <cell r="K42">
            <v>9568448.8147436045</v>
          </cell>
          <cell r="L42">
            <v>8587069.4491288774</v>
          </cell>
          <cell r="M42">
            <v>3680172.6210552324</v>
          </cell>
          <cell r="N42">
            <v>1533357533.6912982</v>
          </cell>
          <cell r="O42">
            <v>2733376473.1018796</v>
          </cell>
          <cell r="P42">
            <v>2000031565.6843021</v>
          </cell>
          <cell r="Q42">
            <v>666677188.56143403</v>
          </cell>
          <cell r="R42">
            <v>466674031.9930039</v>
          </cell>
          <cell r="S42">
            <v>266670875.4245736</v>
          </cell>
        </row>
        <row r="43">
          <cell r="B43">
            <v>23228844.122658089</v>
          </cell>
          <cell r="C43">
            <v>29801346.52945669</v>
          </cell>
          <cell r="D43">
            <v>31421963.561270047</v>
          </cell>
          <cell r="E43">
            <v>20662867.155620273</v>
          </cell>
          <cell r="F43">
            <v>17196547.393130597</v>
          </cell>
          <cell r="G43">
            <v>10308925.007923841</v>
          </cell>
          <cell r="H43">
            <v>19384029.678970639</v>
          </cell>
          <cell r="I43">
            <v>20610867.000424478</v>
          </cell>
          <cell r="J43">
            <v>13004475.607410682</v>
          </cell>
          <cell r="K43">
            <v>9569331.1073399354</v>
          </cell>
          <cell r="L43">
            <v>8587861.2501768656</v>
          </cell>
          <cell r="M43">
            <v>3680511.964361513</v>
          </cell>
          <cell r="N43">
            <v>1545477654.4685748</v>
          </cell>
          <cell r="O43">
            <v>2754981905.7918072</v>
          </cell>
          <cell r="P43">
            <v>2015840418.8720541</v>
          </cell>
          <cell r="Q43">
            <v>671946806.2906847</v>
          </cell>
          <cell r="R43">
            <v>470362764.40347934</v>
          </cell>
          <cell r="S43">
            <v>268778722.51627386</v>
          </cell>
        </row>
        <row r="44">
          <cell r="B44">
            <v>23760054.197106514</v>
          </cell>
          <cell r="C44">
            <v>30482860.229621146</v>
          </cell>
          <cell r="D44">
            <v>32140538.429419275</v>
          </cell>
          <cell r="E44">
            <v>21135397.047426142</v>
          </cell>
          <cell r="F44">
            <v>17589807.564524587</v>
          </cell>
          <cell r="G44">
            <v>10544675.215382542</v>
          </cell>
          <cell r="H44">
            <v>19385817.051846214</v>
          </cell>
          <cell r="I44">
            <v>20612767.498165593</v>
          </cell>
          <cell r="J44">
            <v>13005674.730985433</v>
          </cell>
          <cell r="K44">
            <v>9570213.4812911693</v>
          </cell>
          <cell r="L44">
            <v>8588653.1242356636</v>
          </cell>
          <cell r="M44">
            <v>3680851.3389581409</v>
          </cell>
          <cell r="N44">
            <v>1557693576.3388307</v>
          </cell>
          <cell r="O44">
            <v>2776758114.343133</v>
          </cell>
          <cell r="P44">
            <v>2031774230.0071707</v>
          </cell>
          <cell r="Q44">
            <v>677258076.66905689</v>
          </cell>
          <cell r="R44">
            <v>474080653.66833985</v>
          </cell>
          <cell r="S44">
            <v>270903230.66762275</v>
          </cell>
        </row>
        <row r="45">
          <cell r="B45">
            <v>24303412.277788293</v>
          </cell>
          <cell r="C45">
            <v>31179959.16258885</v>
          </cell>
          <cell r="D45">
            <v>32875546.065690361</v>
          </cell>
          <cell r="E45">
            <v>21618733.014544234</v>
          </cell>
          <cell r="F45">
            <v>17992061.027354896</v>
          </cell>
          <cell r="G45">
            <v>10785816.689173486</v>
          </cell>
          <cell r="H45">
            <v>19387604.589532811</v>
          </cell>
          <cell r="I45">
            <v>20614668.171148814</v>
          </cell>
          <cell r="J45">
            <v>13006873.965129606</v>
          </cell>
          <cell r="K45">
            <v>9571095.9366048053</v>
          </cell>
          <cell r="L45">
            <v>8589445.0713120047</v>
          </cell>
          <cell r="M45">
            <v>3681190.7448480013</v>
          </cell>
          <cell r="N45">
            <v>1570006056.5428216</v>
          </cell>
          <cell r="O45">
            <v>2798706448.6198125</v>
          </cell>
          <cell r="P45">
            <v>2047833986.7949848</v>
          </cell>
          <cell r="Q45">
            <v>682611328.93166149</v>
          </cell>
          <cell r="R45">
            <v>477827930.25216311</v>
          </cell>
          <cell r="S45">
            <v>273044531.57266462</v>
          </cell>
        </row>
        <row r="46">
          <cell r="B46">
            <v>24859196.172039051</v>
          </cell>
          <cell r="C46">
            <v>31892999.74009661</v>
          </cell>
          <cell r="D46">
            <v>33627362.26372724</v>
          </cell>
          <cell r="E46">
            <v>22113122.176290549</v>
          </cell>
          <cell r="F46">
            <v>18403513.445191696</v>
          </cell>
          <cell r="G46">
            <v>11032472.719761517</v>
          </cell>
          <cell r="H46">
            <v>19389392.292045631</v>
          </cell>
          <cell r="I46">
            <v>20616569.019390292</v>
          </cell>
          <cell r="J46">
            <v>13008073.309853397</v>
          </cell>
          <cell r="K46">
            <v>9571978.4732883498</v>
          </cell>
          <cell r="L46">
            <v>8590237.0914126206</v>
          </cell>
          <cell r="M46">
            <v>3681530.1820339798</v>
          </cell>
          <cell r="N46">
            <v>1582415858.3067627</v>
          </cell>
          <cell r="O46">
            <v>2820828269.1555333</v>
          </cell>
          <cell r="P46">
            <v>2064020684.7479513</v>
          </cell>
          <cell r="Q46">
            <v>688006894.9159838</v>
          </cell>
          <cell r="R46">
            <v>481604826.44118869</v>
          </cell>
          <cell r="S46">
            <v>275202757.96639347</v>
          </cell>
        </row>
        <row r="47">
          <cell r="B47">
            <v>25427690.040246468</v>
          </cell>
          <cell r="C47">
            <v>32622346.524502248</v>
          </cell>
          <cell r="D47">
            <v>34396371.411031075</v>
          </cell>
          <cell r="E47">
            <v>22618817.303242497</v>
          </cell>
          <cell r="F47">
            <v>18824375.184833623</v>
          </cell>
          <cell r="G47">
            <v>11284769.417086126</v>
          </cell>
          <cell r="H47">
            <v>19391180.159399871</v>
          </cell>
          <cell r="I47">
            <v>20618470.042906195</v>
          </cell>
          <cell r="J47">
            <v>13009272.765167003</v>
          </cell>
          <cell r="K47">
            <v>9572861.0913493037</v>
          </cell>
          <cell r="L47">
            <v>8591029.1845442466</v>
          </cell>
          <cell r="M47">
            <v>3681869.6505189626</v>
          </cell>
          <cell r="N47">
            <v>1594923750.8896396</v>
          </cell>
          <cell r="O47">
            <v>2843124947.2380528</v>
          </cell>
          <cell r="P47">
            <v>2080335327.2473559</v>
          </cell>
          <cell r="Q47">
            <v>693445109.08245194</v>
          </cell>
          <cell r="R47">
            <v>485411576.35771644</v>
          </cell>
          <cell r="S47">
            <v>277378043.63298076</v>
          </cell>
        </row>
        <row r="48">
          <cell r="B48">
            <v>26009184.541135356</v>
          </cell>
          <cell r="C48">
            <v>33368372.415177528</v>
          </cell>
          <cell r="D48">
            <v>35182966.685489297</v>
          </cell>
          <cell r="E48">
            <v>23136076.946475055</v>
          </cell>
          <cell r="F48">
            <v>19254861.423863769</v>
          </cell>
          <cell r="G48">
            <v>11542835.775038753</v>
          </cell>
          <cell r="H48">
            <v>19392968.191610735</v>
          </cell>
          <cell r="I48">
            <v>20620371.241712682</v>
          </cell>
          <cell r="J48">
            <v>13010472.331080619</v>
          </cell>
          <cell r="K48">
            <v>9573743.7907951735</v>
          </cell>
          <cell r="L48">
            <v>8591821.3507136162</v>
          </cell>
          <cell r="M48">
            <v>3682209.1503058351</v>
          </cell>
          <cell r="N48">
            <v>1607530509.6308928</v>
          </cell>
          <cell r="O48">
            <v>2865597864.9941998</v>
          </cell>
          <cell r="P48">
            <v>2096778925.6055121</v>
          </cell>
          <cell r="Q48">
            <v>698926308.53517067</v>
          </cell>
          <cell r="R48">
            <v>489248415.97461957</v>
          </cell>
          <cell r="S48">
            <v>279570523.41406828</v>
          </cell>
        </row>
        <row r="49">
          <cell r="B49">
            <v>26603976.980375264</v>
          </cell>
          <cell r="C49">
            <v>34131458.839163609</v>
          </cell>
          <cell r="D49">
            <v>35987550.256399095</v>
          </cell>
          <cell r="E49">
            <v>23665165.569752414</v>
          </cell>
          <cell r="F49">
            <v>19695192.260665406</v>
          </cell>
          <cell r="G49">
            <v>11806803.737414604</v>
          </cell>
          <cell r="H49">
            <v>19394756.388693415</v>
          </cell>
          <cell r="I49">
            <v>20622272.61582591</v>
          </cell>
          <cell r="J49">
            <v>13011672.007604444</v>
          </cell>
          <cell r="K49">
            <v>9574626.5716334581</v>
          </cell>
          <cell r="L49">
            <v>8592613.5899274629</v>
          </cell>
          <cell r="M49">
            <v>3682548.6813974832</v>
          </cell>
          <cell r="N49">
            <v>1620236915.9984803</v>
          </cell>
          <cell r="O49">
            <v>2888248415.4755516</v>
          </cell>
          <cell r="P49">
            <v>2113352499.1284525</v>
          </cell>
          <cell r="Q49">
            <v>704450833.04281747</v>
          </cell>
          <cell r="R49">
            <v>493115583.12997228</v>
          </cell>
          <cell r="S49">
            <v>281780333.21712697</v>
          </cell>
        </row>
        <row r="50">
          <cell r="B50">
            <v>27212371.462586474</v>
          </cell>
          <cell r="C50">
            <v>34911995.94618652</v>
          </cell>
          <cell r="D50">
            <v>36810533.490087904</v>
          </cell>
          <cell r="E50">
            <v>24206353.684742618</v>
          </cell>
          <cell r="F50">
            <v>20145592.826953549</v>
          </cell>
          <cell r="G50">
            <v>12076808.265372679</v>
          </cell>
          <cell r="H50">
            <v>19396544.750663124</v>
          </cell>
          <cell r="I50">
            <v>20624174.165262055</v>
          </cell>
          <cell r="J50">
            <v>13012871.794748677</v>
          </cell>
          <cell r="K50">
            <v>9575509.4338716678</v>
          </cell>
          <cell r="L50">
            <v>8593405.9021925218</v>
          </cell>
          <cell r="M50">
            <v>3682888.2437967947</v>
          </cell>
          <cell r="N50">
            <v>1633043757.6373181</v>
          </cell>
          <cell r="O50">
            <v>2911078002.7447844</v>
          </cell>
          <cell r="P50">
            <v>2130057075.1791108</v>
          </cell>
          <cell r="Q50">
            <v>710019025.05970359</v>
          </cell>
          <cell r="R50">
            <v>497013317.54179251</v>
          </cell>
          <cell r="S50">
            <v>284007610.02388144</v>
          </cell>
        </row>
        <row r="51">
          <cell r="B51">
            <v>28599668.24534598</v>
          </cell>
          <cell r="C51">
            <v>36691822.43879658</v>
          </cell>
          <cell r="D51">
            <v>38687148.130332351</v>
          </cell>
          <cell r="E51">
            <v>25440402.567081016</v>
          </cell>
          <cell r="F51">
            <v>21172622.615740623</v>
          </cell>
          <cell r="G51">
            <v>12692488.426713621</v>
          </cell>
          <cell r="H51">
            <v>19931463.744091433</v>
          </cell>
          <cell r="I51">
            <v>21192948.79118583</v>
          </cell>
          <cell r="J51">
            <v>13371741.499200581</v>
          </cell>
          <cell r="K51">
            <v>9839583.3673362769</v>
          </cell>
          <cell r="L51">
            <v>8830395.3296607621</v>
          </cell>
          <cell r="M51">
            <v>3784455.1412831834</v>
          </cell>
          <cell r="N51">
            <v>1691188037.8212147</v>
          </cell>
          <cell r="O51">
            <v>3014726502.2030349</v>
          </cell>
          <cell r="P51">
            <v>2205897440.6363668</v>
          </cell>
          <cell r="Q51">
            <v>735299146.87878907</v>
          </cell>
          <cell r="R51">
            <v>514709402.81515235</v>
          </cell>
          <cell r="S51">
            <v>294119658.75151563</v>
          </cell>
        </row>
        <row r="52">
          <cell r="B52">
            <v>29253701.300869025</v>
          </cell>
          <cell r="C52">
            <v>37530911.358866841</v>
          </cell>
          <cell r="D52">
            <v>39571867.263578638</v>
          </cell>
          <cell r="E52">
            <v>26022187.785075352</v>
          </cell>
          <cell r="F52">
            <v>21656809.877775129</v>
          </cell>
          <cell r="G52">
            <v>12982747.282750012</v>
          </cell>
          <cell r="H52">
            <v>19933301.595057238</v>
          </cell>
          <cell r="I52">
            <v>21194902.961833015</v>
          </cell>
          <cell r="J52">
            <v>13372974.487823209</v>
          </cell>
          <cell r="K52">
            <v>9840490.6608510409</v>
          </cell>
          <cell r="L52">
            <v>8831209.5674304236</v>
          </cell>
          <cell r="M52">
            <v>3784804.1003273237</v>
          </cell>
          <cell r="N52">
            <v>1704555698.5429344</v>
          </cell>
          <cell r="O52">
            <v>3038555810.4461002</v>
          </cell>
          <cell r="P52">
            <v>2223333519.8386102</v>
          </cell>
          <cell r="Q52">
            <v>741111173.27953672</v>
          </cell>
          <cell r="R52">
            <v>518777821.29567575</v>
          </cell>
          <cell r="S52">
            <v>296444469.31181467</v>
          </cell>
        </row>
        <row r="53">
          <cell r="B53">
            <v>29922691.146591425</v>
          </cell>
          <cell r="C53">
            <v>38389189.029154107</v>
          </cell>
          <cell r="D53">
            <v>40476818.644032583</v>
          </cell>
          <cell r="E53">
            <v>26617277.589700513</v>
          </cell>
          <cell r="F53">
            <v>22152069.802321557</v>
          </cell>
          <cell r="G53">
            <v>13279643.939088054</v>
          </cell>
          <cell r="H53">
            <v>19935139.615488578</v>
          </cell>
          <cell r="I53">
            <v>21196857.312671401</v>
          </cell>
          <cell r="J53">
            <v>13374207.590137905</v>
          </cell>
          <cell r="K53">
            <v>9841398.038026005</v>
          </cell>
          <cell r="L53">
            <v>8832023.8802797496</v>
          </cell>
          <cell r="M53">
            <v>3785153.0915484643</v>
          </cell>
          <cell r="N53">
            <v>1718029021.2899139</v>
          </cell>
          <cell r="O53">
            <v>3062573472.7341943</v>
          </cell>
          <cell r="P53">
            <v>2240907419.0738006</v>
          </cell>
          <cell r="Q53">
            <v>746969139.69126689</v>
          </cell>
          <cell r="R53">
            <v>522878397.78388691</v>
          </cell>
          <cell r="S53">
            <v>298787655.87650681</v>
          </cell>
        </row>
        <row r="54">
          <cell r="B54">
            <v>30606979.822676413</v>
          </cell>
          <cell r="C54">
            <v>39267094.26862748</v>
          </cell>
          <cell r="D54">
            <v>41402464.95393049</v>
          </cell>
          <cell r="E54">
            <v>27225976.23761332</v>
          </cell>
          <cell r="F54">
            <v>22658655.605159666</v>
          </cell>
          <cell r="G54">
            <v>13583330.192621894</v>
          </cell>
          <cell r="H54">
            <v>19936977.805401079</v>
          </cell>
          <cell r="I54">
            <v>21198811.843717605</v>
          </cell>
          <cell r="J54">
            <v>13375440.806155154</v>
          </cell>
          <cell r="K54">
            <v>9842305.4988688864</v>
          </cell>
          <cell r="L54">
            <v>8832838.2682156693</v>
          </cell>
          <cell r="M54">
            <v>3785502.1149495719</v>
          </cell>
          <cell r="N54">
            <v>1731608841.2466938</v>
          </cell>
          <cell r="O54">
            <v>3086780977.8745408</v>
          </cell>
          <cell r="P54">
            <v>2258620227.713079</v>
          </cell>
          <cell r="Q54">
            <v>752873409.23769295</v>
          </cell>
          <cell r="R54">
            <v>527011386.46638513</v>
          </cell>
          <cell r="S54">
            <v>301149363.69507718</v>
          </cell>
        </row>
        <row r="55">
          <cell r="B55">
            <v>31306917.191251125</v>
          </cell>
          <cell r="C55">
            <v>40165075.931411318</v>
          </cell>
          <cell r="D55">
            <v>42349279.456382334</v>
          </cell>
          <cell r="E55">
            <v>27848594.94338036</v>
          </cell>
          <cell r="F55">
            <v>23176826.292747922</v>
          </cell>
          <cell r="G55">
            <v>13893961.311621137</v>
          </cell>
          <cell r="H55">
            <v>19938816.164810371</v>
          </cell>
          <cell r="I55">
            <v>21200766.554988243</v>
          </cell>
          <cell r="J55">
            <v>13376674.135885438</v>
          </cell>
          <cell r="K55">
            <v>9843213.0433873963</v>
          </cell>
          <cell r="L55">
            <v>8833652.7312451024</v>
          </cell>
          <cell r="M55">
            <v>3785851.1705336147</v>
          </cell>
          <cell r="N55">
            <v>1745296000.1993656</v>
          </cell>
          <cell r="O55">
            <v>3111179826.442347</v>
          </cell>
          <cell r="P55">
            <v>2276473043.7383027</v>
          </cell>
          <cell r="Q55">
            <v>758824347.91276765</v>
          </cell>
          <cell r="R55">
            <v>531177043.53893739</v>
          </cell>
          <cell r="S55">
            <v>303529739.16510707</v>
          </cell>
        </row>
        <row r="56">
          <cell r="B56">
            <v>32022861.115283635</v>
          </cell>
          <cell r="C56">
            <v>41083593.136274733</v>
          </cell>
          <cell r="D56">
            <v>43317746.237341039</v>
          </cell>
          <cell r="E56">
            <v>28485452.038595323</v>
          </cell>
          <cell r="F56">
            <v>23706846.794647958</v>
          </cell>
          <cell r="G56">
            <v>14211696.115116185</v>
          </cell>
          <cell r="H56">
            <v>19940654.693732079</v>
          </cell>
          <cell r="I56">
            <v>21202721.446499933</v>
          </cell>
          <cell r="J56">
            <v>13377907.579339242</v>
          </cell>
          <cell r="K56">
            <v>9844120.6715892535</v>
          </cell>
          <cell r="L56">
            <v>8834467.2693749722</v>
          </cell>
          <cell r="M56">
            <v>3786200.2583035594</v>
          </cell>
          <cell r="N56">
            <v>1759091346.5877523</v>
          </cell>
          <cell r="O56">
            <v>3135771530.8738189</v>
          </cell>
          <cell r="P56">
            <v>2294466973.8101115</v>
          </cell>
          <cell r="Q56">
            <v>764822324.60337055</v>
          </cell>
          <cell r="R56">
            <v>535375627.22235942</v>
          </cell>
          <cell r="S56">
            <v>305928929.84134823</v>
          </cell>
        </row>
        <row r="57">
          <cell r="B57">
            <v>32755177.641550589</v>
          </cell>
          <cell r="C57">
            <v>42023115.501369156</v>
          </cell>
          <cell r="D57">
            <v>44308360.453105256</v>
          </cell>
          <cell r="E57">
            <v>29136873.134635117</v>
          </cell>
          <cell r="F57">
            <v>24248988.098977372</v>
          </cell>
          <cell r="G57">
            <v>14536697.054099001</v>
          </cell>
          <cell r="H57">
            <v>19942493.392181836</v>
          </cell>
          <cell r="I57">
            <v>21204676.518269297</v>
          </cell>
          <cell r="J57">
            <v>13379141.136527054</v>
          </cell>
          <cell r="K57">
            <v>9845028.3834821712</v>
          </cell>
          <cell r="L57">
            <v>8835281.8826122079</v>
          </cell>
          <cell r="M57">
            <v>3786549.3782623741</v>
          </cell>
          <cell r="N57">
            <v>1772995735.5580013</v>
          </cell>
          <cell r="O57">
            <v>3160557615.5599151</v>
          </cell>
          <cell r="P57">
            <v>2312603133.3365231</v>
          </cell>
          <cell r="Q57">
            <v>770867711.11217439</v>
          </cell>
          <cell r="R57">
            <v>539607397.77852213</v>
          </cell>
          <cell r="S57">
            <v>308347084.44486982</v>
          </cell>
        </row>
        <row r="58">
          <cell r="B58">
            <v>33504241.18778909</v>
          </cell>
          <cell r="C58">
            <v>42984123.384334058</v>
          </cell>
          <cell r="D58">
            <v>45321628.583482139</v>
          </cell>
          <cell r="E58">
            <v>29803191.289137967</v>
          </cell>
          <cell r="F58">
            <v>24803527.390960135</v>
          </cell>
          <cell r="G58">
            <v>14869130.294580815</v>
          </cell>
          <cell r="H58">
            <v>19944332.260175277</v>
          </cell>
          <cell r="I58">
            <v>21206631.77031295</v>
          </cell>
          <cell r="J58">
            <v>13380374.80745936</v>
          </cell>
          <cell r="K58">
            <v>9845936.1790738683</v>
          </cell>
          <cell r="L58">
            <v>8836096.5709637292</v>
          </cell>
          <cell r="M58">
            <v>3786898.5304130269</v>
          </cell>
          <cell r="N58">
            <v>1787010029.0155931</v>
          </cell>
          <cell r="O58">
            <v>3185539616.9408393</v>
          </cell>
          <cell r="P58">
            <v>2330882646.5420775</v>
          </cell>
          <cell r="Q58">
            <v>776960882.18069267</v>
          </cell>
          <cell r="R58">
            <v>543872617.52648485</v>
          </cell>
          <cell r="S58">
            <v>310784352.87227708</v>
          </cell>
        </row>
        <row r="59">
          <cell r="B59">
            <v>34270434.734128445</v>
          </cell>
          <cell r="C59">
            <v>43967108.127893463</v>
          </cell>
          <cell r="D59">
            <v>46358068.690739639</v>
          </cell>
          <cell r="E59">
            <v>30484747.176288676</v>
          </cell>
          <cell r="F59">
            <v>25370748.194645476</v>
          </cell>
          <cell r="G59">
            <v>15209165.802549252</v>
          </cell>
          <cell r="H59">
            <v>19946171.297728028</v>
          </cell>
          <cell r="I59">
            <v>21208587.202647522</v>
          </cell>
          <cell r="J59">
            <v>13381608.59214665</v>
          </cell>
          <cell r="K59">
            <v>9846844.0583720617</v>
          </cell>
          <cell r="L59">
            <v>8836911.3344364688</v>
          </cell>
          <cell r="M59">
            <v>3787247.714758486</v>
          </cell>
          <cell r="N59">
            <v>1801135095.6787694</v>
          </cell>
          <cell r="O59">
            <v>3210719083.601284</v>
          </cell>
          <cell r="P59">
            <v>2349306646.5375252</v>
          </cell>
          <cell r="Q59">
            <v>783102215.51250839</v>
          </cell>
          <cell r="R59">
            <v>548171550.85875595</v>
          </cell>
          <cell r="S59">
            <v>313240886.20500338</v>
          </cell>
        </row>
        <row r="60">
          <cell r="B60">
            <v>35054150.018899716</v>
          </cell>
          <cell r="C60">
            <v>44972572.311069012</v>
          </cell>
          <cell r="D60">
            <v>47418210.684480622</v>
          </cell>
          <cell r="E60">
            <v>31181889.260998003</v>
          </cell>
          <cell r="F60">
            <v>25950940.517867617</v>
          </cell>
          <cell r="G60">
            <v>15556977.430868285</v>
          </cell>
          <cell r="H60">
            <v>19948010.50485573</v>
          </cell>
          <cell r="I60">
            <v>21210542.815289635</v>
          </cell>
          <cell r="J60">
            <v>13382842.490599411</v>
          </cell>
          <cell r="K60">
            <v>9847752.021384472</v>
          </cell>
          <cell r="L60">
            <v>8837726.1730373483</v>
          </cell>
          <cell r="M60">
            <v>3787596.9313017204</v>
          </cell>
          <cell r="N60">
            <v>1815371811.1323833</v>
          </cell>
          <cell r="O60">
            <v>3236097576.3664222</v>
          </cell>
          <cell r="P60">
            <v>2367876275.3900652</v>
          </cell>
          <cell r="Q60">
            <v>789292091.79668844</v>
          </cell>
          <cell r="R60">
            <v>552504464.25768197</v>
          </cell>
          <cell r="S60">
            <v>315716836.71867537</v>
          </cell>
        </row>
        <row r="61">
          <cell r="B61">
            <v>35926925.923012331</v>
          </cell>
          <cell r="C61">
            <v>46092296.436112709</v>
          </cell>
          <cell r="D61">
            <v>48598826.151671715</v>
          </cell>
          <cell r="E61">
            <v>31958253.873377245</v>
          </cell>
          <cell r="F61">
            <v>26597065.315098271</v>
          </cell>
          <cell r="G61">
            <v>15944314.023972524</v>
          </cell>
          <cell r="H61">
            <v>19989430.551332589</v>
          </cell>
          <cell r="I61">
            <v>21254584.383695412</v>
          </cell>
          <cell r="J61">
            <v>13410630.623045916</v>
          </cell>
          <cell r="K61">
            <v>9868199.892430013</v>
          </cell>
          <cell r="L61">
            <v>8856076.8265397567</v>
          </cell>
          <cell r="M61">
            <v>3795461.4970884663</v>
          </cell>
          <cell r="N61">
            <v>1833351239.8320265</v>
          </cell>
          <cell r="O61">
            <v>3268147862.3092642</v>
          </cell>
          <cell r="P61">
            <v>2391327704.1287303</v>
          </cell>
          <cell r="Q61">
            <v>797109234.70957673</v>
          </cell>
          <cell r="R61">
            <v>557976464.29670382</v>
          </cell>
          <cell r="S61">
            <v>318843693.88383073</v>
          </cell>
        </row>
        <row r="62">
          <cell r="B62">
            <v>36748522.765863873</v>
          </cell>
          <cell r="C62">
            <v>47146360.602716818</v>
          </cell>
          <cell r="D62">
            <v>49710211.028242208</v>
          </cell>
          <cell r="E62">
            <v>32689092.925448675</v>
          </cell>
          <cell r="F62">
            <v>27205301.737519372</v>
          </cell>
          <cell r="G62">
            <v>16308937.429036485</v>
          </cell>
          <cell r="H62">
            <v>19991273.747332461</v>
          </cell>
          <cell r="I62">
            <v>21256544.23766996</v>
          </cell>
          <cell r="J62">
            <v>13411867.197577473</v>
          </cell>
          <cell r="K62">
            <v>9869109.8246324807</v>
          </cell>
          <cell r="L62">
            <v>8856893.4323624838</v>
          </cell>
          <cell r="M62">
            <v>3795811.4710124927</v>
          </cell>
          <cell r="N62">
            <v>1847842601.4131978</v>
          </cell>
          <cell r="O62">
            <v>3293980289.4756999</v>
          </cell>
          <cell r="P62">
            <v>2410229480.1041713</v>
          </cell>
          <cell r="Q62">
            <v>803409826.70139039</v>
          </cell>
          <cell r="R62">
            <v>562386878.69097328</v>
          </cell>
          <cell r="S62">
            <v>321363930.68055618</v>
          </cell>
        </row>
        <row r="63">
          <cell r="B63">
            <v>37588908.340421274</v>
          </cell>
          <cell r="C63">
            <v>48224529.692555971</v>
          </cell>
          <cell r="D63">
            <v>50847011.669794671</v>
          </cell>
          <cell r="E63">
            <v>33436645.20979334</v>
          </cell>
          <cell r="F63">
            <v>27827447.647366133</v>
          </cell>
          <cell r="G63">
            <v>16681899.244101688</v>
          </cell>
          <cell r="H63">
            <v>19993117.113290723</v>
          </cell>
          <cell r="I63">
            <v>21258504.272359755</v>
          </cell>
          <cell r="J63">
            <v>13413103.88613175</v>
          </cell>
          <cell r="K63">
            <v>9870019.8407384567</v>
          </cell>
          <cell r="L63">
            <v>8857710.1134832315</v>
          </cell>
          <cell r="M63">
            <v>3796161.4772070991</v>
          </cell>
          <cell r="N63">
            <v>1862448507.0904014</v>
          </cell>
          <cell r="O63">
            <v>3320016903.943759</v>
          </cell>
          <cell r="P63">
            <v>2429280661.4222627</v>
          </cell>
          <cell r="Q63">
            <v>809760220.4740876</v>
          </cell>
          <cell r="R63">
            <v>566832154.33186138</v>
          </cell>
          <cell r="S63">
            <v>323904088.18963504</v>
          </cell>
        </row>
        <row r="64">
          <cell r="B64">
            <v>38448512.31780874</v>
          </cell>
          <cell r="C64">
            <v>49327354.950367019</v>
          </cell>
          <cell r="D64">
            <v>52009809.298121125</v>
          </cell>
          <cell r="E64">
            <v>34201292.93386475</v>
          </cell>
          <cell r="F64">
            <v>28463821.134501815</v>
          </cell>
          <cell r="G64">
            <v>17063390.156546898</v>
          </cell>
          <cell r="H64">
            <v>19994960.649223048</v>
          </cell>
          <cell r="I64">
            <v>21260464.487781469</v>
          </cell>
          <cell r="J64">
            <v>13414340.68871926</v>
          </cell>
          <cell r="K64">
            <v>9870929.9407556821</v>
          </cell>
          <cell r="L64">
            <v>8858526.8699089456</v>
          </cell>
          <cell r="M64">
            <v>3796511.5156752621</v>
          </cell>
          <cell r="N64">
            <v>1877169862.2547467</v>
          </cell>
          <cell r="O64">
            <v>3346259319.6715045</v>
          </cell>
          <cell r="P64">
            <v>2448482429.0279303</v>
          </cell>
          <cell r="Q64">
            <v>816160809.67597675</v>
          </cell>
          <cell r="R64">
            <v>571312566.77318382</v>
          </cell>
          <cell r="S64">
            <v>326464323.87039071</v>
          </cell>
        </row>
        <row r="65">
          <cell r="B65">
            <v>39327774.195107751</v>
          </cell>
          <cell r="C65">
            <v>50455400.227056839</v>
          </cell>
          <cell r="D65">
            <v>53199198.426715523</v>
          </cell>
          <cell r="E65">
            <v>34983427.045648172</v>
          </cell>
          <cell r="F65">
            <v>29114747.563044883</v>
          </cell>
          <cell r="G65">
            <v>17453605.214495495</v>
          </cell>
          <cell r="H65">
            <v>19996804.355145115</v>
          </cell>
          <cell r="I65">
            <v>21262424.883951768</v>
          </cell>
          <cell r="J65">
            <v>13415577.60535052</v>
          </cell>
          <cell r="K65">
            <v>9871840.1246918906</v>
          </cell>
          <cell r="L65">
            <v>8859343.7016465701</v>
          </cell>
          <cell r="M65">
            <v>3796861.5864199582</v>
          </cell>
          <cell r="N65">
            <v>1892007579.4538271</v>
          </cell>
          <cell r="O65">
            <v>3372709163.3742132</v>
          </cell>
          <cell r="P65">
            <v>2467835973.200644</v>
          </cell>
          <cell r="Q65">
            <v>822611991.06688142</v>
          </cell>
          <cell r="R65">
            <v>575828393.74681699</v>
          </cell>
          <cell r="S65">
            <v>329044796.42675257</v>
          </cell>
        </row>
        <row r="66">
          <cell r="B66">
            <v>40227143.520062506</v>
          </cell>
          <cell r="C66">
            <v>51609242.267987154</v>
          </cell>
          <cell r="D66">
            <v>54415787.164735712</v>
          </cell>
          <cell r="E66">
            <v>35783447.433543965</v>
          </cell>
          <cell r="F66">
            <v>29780559.737720687</v>
          </cell>
          <cell r="G66">
            <v>17852743.926539365</v>
          </cell>
          <cell r="H66">
            <v>19998648.23107259</v>
          </cell>
          <cell r="I66">
            <v>21264385.460887313</v>
          </cell>
          <cell r="J66">
            <v>13416814.636036042</v>
          </cell>
          <cell r="K66">
            <v>9872750.3925548233</v>
          </cell>
          <cell r="L66">
            <v>8860160.608703047</v>
          </cell>
          <cell r="M66">
            <v>3797211.6894441629</v>
          </cell>
          <cell r="N66">
            <v>1906962578.4482884</v>
          </cell>
          <cell r="O66">
            <v>3399368074.6252093</v>
          </cell>
          <cell r="P66">
            <v>2487342493.6282024</v>
          </cell>
          <cell r="Q66">
            <v>829114164.54273403</v>
          </cell>
          <cell r="R66">
            <v>580379915.17991388</v>
          </cell>
          <cell r="S66">
            <v>331645665.81709367</v>
          </cell>
        </row>
        <row r="67">
          <cell r="B67">
            <v>41147080.120924011</v>
          </cell>
          <cell r="C67">
            <v>52789471.007852115</v>
          </cell>
          <cell r="D67">
            <v>55660197.527916588</v>
          </cell>
          <cell r="E67">
            <v>36601763.130821943</v>
          </cell>
          <cell r="F67">
            <v>30461598.074017387</v>
          </cell>
          <cell r="G67">
            <v>18261010.36374341</v>
          </cell>
          <cell r="H67">
            <v>20000492.277021155</v>
          </cell>
          <cell r="I67">
            <v>21266346.218604773</v>
          </cell>
          <cell r="J67">
            <v>13418051.780786345</v>
          </cell>
          <cell r="K67">
            <v>9873660.7443522159</v>
          </cell>
          <cell r="L67">
            <v>8860977.5910853222</v>
          </cell>
          <cell r="M67">
            <v>3797561.8247508523</v>
          </cell>
          <cell r="N67">
            <v>1922035786.2688417</v>
          </cell>
          <cell r="O67">
            <v>3426237705.9575</v>
          </cell>
          <cell r="P67">
            <v>2507003199.4810977</v>
          </cell>
          <cell r="Q67">
            <v>835667733.16036594</v>
          </cell>
          <cell r="R67">
            <v>584967413.21225619</v>
          </cell>
          <cell r="S67">
            <v>334267093.26414639</v>
          </cell>
        </row>
        <row r="68">
          <cell r="B68">
            <v>42088054.341550462</v>
          </cell>
          <cell r="C68">
            <v>53996689.872299232</v>
          </cell>
          <cell r="D68">
            <v>56933065.756593458</v>
          </cell>
          <cell r="E68">
            <v>37438792.524751283</v>
          </cell>
          <cell r="F68">
            <v>31158210.772233091</v>
          </cell>
          <cell r="G68">
            <v>18678613.263982665</v>
          </cell>
          <cell r="H68">
            <v>20002336.493006486</v>
          </cell>
          <cell r="I68">
            <v>21268307.157120824</v>
          </cell>
          <cell r="J68">
            <v>13419289.039611947</v>
          </cell>
          <cell r="K68">
            <v>9874571.1800918095</v>
          </cell>
          <cell r="L68">
            <v>8861794.6488003433</v>
          </cell>
          <cell r="M68">
            <v>3797911.9923430039</v>
          </cell>
          <cell r="N68">
            <v>1937228137.2737286</v>
          </cell>
          <cell r="O68">
            <v>3453319722.9662113</v>
          </cell>
          <cell r="P68">
            <v>2526819309.4874721</v>
          </cell>
          <cell r="Q68">
            <v>842273103.16249073</v>
          </cell>
          <cell r="R68">
            <v>589591172.21374357</v>
          </cell>
          <cell r="S68">
            <v>336909241.26499629</v>
          </cell>
        </row>
        <row r="69">
          <cell r="B69">
            <v>43050547.281883918</v>
          </cell>
          <cell r="C69">
            <v>55231516.086447962</v>
          </cell>
          <cell r="D69">
            <v>58235042.640998006</v>
          </cell>
          <cell r="E69">
            <v>38294963.570513017</v>
          </cell>
          <cell r="F69">
            <v>31870753.995503206</v>
          </cell>
          <cell r="G69">
            <v>19105766.138665535</v>
          </cell>
          <cell r="H69">
            <v>20004180.879044261</v>
          </cell>
          <cell r="I69">
            <v>21270268.276452128</v>
          </cell>
          <cell r="J69">
            <v>13420526.412523367</v>
          </cell>
          <cell r="K69">
            <v>9875481.6997813433</v>
          </cell>
          <cell r="L69">
            <v>8862611.7818550542</v>
          </cell>
          <cell r="M69">
            <v>3798262.1922235941</v>
          </cell>
          <cell r="N69">
            <v>1952540573.2066405</v>
          </cell>
          <cell r="O69">
            <v>3480615804.4118371</v>
          </cell>
          <cell r="P69">
            <v>2546792052.0086613</v>
          </cell>
          <cell r="Q69">
            <v>848930684.00288713</v>
          </cell>
          <cell r="R69">
            <v>594251478.80202103</v>
          </cell>
          <cell r="S69">
            <v>339572273.60115486</v>
          </cell>
        </row>
        <row r="70">
          <cell r="B70">
            <v>44035051.043926395</v>
          </cell>
          <cell r="C70">
            <v>56494580.990463696</v>
          </cell>
          <cell r="D70">
            <v>59566793.853993453</v>
          </cell>
          <cell r="E70">
            <v>39170714.010004289</v>
          </cell>
          <cell r="F70">
            <v>32599592.05189899</v>
          </cell>
          <cell r="G70">
            <v>19542687.381897565</v>
          </cell>
          <cell r="H70">
            <v>20006025.435150161</v>
          </cell>
          <cell r="I70">
            <v>21272229.57661536</v>
          </cell>
          <cell r="J70">
            <v>13421763.89953112</v>
          </cell>
          <cell r="K70">
            <v>9876392.3034285605</v>
          </cell>
          <cell r="L70">
            <v>8863428.9902564008</v>
          </cell>
          <cell r="M70">
            <v>3798612.4243955999</v>
          </cell>
          <cell r="N70">
            <v>1967974043.2550952</v>
          </cell>
          <cell r="O70">
            <v>3508127642.3242998</v>
          </cell>
          <cell r="P70">
            <v>2566922665.1153417</v>
          </cell>
          <cell r="Q70">
            <v>855640888.37178051</v>
          </cell>
          <cell r="R70">
            <v>598948621.86024642</v>
          </cell>
          <cell r="S70">
            <v>342256355.34871221</v>
          </cell>
        </row>
        <row r="71">
          <cell r="B71">
            <v>44318656.135244429</v>
          </cell>
          <cell r="C71">
            <v>56858430.933201179</v>
          </cell>
          <cell r="D71">
            <v>59950430.198450796</v>
          </cell>
          <cell r="E71">
            <v>39422990.631932542</v>
          </cell>
          <cell r="F71">
            <v>32809547.759037539</v>
          </cell>
          <cell r="G71">
            <v>19668550.881726693</v>
          </cell>
          <cell r="H71">
            <v>19686527.23317384</v>
          </cell>
          <cell r="I71">
            <v>20932509.969450664</v>
          </cell>
          <cell r="J71">
            <v>13207417.004534347</v>
          </cell>
          <cell r="K71">
            <v>9718665.3429592364</v>
          </cell>
          <cell r="L71">
            <v>8721879.1539377756</v>
          </cell>
          <cell r="M71">
            <v>3737948.2088304753</v>
          </cell>
          <cell r="N71">
            <v>1951672381.1964233</v>
          </cell>
          <cell r="O71">
            <v>3479068157.7849283</v>
          </cell>
          <cell r="P71">
            <v>2545659627.6475086</v>
          </cell>
          <cell r="Q71">
            <v>848553209.21583617</v>
          </cell>
          <cell r="R71">
            <v>593987246.45108533</v>
          </cell>
          <cell r="S71">
            <v>339421283.68633449</v>
          </cell>
        </row>
        <row r="72">
          <cell r="B72">
            <v>45332159.712983511</v>
          </cell>
          <cell r="C72">
            <v>58158701.027122252</v>
          </cell>
          <cell r="D72">
            <v>61321409.844307147</v>
          </cell>
          <cell r="E72">
            <v>40324537.419107422</v>
          </cell>
          <cell r="F72">
            <v>33559854.671239726</v>
          </cell>
          <cell r="G72">
            <v>20118342.198203921</v>
          </cell>
          <cell r="H72">
            <v>19688342.498904113</v>
          </cell>
          <cell r="I72">
            <v>20934440.125417031</v>
          </cell>
          <cell r="J72">
            <v>13208634.841036936</v>
          </cell>
          <cell r="K72">
            <v>9719561.4868007638</v>
          </cell>
          <cell r="L72">
            <v>8722683.3855904285</v>
          </cell>
          <cell r="M72">
            <v>3738292.8795387549</v>
          </cell>
          <cell r="N72">
            <v>1967098988.7931731</v>
          </cell>
          <cell r="O72">
            <v>3506567762.6313081</v>
          </cell>
          <cell r="P72">
            <v>2565781289.7302256</v>
          </cell>
          <cell r="Q72">
            <v>855260429.91007519</v>
          </cell>
          <cell r="R72">
            <v>598682300.93705261</v>
          </cell>
          <cell r="S72">
            <v>342104171.96403009</v>
          </cell>
        </row>
        <row r="73">
          <cell r="B73">
            <v>46368840.651943922</v>
          </cell>
          <cell r="C73">
            <v>59488706.41780401</v>
          </cell>
          <cell r="D73">
            <v>62723741.812125683</v>
          </cell>
          <cell r="E73">
            <v>41246701.277601272</v>
          </cell>
          <cell r="F73">
            <v>34327320.017524369</v>
          </cell>
          <cell r="G73">
            <v>20578419.591657281</v>
          </cell>
          <cell r="H73">
            <v>19690157.932017367</v>
          </cell>
          <cell r="I73">
            <v>20936370.459360238</v>
          </cell>
          <cell r="J73">
            <v>13209852.789834436</v>
          </cell>
          <cell r="K73">
            <v>9720457.713274397</v>
          </cell>
          <cell r="L73">
            <v>8723487.6914000995</v>
          </cell>
          <cell r="M73">
            <v>3738637.5820286139</v>
          </cell>
          <cell r="N73">
            <v>1982647532.9527581</v>
          </cell>
          <cell r="O73">
            <v>3534284732.6549163</v>
          </cell>
          <cell r="P73">
            <v>2586061999.5035973</v>
          </cell>
          <cell r="Q73">
            <v>862020666.50119913</v>
          </cell>
          <cell r="R73">
            <v>603414466.55083942</v>
          </cell>
          <cell r="S73">
            <v>344808266.60047966</v>
          </cell>
        </row>
        <row r="74">
          <cell r="B74">
            <v>47429228.984860584</v>
          </cell>
          <cell r="C74">
            <v>60849127.108483918</v>
          </cell>
          <cell r="D74">
            <v>64158143.084171869</v>
          </cell>
          <cell r="E74">
            <v>42189953.690021329</v>
          </cell>
          <cell r="F74">
            <v>35112336.186466552</v>
          </cell>
          <cell r="G74">
            <v>21049018.28979278</v>
          </cell>
          <cell r="H74">
            <v>19691973.532529045</v>
          </cell>
          <cell r="I74">
            <v>20938300.971296702</v>
          </cell>
          <cell r="J74">
            <v>13211070.850937206</v>
          </cell>
          <cell r="K74">
            <v>9721354.0223877542</v>
          </cell>
          <cell r="L74">
            <v>8724292.0713736266</v>
          </cell>
          <cell r="M74">
            <v>3738982.3163029822</v>
          </cell>
          <cell r="N74">
            <v>1998318977.4985769</v>
          </cell>
          <cell r="O74">
            <v>3562220785.9757237</v>
          </cell>
          <cell r="P74">
            <v>2606503014.1285787</v>
          </cell>
          <cell r="Q74">
            <v>868834338.04285955</v>
          </cell>
          <cell r="R74">
            <v>608184036.63000166</v>
          </cell>
          <cell r="S74">
            <v>347533735.21714383</v>
          </cell>
        </row>
        <row r="75">
          <cell r="B75">
            <v>48513866.86555063</v>
          </cell>
          <cell r="C75">
            <v>62240658.653090142</v>
          </cell>
          <cell r="D75">
            <v>65625347.03905879</v>
          </cell>
          <cell r="E75">
            <v>43154776.921100266</v>
          </cell>
          <cell r="F75">
            <v>35915304.540000655</v>
          </cell>
          <cell r="G75">
            <v>21530378.899633903</v>
          </cell>
          <cell r="H75">
            <v>19693789.300454572</v>
          </cell>
          <cell r="I75">
            <v>20940231.661242835</v>
          </cell>
          <cell r="J75">
            <v>13212289.0243556</v>
          </cell>
          <cell r="K75">
            <v>9722250.4141484592</v>
          </cell>
          <cell r="L75">
            <v>8725096.5255178493</v>
          </cell>
          <cell r="M75">
            <v>3739327.082364792</v>
          </cell>
          <cell r="N75">
            <v>2014114293.8723786</v>
          </cell>
          <cell r="O75">
            <v>3590377654.2942395</v>
          </cell>
          <cell r="P75">
            <v>2627105600.7031026</v>
          </cell>
          <cell r="Q75">
            <v>875701866.90103412</v>
          </cell>
          <cell r="R75">
            <v>612991306.83072388</v>
          </cell>
          <cell r="S75">
            <v>350280746.76041365</v>
          </cell>
        </row>
        <row r="76">
          <cell r="B76">
            <v>49623308.846104987</v>
          </cell>
          <cell r="C76">
            <v>63664012.511863366</v>
          </cell>
          <cell r="D76">
            <v>67126103.8267079</v>
          </cell>
          <cell r="E76">
            <v>44141664.26426781</v>
          </cell>
          <cell r="F76">
            <v>36736635.618628107</v>
          </cell>
          <cell r="G76">
            <v>22022747.530538842</v>
          </cell>
          <cell r="H76">
            <v>19695605.235809393</v>
          </cell>
          <cell r="I76">
            <v>20942162.529215049</v>
          </cell>
          <cell r="J76">
            <v>13213507.310099971</v>
          </cell>
          <cell r="K76">
            <v>9723146.8885641303</v>
          </cell>
          <cell r="L76">
            <v>8725901.0538396034</v>
          </cell>
          <cell r="M76">
            <v>3739671.8802169724</v>
          </cell>
          <cell r="N76">
            <v>2030034461.1944814</v>
          </cell>
          <cell r="O76">
            <v>3618757082.9988575</v>
          </cell>
          <cell r="P76">
            <v>2647871036.3406277</v>
          </cell>
          <cell r="Q76">
            <v>882623678.78020918</v>
          </cell>
          <cell r="R76">
            <v>617836575.14614654</v>
          </cell>
          <cell r="S76">
            <v>353049471.51208371</v>
          </cell>
        </row>
        <row r="77">
          <cell r="B77">
            <v>50758122.16041898</v>
          </cell>
          <cell r="C77">
            <v>65119916.415111162</v>
          </cell>
          <cell r="D77">
            <v>68661180.75188458</v>
          </cell>
          <cell r="E77">
            <v>45151120.293861069</v>
          </cell>
          <cell r="F77">
            <v>37576749.351317927</v>
          </cell>
          <cell r="G77">
            <v>22526375.920030903</v>
          </cell>
          <cell r="H77">
            <v>19697421.338608939</v>
          </cell>
          <cell r="I77">
            <v>20944093.57522976</v>
          </cell>
          <cell r="J77">
            <v>13214725.708180681</v>
          </cell>
          <cell r="K77">
            <v>9724043.4456423875</v>
          </cell>
          <cell r="L77">
            <v>8726705.6563457325</v>
          </cell>
          <cell r="M77">
            <v>3740016.7098624567</v>
          </cell>
          <cell r="N77">
            <v>2046080466.3244653</v>
          </cell>
          <cell r="O77">
            <v>3647360831.2740464</v>
          </cell>
          <cell r="P77">
            <v>2668800608.2493024</v>
          </cell>
          <cell r="Q77">
            <v>889600202.74976742</v>
          </cell>
          <cell r="R77">
            <v>622720141.92483723</v>
          </cell>
          <cell r="S77">
            <v>355840081.09990698</v>
          </cell>
        </row>
        <row r="78">
          <cell r="B78">
            <v>51918887.014206856</v>
          </cell>
          <cell r="C78">
            <v>66609114.735280879</v>
          </cell>
          <cell r="D78">
            <v>70231362.666504622</v>
          </cell>
          <cell r="E78">
            <v>46183661.123102605</v>
          </cell>
          <cell r="F78">
            <v>38436075.270207398</v>
          </cell>
          <cell r="G78">
            <v>23041521.56250653</v>
          </cell>
          <cell r="H78">
            <v>19699237.608868659</v>
          </cell>
          <cell r="I78">
            <v>20946024.799303383</v>
          </cell>
          <cell r="J78">
            <v>13215944.218608085</v>
          </cell>
          <cell r="K78">
            <v>9724940.0853908546</v>
          </cell>
          <cell r="L78">
            <v>8727510.3330430761</v>
          </cell>
          <cell r="M78">
            <v>3740361.5713041746</v>
          </cell>
          <cell r="N78">
            <v>2062253303.9223475</v>
          </cell>
          <cell r="O78">
            <v>3676190672.2094016</v>
          </cell>
          <cell r="P78">
            <v>2689895613.8117576</v>
          </cell>
          <cell r="Q78">
            <v>896631871.27058578</v>
          </cell>
          <cell r="R78">
            <v>627642309.88941014</v>
          </cell>
          <cell r="S78">
            <v>358652748.50823432</v>
          </cell>
        </row>
        <row r="79">
          <cell r="B79">
            <v>53106196.881648526</v>
          </cell>
          <cell r="C79">
            <v>68132368.867541313</v>
          </cell>
          <cell r="D79">
            <v>71837452.37091215</v>
          </cell>
          <cell r="E79">
            <v>47239814.667978048</v>
          </cell>
          <cell r="F79">
            <v>39315052.730212666</v>
          </cell>
          <cell r="G79">
            <v>23568447.840886652</v>
          </cell>
          <cell r="H79">
            <v>19701054.046603985</v>
          </cell>
          <cell r="I79">
            <v>20947956.201452337</v>
          </cell>
          <cell r="J79">
            <v>13217162.841392547</v>
          </cell>
          <cell r="K79">
            <v>9725836.8078171574</v>
          </cell>
          <cell r="L79">
            <v>8728315.0839384738</v>
          </cell>
          <cell r="M79">
            <v>3740706.4645450599</v>
          </cell>
          <cell r="N79">
            <v>2078553976.5102375</v>
          </cell>
          <cell r="O79">
            <v>3705248392.9095535</v>
          </cell>
          <cell r="P79">
            <v>2711157360.6655273</v>
          </cell>
          <cell r="Q79">
            <v>903719120.22184229</v>
          </cell>
          <cell r="R79">
            <v>632603384.15528965</v>
          </cell>
          <cell r="S79">
            <v>361487648.08873695</v>
          </cell>
        </row>
        <row r="80">
          <cell r="B80">
            <v>54320658.808820188</v>
          </cell>
          <cell r="C80">
            <v>69690457.619067743</v>
          </cell>
          <cell r="D80">
            <v>73480271.024334282</v>
          </cell>
          <cell r="E80">
            <v>48320120.917148188</v>
          </cell>
          <cell r="F80">
            <v>40214131.133661449</v>
          </cell>
          <cell r="G80">
            <v>24107424.161278725</v>
          </cell>
          <cell r="H80">
            <v>19702870.651830364</v>
          </cell>
          <cell r="I80">
            <v>20949887.781693045</v>
          </cell>
          <cell r="J80">
            <v>13218381.576544421</v>
          </cell>
          <cell r="K80">
            <v>9726733.6129289139</v>
          </cell>
          <cell r="L80">
            <v>8729119.9090387691</v>
          </cell>
          <cell r="M80">
            <v>3741051.3895880436</v>
          </cell>
          <cell r="N80">
            <v>2094983494.534482</v>
          </cell>
          <cell r="O80">
            <v>3734535794.6049457</v>
          </cell>
          <cell r="P80">
            <v>2732587166.7841067</v>
          </cell>
          <cell r="Q80">
            <v>910862388.92803562</v>
          </cell>
          <cell r="R80">
            <v>637603672.24962497</v>
          </cell>
          <cell r="S80">
            <v>364344955.57121426</v>
          </cell>
        </row>
        <row r="81">
          <cell r="B81">
            <v>54116527.955482222</v>
          </cell>
          <cell r="C81">
            <v>69428568.81110315</v>
          </cell>
          <cell r="D81">
            <v>73204140.52892749</v>
          </cell>
          <cell r="E81">
            <v>48138539.402260348</v>
          </cell>
          <cell r="F81">
            <v>40063011.005802721</v>
          </cell>
          <cell r="G81">
            <v>24016831.205049276</v>
          </cell>
          <cell r="H81">
            <v>19191751.840015959</v>
          </cell>
          <cell r="I81">
            <v>20406419.677991651</v>
          </cell>
          <cell r="J81">
            <v>12875479.082542351</v>
          </cell>
          <cell r="K81">
            <v>9474409.1362104081</v>
          </cell>
          <cell r="L81">
            <v>8502674.8658298552</v>
          </cell>
          <cell r="M81">
            <v>3644003.5139270802</v>
          </cell>
          <cell r="N81">
            <v>2056576996.671829</v>
          </cell>
          <cell r="O81">
            <v>3666072037.545434</v>
          </cell>
          <cell r="P81">
            <v>2682491734.7893424</v>
          </cell>
          <cell r="Q81">
            <v>894163911.59644723</v>
          </cell>
          <cell r="R81">
            <v>625914738.11751318</v>
          </cell>
          <cell r="S81">
            <v>357665564.63857895</v>
          </cell>
        </row>
        <row r="82">
          <cell r="B82">
            <v>55354094.693298556</v>
          </cell>
          <cell r="C82">
            <v>71016299.780937284</v>
          </cell>
          <cell r="D82">
            <v>74878213.364190683</v>
          </cell>
          <cell r="E82">
            <v>49239398.186480694</v>
          </cell>
          <cell r="F82">
            <v>40979194.133410946</v>
          </cell>
          <cell r="G82">
            <v>24566061.404584046</v>
          </cell>
          <cell r="H82">
            <v>19193521.483234718</v>
          </cell>
          <cell r="I82">
            <v>20408301.323945776</v>
          </cell>
          <cell r="J82">
            <v>12876666.311537214</v>
          </cell>
          <cell r="K82">
            <v>9475282.7575462516</v>
          </cell>
          <cell r="L82">
            <v>8503458.8849774059</v>
          </cell>
          <cell r="M82">
            <v>3644339.5221331734</v>
          </cell>
          <cell r="N82">
            <v>2072832802.0138655</v>
          </cell>
          <cell r="O82">
            <v>3695049777.5029774</v>
          </cell>
          <cell r="P82">
            <v>2703694959.1485205</v>
          </cell>
          <cell r="Q82">
            <v>901231653.04950655</v>
          </cell>
          <cell r="R82">
            <v>630862157.13465464</v>
          </cell>
          <cell r="S82">
            <v>360492661.21980268</v>
          </cell>
        </row>
        <row r="83">
          <cell r="B83">
            <v>56619962.792795181</v>
          </cell>
          <cell r="C83">
            <v>72640339.862074435</v>
          </cell>
          <cell r="D83">
            <v>76590569.824362472</v>
          </cell>
          <cell r="E83">
            <v>50365432.01917246</v>
          </cell>
          <cell r="F83">
            <v>41916329.044278599</v>
          </cell>
          <cell r="G83">
            <v>25127851.70455445</v>
          </cell>
          <cell r="H83">
            <v>19195291.289629675</v>
          </cell>
          <cell r="I83">
            <v>20410183.143403705</v>
          </cell>
          <cell r="J83">
            <v>12877853.650004717</v>
          </cell>
          <cell r="K83">
            <v>9476156.4594374336</v>
          </cell>
          <cell r="L83">
            <v>8504242.9764182102</v>
          </cell>
          <cell r="M83">
            <v>3644675.5613220893</v>
          </cell>
          <cell r="N83">
            <v>2089217098.1480026</v>
          </cell>
          <cell r="O83">
            <v>3724256566.2638307</v>
          </cell>
          <cell r="P83">
            <v>2725065780.193047</v>
          </cell>
          <cell r="Q83">
            <v>908355260.06434882</v>
          </cell>
          <cell r="R83">
            <v>635848682.0450443</v>
          </cell>
          <cell r="S83">
            <v>363342104.02573961</v>
          </cell>
        </row>
        <row r="84">
          <cell r="B84">
            <v>57914779.465187848</v>
          </cell>
          <cell r="C84">
            <v>74301519.391384393</v>
          </cell>
          <cell r="D84">
            <v>78342085.40058355</v>
          </cell>
          <cell r="E84">
            <v>51517216.617289186</v>
          </cell>
          <cell r="F84">
            <v>42874894.875390999</v>
          </cell>
          <cell r="G84">
            <v>25702489.336294603</v>
          </cell>
          <cell r="H84">
            <v>19197061.259215876</v>
          </cell>
          <cell r="I84">
            <v>20412065.13638144</v>
          </cell>
          <cell r="J84">
            <v>12879041.097954955</v>
          </cell>
          <cell r="K84">
            <v>9477030.2418913823</v>
          </cell>
          <cell r="L84">
            <v>8505027.1401589327</v>
          </cell>
          <cell r="M84">
            <v>3645011.6314966851</v>
          </cell>
          <cell r="N84">
            <v>2105730900.7042451</v>
          </cell>
          <cell r="O84">
            <v>3753694214.2988715</v>
          </cell>
          <cell r="P84">
            <v>2746605522.657711</v>
          </cell>
          <cell r="Q84">
            <v>915535174.21923685</v>
          </cell>
          <cell r="R84">
            <v>640874621.95346582</v>
          </cell>
          <cell r="S84">
            <v>366214069.68769479</v>
          </cell>
        </row>
        <row r="85">
          <cell r="B85">
            <v>59239206.722476892</v>
          </cell>
          <cell r="C85">
            <v>76000687.694340497</v>
          </cell>
          <cell r="D85">
            <v>80133655.60521099</v>
          </cell>
          <cell r="E85">
            <v>52695340.86359863</v>
          </cell>
          <cell r="F85">
            <v>43855381.720903426</v>
          </cell>
          <cell r="G85">
            <v>26290268.099703889</v>
          </cell>
          <cell r="H85">
            <v>19198831.392008372</v>
          </cell>
          <cell r="I85">
            <v>20413947.30289498</v>
          </cell>
          <cell r="J85">
            <v>12880228.655398021</v>
          </cell>
          <cell r="K85">
            <v>9477904.1049155239</v>
          </cell>
          <cell r="L85">
            <v>8505811.3762062415</v>
          </cell>
          <cell r="M85">
            <v>3645347.7326598167</v>
          </cell>
          <cell r="N85">
            <v>2122375233.3404434</v>
          </cell>
          <cell r="O85">
            <v>3783364546.3894858</v>
          </cell>
          <cell r="P85">
            <v>2768315521.7484045</v>
          </cell>
          <cell r="Q85">
            <v>922771840.58280134</v>
          </cell>
          <cell r="R85">
            <v>645940288.40796101</v>
          </cell>
          <cell r="S85">
            <v>369108736.23312056</v>
          </cell>
        </row>
        <row r="86">
          <cell r="B86">
            <v>60593921.715919785</v>
          </cell>
          <cell r="C86">
            <v>77738713.51926142</v>
          </cell>
          <cell r="D86">
            <v>81966196.429674447</v>
          </cell>
          <cell r="E86">
            <v>53900407.107765861</v>
          </cell>
          <cell r="F86">
            <v>44858290.882715806</v>
          </cell>
          <cell r="G86">
            <v>26891488.513460524</v>
          </cell>
          <cell r="H86">
            <v>19200601.688022211</v>
          </cell>
          <cell r="I86">
            <v>20415829.642960325</v>
          </cell>
          <cell r="J86">
            <v>12881416.322344013</v>
          </cell>
          <cell r="K86">
            <v>9478778.0485172924</v>
          </cell>
          <cell r="L86">
            <v>8506595.6845668014</v>
          </cell>
          <cell r="M86">
            <v>3645683.8648143429</v>
          </cell>
          <cell r="N86">
            <v>2139151127.8057487</v>
          </cell>
          <cell r="O86">
            <v>3813269401.7406826</v>
          </cell>
          <cell r="P86">
            <v>2790197123.2248898</v>
          </cell>
          <cell r="Q86">
            <v>930065707.74162984</v>
          </cell>
          <cell r="R86">
            <v>651045995.41914093</v>
          </cell>
          <cell r="S86">
            <v>372026283.09665197</v>
          </cell>
        </row>
        <row r="87">
          <cell r="B87">
            <v>61979617.082244053</v>
          </cell>
          <cell r="C87">
            <v>79516485.481483638</v>
          </cell>
          <cell r="D87">
            <v>83840644.812803</v>
          </cell>
          <cell r="E87">
            <v>55133031.474321745</v>
          </cell>
          <cell r="F87">
            <v>45884135.126777567</v>
          </cell>
          <cell r="G87">
            <v>27506457.968670323</v>
          </cell>
          <cell r="H87">
            <v>19202372.147272442</v>
          </cell>
          <cell r="I87">
            <v>20417712.156593479</v>
          </cell>
          <cell r="J87">
            <v>12882604.098803028</v>
          </cell>
          <cell r="K87">
            <v>9479652.072704114</v>
          </cell>
          <cell r="L87">
            <v>8507380.0652472824</v>
          </cell>
          <cell r="M87">
            <v>3646020.027963121</v>
          </cell>
          <cell r="N87">
            <v>2156059624.00457</v>
          </cell>
          <cell r="O87">
            <v>3843410634.0951028</v>
          </cell>
          <cell r="P87">
            <v>2812251683.4842219</v>
          </cell>
          <cell r="Q87">
            <v>937417227.82807374</v>
          </cell>
          <cell r="R87">
            <v>656192059.47965169</v>
          </cell>
          <cell r="S87">
            <v>374966891.13122952</v>
          </cell>
        </row>
        <row r="88">
          <cell r="B88">
            <v>63397001.297777571</v>
          </cell>
          <cell r="C88">
            <v>81334912.517691374</v>
          </cell>
          <cell r="D88">
            <v>85757959.119861901</v>
          </cell>
          <cell r="E88">
            <v>56393844.177674234</v>
          </cell>
          <cell r="F88">
            <v>46933438.945253931</v>
          </cell>
          <cell r="G88">
            <v>28135490.886029191</v>
          </cell>
          <cell r="H88">
            <v>19204142.769774117</v>
          </cell>
          <cell r="I88">
            <v>20419594.84381045</v>
          </cell>
          <cell r="J88">
            <v>12883791.984785166</v>
          </cell>
          <cell r="K88">
            <v>9480526.1774834227</v>
          </cell>
          <cell r="L88">
            <v>8508164.5182543546</v>
          </cell>
          <cell r="M88">
            <v>3646356.2221090086</v>
          </cell>
          <cell r="N88">
            <v>2173101770.0610328</v>
          </cell>
          <cell r="O88">
            <v>3873790111.8479276</v>
          </cell>
          <cell r="P88">
            <v>2834480569.6448255</v>
          </cell>
          <cell r="Q88">
            <v>944826856.54827499</v>
          </cell>
          <cell r="R88">
            <v>661378799.58379257</v>
          </cell>
          <cell r="S88">
            <v>377930742.61931002</v>
          </cell>
        </row>
        <row r="89">
          <cell r="B89">
            <v>64846799.040677309</v>
          </cell>
          <cell r="C89">
            <v>83194924.350636378</v>
          </cell>
          <cell r="D89">
            <v>87719119.6325441</v>
          </cell>
          <cell r="E89">
            <v>57683489.844323419</v>
          </cell>
          <cell r="F89">
            <v>48006738.824687459</v>
          </cell>
          <cell r="G89">
            <v>28778908.876579653</v>
          </cell>
          <cell r="H89">
            <v>19205913.555542286</v>
          </cell>
          <cell r="I89">
            <v>20421477.704627242</v>
          </cell>
          <cell r="J89">
            <v>12884979.980300521</v>
          </cell>
          <cell r="K89">
            <v>9481400.3628626466</v>
          </cell>
          <cell r="L89">
            <v>8508949.0435946845</v>
          </cell>
          <cell r="M89">
            <v>3646692.447254864</v>
          </cell>
          <cell r="N89">
            <v>2190278622.3839531</v>
          </cell>
          <cell r="O89">
            <v>3904409718.1626992</v>
          </cell>
          <cell r="P89">
            <v>2856885159.6312437</v>
          </cell>
          <cell r="Q89">
            <v>952295053.21041429</v>
          </cell>
          <cell r="R89">
            <v>666606537.24729013</v>
          </cell>
          <cell r="S89">
            <v>380918021.2841658</v>
          </cell>
        </row>
        <row r="90">
          <cell r="B90">
            <v>66329751.561441757</v>
          </cell>
          <cell r="C90">
            <v>85097471.964485347</v>
          </cell>
          <cell r="D90">
            <v>89725129.050167337</v>
          </cell>
          <cell r="E90">
            <v>59002627.842445292</v>
          </cell>
          <cell r="F90">
            <v>49104583.520292148</v>
          </cell>
          <cell r="G90">
            <v>29437040.906143725</v>
          </cell>
          <cell r="H90">
            <v>19207684.504592013</v>
          </cell>
          <cell r="I90">
            <v>20423360.739059858</v>
          </cell>
          <cell r="J90">
            <v>12886168.085359197</v>
          </cell>
          <cell r="K90">
            <v>9482274.6288492195</v>
          </cell>
          <cell r="L90">
            <v>8509733.6412749421</v>
          </cell>
          <cell r="M90">
            <v>3647028.7034035455</v>
          </cell>
          <cell r="N90">
            <v>2207591245.7323217</v>
          </cell>
          <cell r="O90">
            <v>3935271351.0880513</v>
          </cell>
          <cell r="P90">
            <v>2879466842.2595501</v>
          </cell>
          <cell r="Q90">
            <v>959822280.75318313</v>
          </cell>
          <cell r="R90">
            <v>671875596.52722836</v>
          </cell>
          <cell r="S90">
            <v>383928912.30127329</v>
          </cell>
        </row>
        <row r="91">
          <cell r="B91">
            <v>66057202.677462511</v>
          </cell>
          <cell r="C91">
            <v>84747806.5358143</v>
          </cell>
          <cell r="D91">
            <v>89356448.583079129</v>
          </cell>
          <cell r="E91">
            <v>58760186.102626532</v>
          </cell>
          <cell r="F91">
            <v>48902812.834865652</v>
          </cell>
          <cell r="G91">
            <v>29316084.133990146</v>
          </cell>
          <cell r="H91">
            <v>18702817.590067595</v>
          </cell>
          <cell r="I91">
            <v>19886540.222350355</v>
          </cell>
          <cell r="J91">
            <v>12547459.902197247</v>
          </cell>
          <cell r="K91">
            <v>9233036.5318055209</v>
          </cell>
          <cell r="L91">
            <v>8286058.4259793153</v>
          </cell>
          <cell r="M91">
            <v>3551167.8968482772</v>
          </cell>
          <cell r="N91">
            <v>2166356580.8850737</v>
          </cell>
          <cell r="O91">
            <v>3861766078.9690442</v>
          </cell>
          <cell r="P91">
            <v>2825682496.8066177</v>
          </cell>
          <cell r="Q91">
            <v>941894165.60220599</v>
          </cell>
          <cell r="R91">
            <v>659325915.92154419</v>
          </cell>
          <cell r="S91">
            <v>376757666.24088234</v>
          </cell>
        </row>
        <row r="92">
          <cell r="B92">
            <v>67567835.379066542</v>
          </cell>
          <cell r="C92">
            <v>86685866.31965512</v>
          </cell>
          <cell r="D92">
            <v>91399901.346101627</v>
          </cell>
          <cell r="E92">
            <v>60103946.5871929</v>
          </cell>
          <cell r="F92">
            <v>50021149.447293438</v>
          </cell>
          <cell r="G92">
            <v>29986500.584895805</v>
          </cell>
          <cell r="H92">
            <v>18704542.149378065</v>
          </cell>
          <cell r="I92">
            <v>19888373.930984274</v>
          </cell>
          <cell r="J92">
            <v>12548616.885025792</v>
          </cell>
          <cell r="K92">
            <v>9233887.8965284117</v>
          </cell>
          <cell r="L92">
            <v>8286822.4712434476</v>
          </cell>
          <cell r="M92">
            <v>3551495.3448186195</v>
          </cell>
          <cell r="N92">
            <v>2183480117.1967688</v>
          </cell>
          <cell r="O92">
            <v>3892290643.6985884</v>
          </cell>
          <cell r="P92">
            <v>2848017544.1696987</v>
          </cell>
          <cell r="Q92">
            <v>949339181.38989961</v>
          </cell>
          <cell r="R92">
            <v>664537426.97292972</v>
          </cell>
          <cell r="S92">
            <v>379735672.55595982</v>
          </cell>
        </row>
        <row r="93">
          <cell r="B93">
            <v>69113014.066068962</v>
          </cell>
          <cell r="C93">
            <v>88668246.728173733</v>
          </cell>
          <cell r="D93">
            <v>93490084.918829724</v>
          </cell>
          <cell r="E93">
            <v>61478436.930863671</v>
          </cell>
          <cell r="F93">
            <v>51165060.800849497</v>
          </cell>
          <cell r="G93">
            <v>30672248.490561612</v>
          </cell>
          <cell r="H93">
            <v>18706266.867707614</v>
          </cell>
          <cell r="I93">
            <v>19890207.808701769</v>
          </cell>
          <cell r="J93">
            <v>12549773.974538021</v>
          </cell>
          <cell r="K93">
            <v>9234739.3397543915</v>
          </cell>
          <cell r="L93">
            <v>8287586.5869590705</v>
          </cell>
          <cell r="M93">
            <v>3551822.8229824579</v>
          </cell>
          <cell r="N93">
            <v>2200739003.1080666</v>
          </cell>
          <cell r="O93">
            <v>3923056483.8013358</v>
          </cell>
          <cell r="P93">
            <v>2870529134.4887824</v>
          </cell>
          <cell r="Q93">
            <v>956843044.82959414</v>
          </cell>
          <cell r="R93">
            <v>669790131.38071597</v>
          </cell>
          <cell r="S93">
            <v>382737217.93183762</v>
          </cell>
        </row>
        <row r="94">
          <cell r="B94">
            <v>70693528.75519982</v>
          </cell>
          <cell r="C94">
            <v>90695961.30996564</v>
          </cell>
          <cell r="D94">
            <v>95628067.967305169</v>
          </cell>
          <cell r="E94">
            <v>62884359.881078899</v>
          </cell>
          <cell r="F94">
            <v>52335131.752880476</v>
          </cell>
          <cell r="G94">
            <v>31373678.459187511</v>
          </cell>
          <cell r="H94">
            <v>18707991.745070904</v>
          </cell>
          <cell r="I94">
            <v>19892041.85551843</v>
          </cell>
          <cell r="J94">
            <v>12550931.170743771</v>
          </cell>
          <cell r="K94">
            <v>9235590.8614906985</v>
          </cell>
          <cell r="L94">
            <v>8288350.77313268</v>
          </cell>
          <cell r="M94">
            <v>3552150.3313425761</v>
          </cell>
          <cell r="N94">
            <v>2218134308.4630551</v>
          </cell>
          <cell r="O94">
            <v>3954065506.3906636</v>
          </cell>
          <cell r="P94">
            <v>2893218663.2126808</v>
          </cell>
          <cell r="Q94">
            <v>964406221.07089365</v>
          </cell>
          <cell r="R94">
            <v>675084354.74962556</v>
          </cell>
          <cell r="S94">
            <v>385762488.42835742</v>
          </cell>
        </row>
        <row r="95">
          <cell r="B95">
            <v>72310187.529729262</v>
          </cell>
          <cell r="C95">
            <v>92770046.792016983</v>
          </cell>
          <cell r="D95">
            <v>97814943.596416712</v>
          </cell>
          <cell r="E95">
            <v>64322434.256096378</v>
          </cell>
          <cell r="F95">
            <v>53531960.535574757</v>
          </cell>
          <cell r="G95">
            <v>32091149.116875969</v>
          </cell>
          <cell r="H95">
            <v>18709716.7814826</v>
          </cell>
          <cell r="I95">
            <v>19893876.071449853</v>
          </cell>
          <cell r="J95">
            <v>12552088.473652884</v>
          </cell>
          <cell r="K95">
            <v>9236442.4617445748</v>
          </cell>
          <cell r="L95">
            <v>8289115.0297707729</v>
          </cell>
          <cell r="M95">
            <v>3552477.8699017591</v>
          </cell>
          <cell r="N95">
            <v>2235667111.5621953</v>
          </cell>
          <cell r="O95">
            <v>3985319633.6543484</v>
          </cell>
          <cell r="P95">
            <v>2916087536.8202553</v>
          </cell>
          <cell r="Q95">
            <v>972029178.94008505</v>
          </cell>
          <cell r="R95">
            <v>680420425.2580595</v>
          </cell>
          <cell r="S95">
            <v>388811671.57603401</v>
          </cell>
        </row>
        <row r="96">
          <cell r="B96">
            <v>73963816.952623323</v>
          </cell>
          <cell r="C96">
            <v>94891563.60976091</v>
          </cell>
          <cell r="D96">
            <v>100051829.90878116</v>
          </cell>
          <cell r="E96">
            <v>65793395.312507957</v>
          </cell>
          <cell r="F96">
            <v>54756159.06182579</v>
          </cell>
          <cell r="G96">
            <v>32825027.290989805</v>
          </cell>
          <cell r="H96">
            <v>18711441.976957366</v>
          </cell>
          <cell r="I96">
            <v>19895710.456511628</v>
          </cell>
          <cell r="J96">
            <v>12553245.883275194</v>
          </cell>
          <cell r="K96">
            <v>9237294.1405232549</v>
          </cell>
          <cell r="L96">
            <v>8289879.3568798462</v>
          </cell>
          <cell r="M96">
            <v>3552805.4386627902</v>
          </cell>
          <cell r="N96">
            <v>2253338499.2291594</v>
          </cell>
          <cell r="O96">
            <v>4016820802.9737191</v>
          </cell>
          <cell r="P96">
            <v>2939137172.9075994</v>
          </cell>
          <cell r="Q96">
            <v>979712390.9691999</v>
          </cell>
          <cell r="R96">
            <v>685798673.67843986</v>
          </cell>
          <cell r="S96">
            <v>391884956.38767993</v>
          </cell>
        </row>
        <row r="97">
          <cell r="B97">
            <v>75655262.489147812</v>
          </cell>
          <cell r="C97">
            <v>97061596.449255511</v>
          </cell>
          <cell r="D97">
            <v>102339870.57640536</v>
          </cell>
          <cell r="E97">
            <v>67297995.121160552</v>
          </cell>
          <cell r="F97">
            <v>56008353.238090038</v>
          </cell>
          <cell r="G97">
            <v>33575688.19770319</v>
          </cell>
          <cell r="H97">
            <v>18713167.33150987</v>
          </cell>
          <cell r="I97">
            <v>19897545.010719355</v>
          </cell>
          <cell r="J97">
            <v>12554403.399620546</v>
          </cell>
          <cell r="K97">
            <v>9238145.8978339862</v>
          </cell>
          <cell r="L97">
            <v>8290643.7544663996</v>
          </cell>
          <cell r="M97">
            <v>3553133.0376284556</v>
          </cell>
          <cell r="N97">
            <v>2271149566.878202</v>
          </cell>
          <cell r="O97">
            <v>4048570967.0437512</v>
          </cell>
          <cell r="P97">
            <v>2962369000.2759156</v>
          </cell>
          <cell r="Q97">
            <v>987456333.42530513</v>
          </cell>
          <cell r="R97">
            <v>691219433.39771366</v>
          </cell>
          <cell r="S97">
            <v>394982533.37012208</v>
          </cell>
        </row>
        <row r="98">
          <cell r="B98">
            <v>77385388.939136535</v>
          </cell>
          <cell r="C98">
            <v>99281254.80176042</v>
          </cell>
          <cell r="D98">
            <v>104680235.42542112</v>
          </cell>
          <cell r="E98">
            <v>68837002.951673776</v>
          </cell>
          <cell r="F98">
            <v>57289183.284399517</v>
          </cell>
          <cell r="G98">
            <v>34343515.633841597</v>
          </cell>
          <cell r="H98">
            <v>18714892.845154781</v>
          </cell>
          <cell r="I98">
            <v>19899379.734088629</v>
          </cell>
          <cell r="J98">
            <v>12555561.022698777</v>
          </cell>
          <cell r="K98">
            <v>9238997.7336840052</v>
          </cell>
          <cell r="L98">
            <v>8291408.222536929</v>
          </cell>
          <cell r="M98">
            <v>3553460.6668015402</v>
          </cell>
          <cell r="N98">
            <v>2289101418.5820622</v>
          </cell>
          <cell r="O98">
            <v>4080572093.9941106</v>
          </cell>
          <cell r="P98">
            <v>2985784459.020081</v>
          </cell>
          <cell r="Q98">
            <v>995261486.34002697</v>
          </cell>
          <cell r="R98">
            <v>696683040.43801892</v>
          </cell>
          <cell r="S98">
            <v>398104594.5360108</v>
          </cell>
        </row>
        <row r="99">
          <cell r="B99">
            <v>79155080.879144922</v>
          </cell>
          <cell r="C99">
            <v>101551673.53099599</v>
          </cell>
          <cell r="D99">
            <v>107074121.03419216</v>
          </cell>
          <cell r="E99">
            <v>70411205.66575101</v>
          </cell>
          <cell r="F99">
            <v>58599304.061692551</v>
          </cell>
          <cell r="G99">
            <v>35128902.173108891</v>
          </cell>
          <cell r="H99">
            <v>18716618.517906766</v>
          </cell>
          <cell r="I99">
            <v>19901214.626635045</v>
          </cell>
          <cell r="J99">
            <v>12556718.75251973</v>
          </cell>
          <cell r="K99">
            <v>9239849.6480805557</v>
          </cell>
          <cell r="L99">
            <v>8292172.761097936</v>
          </cell>
          <cell r="M99">
            <v>3553788.3261848288</v>
          </cell>
          <cell r="N99">
            <v>2307195167.1404037</v>
          </cell>
          <cell r="O99">
            <v>4112826167.5111551</v>
          </cell>
          <cell r="P99">
            <v>3009385000.6179185</v>
          </cell>
          <cell r="Q99">
            <v>1003128333.539306</v>
          </cell>
          <cell r="R99">
            <v>702189833.47751427</v>
          </cell>
          <cell r="S99">
            <v>401251333.41572243</v>
          </cell>
        </row>
        <row r="100">
          <cell r="B100">
            <v>80965243.114715099</v>
          </cell>
          <cell r="C100">
            <v>103874013.45337477</v>
          </cell>
          <cell r="D100">
            <v>109522751.34509909</v>
          </cell>
          <cell r="E100">
            <v>72021408.119484931</v>
          </cell>
          <cell r="F100">
            <v>59939385.406630158</v>
          </cell>
          <cell r="G100">
            <v>35932249.36680185</v>
          </cell>
          <cell r="H100">
            <v>18718344.3497805</v>
          </cell>
          <cell r="I100">
            <v>19903049.688374203</v>
          </cell>
          <cell r="J100">
            <v>12557876.589093247</v>
          </cell>
          <cell r="K100">
            <v>9240701.6410308797</v>
          </cell>
          <cell r="L100">
            <v>8292937.3701559193</v>
          </cell>
          <cell r="M100">
            <v>3554116.0157811074</v>
          </cell>
          <cell r="N100">
            <v>2325431934.1487956</v>
          </cell>
          <cell r="O100">
            <v>4145335186.9608965</v>
          </cell>
          <cell r="P100">
            <v>3033172088.0201683</v>
          </cell>
          <cell r="Q100">
            <v>1011057362.6733894</v>
          </cell>
          <cell r="R100">
            <v>707740153.87137258</v>
          </cell>
          <cell r="S100">
            <v>404422945.06935579</v>
          </cell>
        </row>
        <row r="101">
          <cell r="B101">
            <v>80603369.354308069</v>
          </cell>
          <cell r="C101">
            <v>103409749.05533323</v>
          </cell>
          <cell r="D101">
            <v>109033239.94051751</v>
          </cell>
          <cell r="E101">
            <v>71699508.786099628</v>
          </cell>
          <cell r="F101">
            <v>59671486.615011014</v>
          </cell>
          <cell r="G101">
            <v>35771650.352977805</v>
          </cell>
          <cell r="H101">
            <v>18219741.926668417</v>
          </cell>
          <cell r="I101">
            <v>19372890.149875276</v>
          </cell>
          <cell r="J101">
            <v>12223371.165992733</v>
          </cell>
          <cell r="K101">
            <v>8994556.1410135217</v>
          </cell>
          <cell r="L101">
            <v>8072037.5624480322</v>
          </cell>
          <cell r="M101">
            <v>3459444.6696205847</v>
          </cell>
          <cell r="N101">
            <v>2281170127.8494658</v>
          </cell>
          <cell r="O101">
            <v>4066433706.1664386</v>
          </cell>
          <cell r="P101">
            <v>2975439297.1949558</v>
          </cell>
          <cell r="Q101">
            <v>991813099.06498516</v>
          </cell>
          <cell r="R101">
            <v>694269169.34548962</v>
          </cell>
          <cell r="S101">
            <v>396725239.62599403</v>
          </cell>
        </row>
        <row r="102">
          <cell r="B102">
            <v>82446651.852972358</v>
          </cell>
          <cell r="C102">
            <v>105774580.47803818</v>
          </cell>
          <cell r="D102">
            <v>111526672.46778043</v>
          </cell>
          <cell r="E102">
            <v>73339172.869213775</v>
          </cell>
          <cell r="F102">
            <v>61036087.224487282</v>
          </cell>
          <cell r="G102">
            <v>36589696.268082686</v>
          </cell>
          <cell r="H102">
            <v>18221421.942282248</v>
          </cell>
          <cell r="I102">
            <v>19374676.495591253</v>
          </cell>
          <cell r="J102">
            <v>12224498.265075432</v>
          </cell>
          <cell r="K102">
            <v>8995385.5158102233</v>
          </cell>
          <cell r="L102">
            <v>8072781.8731630221</v>
          </cell>
          <cell r="M102">
            <v>3459763.6599270087</v>
          </cell>
          <cell r="N102">
            <v>2299201185.0918646</v>
          </cell>
          <cell r="O102">
            <v>4098576025.5985403</v>
          </cell>
          <cell r="P102">
            <v>2998958067.5111275</v>
          </cell>
          <cell r="Q102">
            <v>999652689.1703757</v>
          </cell>
          <cell r="R102">
            <v>699756882.41926312</v>
          </cell>
          <cell r="S102">
            <v>399861075.66815031</v>
          </cell>
        </row>
        <row r="103">
          <cell r="B103">
            <v>84332087.556857452</v>
          </cell>
          <cell r="C103">
            <v>108193492.17565821</v>
          </cell>
          <cell r="D103">
            <v>114077126.19125292</v>
          </cell>
          <cell r="E103">
            <v>75016333.698832512</v>
          </cell>
          <cell r="F103">
            <v>62431894.276588269</v>
          </cell>
          <cell r="G103">
            <v>37426449.710310765</v>
          </cell>
          <cell r="H103">
            <v>18223102.112807851</v>
          </cell>
          <cell r="I103">
            <v>19376463.006023537</v>
          </cell>
          <cell r="J103">
            <v>12225625.46808628</v>
          </cell>
          <cell r="K103">
            <v>8996214.967082357</v>
          </cell>
          <cell r="L103">
            <v>8073526.2525098082</v>
          </cell>
          <cell r="M103">
            <v>3460082.6796470601</v>
          </cell>
          <cell r="N103">
            <v>2317374765.2532287</v>
          </cell>
          <cell r="O103">
            <v>4130972407.6253204</v>
          </cell>
          <cell r="P103">
            <v>3022662737.2868204</v>
          </cell>
          <cell r="Q103">
            <v>1007554245.7622733</v>
          </cell>
          <cell r="R103">
            <v>705287972.03359139</v>
          </cell>
          <cell r="S103">
            <v>403021698.30490935</v>
          </cell>
        </row>
        <row r="104">
          <cell r="B104">
            <v>86260640.448810115</v>
          </cell>
          <cell r="C104">
            <v>110667720.88587654</v>
          </cell>
          <cell r="D104">
            <v>116685905.10323538</v>
          </cell>
          <cell r="E104">
            <v>76731848.771325275</v>
          </cell>
          <cell r="F104">
            <v>63859621.417529963</v>
          </cell>
          <cell r="G104">
            <v>38282338.493754871</v>
          </cell>
          <cell r="H104">
            <v>18224782.438259512</v>
          </cell>
          <cell r="I104">
            <v>19378249.681187328</v>
          </cell>
          <cell r="J104">
            <v>12226752.77503486</v>
          </cell>
          <cell r="K104">
            <v>8997044.494836973</v>
          </cell>
          <cell r="L104">
            <v>8074270.7004947197</v>
          </cell>
          <cell r="M104">
            <v>3460401.7287834506</v>
          </cell>
          <cell r="N104">
            <v>2335691994.8777299</v>
          </cell>
          <cell r="O104">
            <v>4163624860.4342132</v>
          </cell>
          <cell r="P104">
            <v>3046554775.9274735</v>
          </cell>
          <cell r="Q104">
            <v>1015518258.6424911</v>
          </cell>
          <cell r="R104">
            <v>710862781.04974389</v>
          </cell>
          <cell r="S104">
            <v>406207303.45699644</v>
          </cell>
        </row>
        <row r="105">
          <cell r="B105">
            <v>88233296.556570768</v>
          </cell>
          <cell r="C105">
            <v>113198531.62877877</v>
          </cell>
          <cell r="D105">
            <v>119354343.0164465</v>
          </cell>
          <cell r="E105">
            <v>78486595.192763537</v>
          </cell>
          <cell r="F105">
            <v>65319998.613585331</v>
          </cell>
          <cell r="G105">
            <v>39157800.215997487</v>
          </cell>
          <cell r="H105">
            <v>18226462.918651506</v>
          </cell>
          <cell r="I105">
            <v>19380036.521097805</v>
          </cell>
          <cell r="J105">
            <v>12227880.185930757</v>
          </cell>
          <cell r="K105">
            <v>8997874.0990811232</v>
          </cell>
          <cell r="L105">
            <v>8075015.2171240859</v>
          </cell>
          <cell r="M105">
            <v>3460720.8073388929</v>
          </cell>
          <cell r="N105">
            <v>2354154009.414083</v>
          </cell>
          <cell r="O105">
            <v>4196535408.0859737</v>
          </cell>
          <cell r="P105">
            <v>3070635664.4531522</v>
          </cell>
          <cell r="Q105">
            <v>1023545221.4843838</v>
          </cell>
          <cell r="R105">
            <v>716481655.03906882</v>
          </cell>
          <cell r="S105">
            <v>409418088.59375358</v>
          </cell>
        </row>
        <row r="106">
          <cell r="B106">
            <v>90251064.45690842</v>
          </cell>
          <cell r="C106">
            <v>115787218.35363056</v>
          </cell>
          <cell r="D106">
            <v>122083804.24597301</v>
          </cell>
          <cell r="E106">
            <v>80281470.1273662</v>
          </cell>
          <cell r="F106">
            <v>66813772.524300411</v>
          </cell>
          <cell r="G106">
            <v>40053282.481845006</v>
          </cell>
          <cell r="H106">
            <v>18228143.553998131</v>
          </cell>
          <cell r="I106">
            <v>19381823.525770161</v>
          </cell>
          <cell r="J106">
            <v>12229007.700783554</v>
          </cell>
          <cell r="K106">
            <v>8998703.7798218615</v>
          </cell>
          <cell r="L106">
            <v>8075759.8024042351</v>
          </cell>
          <cell r="M106">
            <v>3461039.9153161002</v>
          </cell>
          <cell r="N106">
            <v>2372761953.2859349</v>
          </cell>
          <cell r="O106">
            <v>4229706090.6401439</v>
          </cell>
          <cell r="P106">
            <v>3094906895.5903497</v>
          </cell>
          <cell r="Q106">
            <v>1031635631.8634498</v>
          </cell>
          <cell r="R106">
            <v>722144942.30441499</v>
          </cell>
          <cell r="S106">
            <v>412654252.74537992</v>
          </cell>
        </row>
        <row r="107">
          <cell r="B107">
            <v>92314975.791284278</v>
          </cell>
          <cell r="C107">
            <v>118435104.60044612</v>
          </cell>
          <cell r="D107">
            <v>124875684.30681479</v>
          </cell>
          <cell r="E107">
            <v>82117391.256200552</v>
          </cell>
          <cell r="F107">
            <v>68341706.884245336</v>
          </cell>
          <cell r="G107">
            <v>40969243.132178485</v>
          </cell>
          <cell r="H107">
            <v>18229824.344313666</v>
          </cell>
          <cell r="I107">
            <v>19383610.695219595</v>
          </cell>
          <cell r="J107">
            <v>12230135.319602838</v>
          </cell>
          <cell r="K107">
            <v>8999533.5370662399</v>
          </cell>
          <cell r="L107">
            <v>8076504.4563414985</v>
          </cell>
          <cell r="M107">
            <v>3461359.0527177844</v>
          </cell>
          <cell r="N107">
            <v>2391516979.9627995</v>
          </cell>
          <cell r="O107">
            <v>4263138964.2815118</v>
          </cell>
          <cell r="P107">
            <v>3119369973.8645215</v>
          </cell>
          <cell r="Q107">
            <v>1039789991.2881737</v>
          </cell>
          <cell r="R107">
            <v>727852993.9017216</v>
          </cell>
          <cell r="S107">
            <v>415915996.51526946</v>
          </cell>
        </row>
        <row r="108">
          <cell r="B108">
            <v>94426085.79330799</v>
          </cell>
          <cell r="C108">
            <v>121143544.17668582</v>
          </cell>
          <cell r="D108">
            <v>127731410.62738174</v>
          </cell>
          <cell r="E108">
            <v>83995297.246372804</v>
          </cell>
          <cell r="F108">
            <v>69904582.89349544</v>
          </cell>
          <cell r="G108">
            <v>41906150.478037842</v>
          </cell>
          <cell r="H108">
            <v>18231505.289612409</v>
          </cell>
          <cell r="I108">
            <v>19385398.029461294</v>
          </cell>
          <cell r="J108">
            <v>12231263.042398198</v>
          </cell>
          <cell r="K108">
            <v>9000363.3708213158</v>
          </cell>
          <cell r="L108">
            <v>8077249.1789422063</v>
          </cell>
          <cell r="M108">
            <v>3461678.2195466594</v>
          </cell>
          <cell r="N108">
            <v>2410420252.0315642</v>
          </cell>
          <cell r="O108">
            <v>4296836101.4475708</v>
          </cell>
          <cell r="P108">
            <v>3144026415.6933451</v>
          </cell>
          <cell r="Q108">
            <v>1048008805.2311149</v>
          </cell>
          <cell r="R108">
            <v>733606163.66178048</v>
          </cell>
          <cell r="S108">
            <v>419203522.09244591</v>
          </cell>
        </row>
        <row r="109">
          <cell r="B109">
            <v>96585473.828255862</v>
          </cell>
          <cell r="C109">
            <v>123913921.84942903</v>
          </cell>
          <cell r="D109">
            <v>130652443.27930734</v>
          </cell>
          <cell r="E109">
            <v>85916148.230948523</v>
          </cell>
          <cell r="F109">
            <v>71503199.617042124</v>
          </cell>
          <cell r="G109">
            <v>42864483.540059283</v>
          </cell>
          <cell r="H109">
            <v>18233186.389908645</v>
          </cell>
          <cell r="I109">
            <v>19387185.528510455</v>
          </cell>
          <cell r="J109">
            <v>12232390.869179215</v>
          </cell>
          <cell r="K109">
            <v>9001193.2810941413</v>
          </cell>
          <cell r="L109">
            <v>8077993.9702126905</v>
          </cell>
          <cell r="M109">
            <v>3461997.4158054385</v>
          </cell>
          <cell r="N109">
            <v>2429472941.2685533</v>
          </cell>
          <cell r="O109">
            <v>4330799590.9569855</v>
          </cell>
          <cell r="P109">
            <v>3168877749.4807215</v>
          </cell>
          <cell r="Q109">
            <v>1056292583.1602404</v>
          </cell>
          <cell r="R109">
            <v>739404808.21216846</v>
          </cell>
          <cell r="S109">
            <v>422517033.26409614</v>
          </cell>
        </row>
        <row r="110">
          <cell r="B110">
            <v>98794243.944927216</v>
          </cell>
          <cell r="C110">
            <v>126747654.05337562</v>
          </cell>
          <cell r="D110">
            <v>133640275.72395194</v>
          </cell>
          <cell r="E110">
            <v>87880926.29984805</v>
          </cell>
          <cell r="F110">
            <v>73138374.393337592</v>
          </cell>
          <cell r="G110">
            <v>43844732.29338824</v>
          </cell>
          <cell r="H110">
            <v>18234867.645216666</v>
          </cell>
          <cell r="I110">
            <v>19388973.192382276</v>
          </cell>
          <cell r="J110">
            <v>12233518.799955484</v>
          </cell>
          <cell r="K110">
            <v>9002023.2678917721</v>
          </cell>
          <cell r="L110">
            <v>8078738.8301592832</v>
          </cell>
          <cell r="M110">
            <v>3462316.6414968348</v>
          </cell>
          <cell r="N110">
            <v>2448676228.7121639</v>
          </cell>
          <cell r="O110">
            <v>4365031538.1390743</v>
          </cell>
          <cell r="P110">
            <v>3193925515.7115183</v>
          </cell>
          <cell r="Q110">
            <v>1064641838.570506</v>
          </cell>
          <cell r="R110">
            <v>745249286.99935424</v>
          </cell>
          <cell r="S110">
            <v>425856735.42820239</v>
          </cell>
        </row>
        <row r="111">
          <cell r="B111">
            <v>98316103.933072105</v>
          </cell>
          <cell r="C111">
            <v>126134226.36374752</v>
          </cell>
          <cell r="D111">
            <v>132993489.42884558</v>
          </cell>
          <cell r="E111">
            <v>87455604.080000177</v>
          </cell>
          <cell r="F111">
            <v>72784402.524095997</v>
          </cell>
          <cell r="G111">
            <v>43632534.497429281</v>
          </cell>
          <cell r="H111">
            <v>17742542.326130949</v>
          </cell>
          <cell r="I111">
            <v>18865488.042974681</v>
          </cell>
          <cell r="J111">
            <v>11903224.598543551</v>
          </cell>
          <cell r="K111">
            <v>8758976.5913811028</v>
          </cell>
          <cell r="L111">
            <v>7860620.0179061182</v>
          </cell>
          <cell r="M111">
            <v>3368837.1505311928</v>
          </cell>
          <cell r="N111">
            <v>2401175230.747273</v>
          </cell>
          <cell r="O111">
            <v>4280355846.1147032</v>
          </cell>
          <cell r="P111">
            <v>3131967692.2790518</v>
          </cell>
          <cell r="Q111">
            <v>1043989230.7596837</v>
          </cell>
          <cell r="R111">
            <v>730792461.53177881</v>
          </cell>
          <cell r="S111">
            <v>417595692.30387354</v>
          </cell>
        </row>
        <row r="112">
          <cell r="B112">
            <v>100564451.05762073</v>
          </cell>
          <cell r="C112">
            <v>129018733.72121109</v>
          </cell>
          <cell r="D112">
            <v>136034858.21360323</v>
          </cell>
          <cell r="E112">
            <v>89455587.277999833</v>
          </cell>
          <cell r="F112">
            <v>74448876.55816108</v>
          </cell>
          <cell r="G112">
            <v>44630347.465494469</v>
          </cell>
          <cell r="H112">
            <v>17744178.339871265</v>
          </cell>
          <cell r="I112">
            <v>18867227.601888433</v>
          </cell>
          <cell r="J112">
            <v>11904322.177381989</v>
          </cell>
          <cell r="K112">
            <v>8759784.2437339164</v>
          </cell>
          <cell r="L112">
            <v>7861344.8341201814</v>
          </cell>
          <cell r="M112">
            <v>3369147.7860515057</v>
          </cell>
          <cell r="N112">
            <v>2420154844.5454993</v>
          </cell>
          <cell r="O112">
            <v>4314189070.7115412</v>
          </cell>
          <cell r="P112">
            <v>3156723710.2767382</v>
          </cell>
          <cell r="Q112">
            <v>1052241236.7589126</v>
          </cell>
          <cell r="R112">
            <v>736568865.73123896</v>
          </cell>
          <cell r="S112">
            <v>420896494.70356506</v>
          </cell>
        </row>
        <row r="113">
          <cell r="B113">
            <v>102864214.62963058</v>
          </cell>
          <cell r="C113">
            <v>131969205.5907276</v>
          </cell>
          <cell r="D113">
            <v>139145778.70442277</v>
          </cell>
          <cell r="E113">
            <v>91501307.199613243</v>
          </cell>
          <cell r="F113">
            <v>76151414.70643194</v>
          </cell>
          <cell r="G113">
            <v>45650978.973227523</v>
          </cell>
          <cell r="H113">
            <v>17745814.504466001</v>
          </cell>
          <cell r="I113">
            <v>18868967.321204357</v>
          </cell>
          <cell r="J113">
            <v>11905419.85742656</v>
          </cell>
          <cell r="K113">
            <v>8760591.9705591649</v>
          </cell>
          <cell r="L113">
            <v>7862069.717168483</v>
          </cell>
          <cell r="M113">
            <v>3369458.4502150635</v>
          </cell>
          <cell r="N113">
            <v>2439284478.940022</v>
          </cell>
          <cell r="O113">
            <v>4348289723.3278656</v>
          </cell>
          <cell r="P113">
            <v>3181675407.3130727</v>
          </cell>
          <cell r="Q113">
            <v>1060558469.1043574</v>
          </cell>
          <cell r="R113">
            <v>742390928.37305033</v>
          </cell>
          <cell r="S113">
            <v>424223387.641743</v>
          </cell>
        </row>
        <row r="114">
          <cell r="B114">
            <v>105216570.46890308</v>
          </cell>
          <cell r="C114">
            <v>134987150.48529813</v>
          </cell>
          <cell r="D114">
            <v>142327841.44824487</v>
          </cell>
          <cell r="E114">
            <v>93593809.777570754</v>
          </cell>
          <cell r="F114">
            <v>77892887.440156922</v>
          </cell>
          <cell r="G114">
            <v>46694950.847633339</v>
          </cell>
          <cell r="H114">
            <v>17747450.819929071</v>
          </cell>
          <cell r="I114">
            <v>18870707.200937238</v>
          </cell>
          <cell r="J114">
            <v>11906517.638686592</v>
          </cell>
          <cell r="K114">
            <v>8761399.7718637176</v>
          </cell>
          <cell r="L114">
            <v>7862794.6670571836</v>
          </cell>
          <cell r="M114">
            <v>3369769.1430245065</v>
          </cell>
          <cell r="N114">
            <v>2458565319.7389174</v>
          </cell>
          <cell r="O114">
            <v>4382659917.7954617</v>
          </cell>
          <cell r="P114">
            <v>3206824330.0942407</v>
          </cell>
          <cell r="Q114">
            <v>1068941443.3647467</v>
          </cell>
          <cell r="R114">
            <v>748259010.35532284</v>
          </cell>
          <cell r="S114">
            <v>427576577.34589869</v>
          </cell>
        </row>
        <row r="115">
          <cell r="B115">
            <v>107622721.28453816</v>
          </cell>
          <cell r="C115">
            <v>138074111.41543463</v>
          </cell>
          <cell r="D115">
            <v>145582673.36551869</v>
          </cell>
          <cell r="E115">
            <v>95734164.863571748</v>
          </cell>
          <cell r="F115">
            <v>79674185.137003064</v>
          </cell>
          <cell r="G115">
            <v>47762796.849145815</v>
          </cell>
          <cell r="H115">
            <v>17749087.286274377</v>
          </cell>
          <cell r="I115">
            <v>18872447.241101872</v>
          </cell>
          <cell r="J115">
            <v>11907615.521171419</v>
          </cell>
          <cell r="K115">
            <v>8762207.6476544403</v>
          </cell>
          <cell r="L115">
            <v>7863519.6837924467</v>
          </cell>
          <cell r="M115">
            <v>3370079.8644824768</v>
          </cell>
          <cell r="N115">
            <v>2477998562.1232462</v>
          </cell>
          <cell r="O115">
            <v>4417301784.6544819</v>
          </cell>
          <cell r="P115">
            <v>3232172037.5520601</v>
          </cell>
          <cell r="Q115">
            <v>1077390679.18402</v>
          </cell>
          <cell r="R115">
            <v>754173475.42881405</v>
          </cell>
          <cell r="S115">
            <v>430956271.67360801</v>
          </cell>
        </row>
        <row r="116">
          <cell r="B116">
            <v>110083897.28985375</v>
          </cell>
          <cell r="C116">
            <v>141231666.67806819</v>
          </cell>
          <cell r="D116">
            <v>148911938.58201146</v>
          </cell>
          <cell r="E116">
            <v>97923466.775276884</v>
          </cell>
          <cell r="F116">
            <v>81496218.536287069</v>
          </cell>
          <cell r="G116">
            <v>48855062.944528118</v>
          </cell>
          <cell r="H116">
            <v>17750723.903515846</v>
          </cell>
          <cell r="I116">
            <v>18874187.44171305</v>
          </cell>
          <cell r="J116">
            <v>11908713.504890377</v>
          </cell>
          <cell r="K116">
            <v>8763015.5979382023</v>
          </cell>
          <cell r="L116">
            <v>7864244.7673804378</v>
          </cell>
          <cell r="M116">
            <v>3370390.6145916157</v>
          </cell>
          <cell r="N116">
            <v>2497585410.7211399</v>
          </cell>
          <cell r="O116">
            <v>4452217471.2855101</v>
          </cell>
          <cell r="P116">
            <v>3257720100.9406171</v>
          </cell>
          <cell r="Q116">
            <v>1085906700.313539</v>
          </cell>
          <cell r="R116">
            <v>760134690.21947742</v>
          </cell>
          <cell r="S116">
            <v>434362680.12541562</v>
          </cell>
        </row>
        <row r="117">
          <cell r="B117">
            <v>112601356.8313673</v>
          </cell>
          <cell r="C117">
            <v>144461430.66349834</v>
          </cell>
          <cell r="D117">
            <v>152317339.27964026</v>
          </cell>
          <cell r="E117">
            <v>100162834.85580929</v>
          </cell>
          <cell r="F117">
            <v>83359919.204616874</v>
          </cell>
          <cell r="G117">
            <v>49972307.586013779</v>
          </cell>
          <cell r="H117">
            <v>17752360.671667378</v>
          </cell>
          <cell r="I117">
            <v>18875927.802785568</v>
          </cell>
          <cell r="J117">
            <v>11909811.589852801</v>
          </cell>
          <cell r="K117">
            <v>8763823.6227218714</v>
          </cell>
          <cell r="L117">
            <v>7864969.9178273212</v>
          </cell>
          <cell r="M117">
            <v>3370701.3933545654</v>
          </cell>
          <cell r="N117">
            <v>2517327079.6824756</v>
          </cell>
          <cell r="O117">
            <v>4487409142.0426741</v>
          </cell>
          <cell r="P117">
            <v>3283470103.9336643</v>
          </cell>
          <cell r="Q117">
            <v>1094490034.6445546</v>
          </cell>
          <cell r="R117">
            <v>766143024.2511884</v>
          </cell>
          <cell r="S117">
            <v>437796013.85782188</v>
          </cell>
        </row>
        <row r="118">
          <cell r="B118">
            <v>115176387.03216147</v>
          </cell>
          <cell r="C118">
            <v>147765054.6807963</v>
          </cell>
          <cell r="D118">
            <v>155800616.56676105</v>
          </cell>
          <cell r="E118">
            <v>102453414.04605061</v>
          </cell>
          <cell r="F118">
            <v>85266240.01218155</v>
          </cell>
          <cell r="G118">
            <v>51115101.996831343</v>
          </cell>
          <cell r="H118">
            <v>17753997.590742897</v>
          </cell>
          <cell r="I118">
            <v>18877668.324334223</v>
          </cell>
          <cell r="J118">
            <v>11910909.776068022</v>
          </cell>
          <cell r="K118">
            <v>8764631.7220123168</v>
          </cell>
          <cell r="L118">
            <v>7865695.1351392595</v>
          </cell>
          <cell r="M118">
            <v>3371012.2007739679</v>
          </cell>
          <cell r="N118">
            <v>2537224792.7541375</v>
          </cell>
          <cell r="O118">
            <v>4522878978.3878098</v>
          </cell>
          <cell r="P118">
            <v>3309423642.7227883</v>
          </cell>
          <cell r="Q118">
            <v>1103141214.2409294</v>
          </cell>
          <cell r="R118">
            <v>772198849.9686507</v>
          </cell>
          <cell r="S118">
            <v>441256485.69637173</v>
          </cell>
        </row>
        <row r="119">
          <cell r="B119">
            <v>117810304.44996256</v>
          </cell>
          <cell r="C119">
            <v>151144227.80208373</v>
          </cell>
          <cell r="D119">
            <v>159363551.36836019</v>
          </cell>
          <cell r="E119">
            <v>104796375.47002482</v>
          </cell>
          <cell r="F119">
            <v>87216155.619933501</v>
          </cell>
          <cell r="G119">
            <v>52284030.463258572</v>
          </cell>
          <cell r="H119">
            <v>17755634.66075632</v>
          </cell>
          <cell r="I119">
            <v>18879409.006373808</v>
          </cell>
          <cell r="J119">
            <v>11912008.06354538</v>
          </cell>
          <cell r="K119">
            <v>8765439.8958164118</v>
          </cell>
          <cell r="L119">
            <v>7866420.4193224208</v>
          </cell>
          <cell r="M119">
            <v>3371323.0368524655</v>
          </cell>
          <cell r="N119">
            <v>2557279783.3558736</v>
          </cell>
          <cell r="O119">
            <v>4558629179.0256872</v>
          </cell>
          <cell r="P119">
            <v>3335582326.1163573</v>
          </cell>
          <cell r="Q119">
            <v>1111860775.3721189</v>
          </cell>
          <cell r="R119">
            <v>778302542.76048338</v>
          </cell>
          <cell r="S119">
            <v>444744310.14884758</v>
          </cell>
        </row>
        <row r="120">
          <cell r="B120">
            <v>120504455.75026821</v>
          </cell>
          <cell r="C120">
            <v>154600677.72611928</v>
          </cell>
          <cell r="D120">
            <v>163007965.33660311</v>
          </cell>
          <cell r="E120">
            <v>107192917.0336688</v>
          </cell>
          <cell r="F120">
            <v>89210662.977911726</v>
          </cell>
          <cell r="G120">
            <v>53479690.633355454</v>
          </cell>
          <cell r="H120">
            <v>17757271.88172156</v>
          </cell>
          <cell r="I120">
            <v>18881149.848919127</v>
          </cell>
          <cell r="J120">
            <v>11913106.452294212</v>
          </cell>
          <cell r="K120">
            <v>8766248.144141024</v>
          </cell>
          <cell r="L120">
            <v>7867145.7703829706</v>
          </cell>
          <cell r="M120">
            <v>3371633.9015927012</v>
          </cell>
          <cell r="N120">
            <v>2577493294.656755</v>
          </cell>
          <cell r="O120">
            <v>4594661960.0403023</v>
          </cell>
          <cell r="P120">
            <v>3361947775.639246</v>
          </cell>
          <cell r="Q120">
            <v>1120649258.5464151</v>
          </cell>
          <cell r="R120">
            <v>784454480.98249078</v>
          </cell>
          <cell r="S120">
            <v>448259703.41856611</v>
          </cell>
        </row>
        <row r="121">
          <cell r="B121">
            <v>119875400.43189082</v>
          </cell>
          <cell r="C121">
            <v>153793633.88742578</v>
          </cell>
          <cell r="D121">
            <v>162157033.91755772</v>
          </cell>
          <cell r="E121">
            <v>106633350.38418195</v>
          </cell>
          <cell r="F121">
            <v>88744966.986399785</v>
          </cell>
          <cell r="G121">
            <v>53200516.858339138</v>
          </cell>
          <cell r="H121">
            <v>17271236.29779188</v>
          </cell>
          <cell r="I121">
            <v>18364352.519171115</v>
          </cell>
          <cell r="J121">
            <v>11587031.946619868</v>
          </cell>
          <cell r="K121">
            <v>8526306.5267580152</v>
          </cell>
          <cell r="L121">
            <v>7651813.54965463</v>
          </cell>
          <cell r="M121">
            <v>3279348.6641376982</v>
          </cell>
          <cell r="N121">
            <v>2526527216.6465907</v>
          </cell>
          <cell r="O121">
            <v>4503809386.1960964</v>
          </cell>
          <cell r="P121">
            <v>3295470282.58251</v>
          </cell>
          <cell r="Q121">
            <v>1098490094.1941698</v>
          </cell>
          <cell r="R121">
            <v>768943065.93591893</v>
          </cell>
          <cell r="S121">
            <v>439396037.67766798</v>
          </cell>
        </row>
        <row r="122">
          <cell r="B122">
            <v>122616777.49102072</v>
          </cell>
          <cell r="C122">
            <v>157310671.89739481</v>
          </cell>
          <cell r="D122">
            <v>165865330.79211718</v>
          </cell>
          <cell r="E122">
            <v>109071900.9077103</v>
          </cell>
          <cell r="F122">
            <v>90774436.049554095</v>
          </cell>
          <cell r="G122">
            <v>54417135.746984005</v>
          </cell>
          <cell r="H122">
            <v>17272828.853096303</v>
          </cell>
          <cell r="I122">
            <v>18366045.869115055</v>
          </cell>
          <cell r="J122">
            <v>11588100.369798783</v>
          </cell>
          <cell r="K122">
            <v>8527092.7249462735</v>
          </cell>
          <cell r="L122">
            <v>7652519.1121312724</v>
          </cell>
          <cell r="M122">
            <v>3279651.0480562593</v>
          </cell>
          <cell r="N122">
            <v>2546497650.3778</v>
          </cell>
          <cell r="O122">
            <v>4539408855.0212955</v>
          </cell>
          <cell r="P122">
            <v>3321518674.4058266</v>
          </cell>
          <cell r="Q122">
            <v>1107172891.4686086</v>
          </cell>
          <cell r="R122">
            <v>775021024.02802622</v>
          </cell>
          <cell r="S122">
            <v>442869156.58744347</v>
          </cell>
        </row>
        <row r="123">
          <cell r="B123">
            <v>125420845.87925777</v>
          </cell>
          <cell r="C123">
            <v>160908139.48075315</v>
          </cell>
          <cell r="D123">
            <v>169658431.05372465</v>
          </cell>
          <cell r="E123">
            <v>111566217.55538628</v>
          </cell>
          <cell r="F123">
            <v>92850316.135419503</v>
          </cell>
          <cell r="G123">
            <v>55661576.950290754</v>
          </cell>
          <cell r="H123">
            <v>17274421.555247907</v>
          </cell>
          <cell r="I123">
            <v>18367739.375200305</v>
          </cell>
          <cell r="J123">
            <v>11589168.891495429</v>
          </cell>
          <cell r="K123">
            <v>8527878.9956287108</v>
          </cell>
          <cell r="L123">
            <v>7653224.7396667935</v>
          </cell>
          <cell r="M123">
            <v>3279953.459857197</v>
          </cell>
          <cell r="N123">
            <v>2566625936.445127</v>
          </cell>
          <cell r="O123">
            <v>4575289712.7934866</v>
          </cell>
          <cell r="P123">
            <v>3347772960.5806007</v>
          </cell>
          <cell r="Q123">
            <v>1115924320.1935334</v>
          </cell>
          <cell r="R123">
            <v>781147024.13547349</v>
          </cell>
          <cell r="S123">
            <v>446369728.07741344</v>
          </cell>
        </row>
        <row r="124">
          <cell r="B124">
            <v>128289039.2566423</v>
          </cell>
          <cell r="C124">
            <v>164587875.94553718</v>
          </cell>
          <cell r="D124">
            <v>173538274.03320992</v>
          </cell>
          <cell r="E124">
            <v>114117575.61782716</v>
          </cell>
          <cell r="F124">
            <v>94973668.596971616</v>
          </cell>
          <cell r="G124">
            <v>56934476.724362567</v>
          </cell>
          <cell r="H124">
            <v>17276014.404260237</v>
          </cell>
          <cell r="I124">
            <v>18369433.037441261</v>
          </cell>
          <cell r="J124">
            <v>11590237.511718892</v>
          </cell>
          <cell r="K124">
            <v>8528665.3388120141</v>
          </cell>
          <cell r="L124">
            <v>7653930.4322671928</v>
          </cell>
          <cell r="M124">
            <v>3280255.8995430819</v>
          </cell>
          <cell r="N124">
            <v>2586913322.5610828</v>
          </cell>
          <cell r="O124">
            <v>4611454183.6958427</v>
          </cell>
          <cell r="P124">
            <v>3374234768.5579348</v>
          </cell>
          <cell r="Q124">
            <v>1124744922.8526447</v>
          </cell>
          <cell r="R124">
            <v>787321445.99685144</v>
          </cell>
          <cell r="S124">
            <v>449897969.14105791</v>
          </cell>
        </row>
        <row r="125">
          <cell r="B125">
            <v>131222824.06894659</v>
          </cell>
          <cell r="C125">
            <v>168351762.66209811</v>
          </cell>
          <cell r="D125">
            <v>177506843.4110944</v>
          </cell>
          <cell r="E125">
            <v>116727279.5497025</v>
          </cell>
          <cell r="F125">
            <v>97145579.058793783</v>
          </cell>
          <cell r="G125">
            <v>58236485.875559628</v>
          </cell>
          <cell r="H125">
            <v>17277607.400146827</v>
          </cell>
          <cell r="I125">
            <v>18371126.855852325</v>
          </cell>
          <cell r="J125">
            <v>11591306.230478251</v>
          </cell>
          <cell r="K125">
            <v>8529451.7545028627</v>
          </cell>
          <cell r="L125">
            <v>7654636.1899384679</v>
          </cell>
          <cell r="M125">
            <v>3280558.3671164857</v>
          </cell>
          <cell r="N125">
            <v>2607361066.3004751</v>
          </cell>
          <cell r="O125">
            <v>4647904509.4921503</v>
          </cell>
          <cell r="P125">
            <v>3400905738.6527939</v>
          </cell>
          <cell r="Q125">
            <v>1133635246.2175977</v>
          </cell>
          <cell r="R125">
            <v>793544672.35231853</v>
          </cell>
          <cell r="S125">
            <v>453454098.48703915</v>
          </cell>
        </row>
        <row r="126">
          <cell r="B126">
            <v>134223700.29743719</v>
          </cell>
          <cell r="C126">
            <v>172201724.02500659</v>
          </cell>
          <cell r="D126">
            <v>181566168.23180455</v>
          </cell>
          <cell r="E126">
            <v>119396663.63667378</v>
          </cell>
          <cell r="F126">
            <v>99367157.972133726</v>
          </cell>
          <cell r="G126">
            <v>59568270.093242474</v>
          </cell>
          <cell r="H126">
            <v>17279200.54292123</v>
          </cell>
          <cell r="I126">
            <v>18372820.83044789</v>
          </cell>
          <cell r="J126">
            <v>11592375.047782596</v>
          </cell>
          <cell r="K126">
            <v>8530238.2427079473</v>
          </cell>
          <cell r="L126">
            <v>7655342.0126866214</v>
          </cell>
          <cell r="M126">
            <v>3280860.8625799799</v>
          </cell>
          <cell r="N126">
            <v>2627970435.1783614</v>
          </cell>
          <cell r="O126">
            <v>4684642949.6657734</v>
          </cell>
          <cell r="P126">
            <v>3427787524.145689</v>
          </cell>
          <cell r="Q126">
            <v>1142595841.3818963</v>
          </cell>
          <cell r="R126">
            <v>799817088.96732736</v>
          </cell>
          <cell r="S126">
            <v>457038336.55275846</v>
          </cell>
        </row>
        <row r="127">
          <cell r="B127">
            <v>137293202.22578308</v>
          </cell>
          <cell r="C127">
            <v>176139728.43695423</v>
          </cell>
          <cell r="D127">
            <v>185718323.94107863</v>
          </cell>
          <cell r="E127">
            <v>122127092.67758611</v>
          </cell>
          <cell r="F127">
            <v>101639541.18265335</v>
          </cell>
          <cell r="G127">
            <v>60930510.290124662</v>
          </cell>
          <cell r="H127">
            <v>17280793.832596984</v>
          </cell>
          <cell r="I127">
            <v>18374514.961242363</v>
          </cell>
          <cell r="J127">
            <v>11593443.963641016</v>
          </cell>
          <cell r="K127">
            <v>8531024.8034339529</v>
          </cell>
          <cell r="L127">
            <v>7656047.9005176518</v>
          </cell>
          <cell r="M127">
            <v>3281163.3859361359</v>
          </cell>
          <cell r="N127">
            <v>2648742706.728622</v>
          </cell>
          <cell r="O127">
            <v>4721671781.5597172</v>
          </cell>
          <cell r="P127">
            <v>3454881791.3851595</v>
          </cell>
          <cell r="Q127">
            <v>1151627263.795053</v>
          </cell>
          <cell r="R127">
            <v>806139084.65653718</v>
          </cell>
          <cell r="S127">
            <v>460650905.51802123</v>
          </cell>
        </row>
        <row r="128">
          <cell r="B128">
            <v>140432899.22450209</v>
          </cell>
          <cell r="C128">
            <v>180167789.31515574</v>
          </cell>
          <cell r="D128">
            <v>189965433.44709775</v>
          </cell>
          <cell r="E128">
            <v>124919962.68226057</v>
          </cell>
          <cell r="F128">
            <v>103963890.51116239</v>
          </cell>
          <cell r="G128">
            <v>62323902.950408868</v>
          </cell>
          <cell r="H128">
            <v>17282387.26918764</v>
          </cell>
          <cell r="I128">
            <v>18376209.248250149</v>
          </cell>
          <cell r="J128">
            <v>11594512.978062592</v>
          </cell>
          <cell r="K128">
            <v>8531811.4366875682</v>
          </cell>
          <cell r="L128">
            <v>7656753.8534375615</v>
          </cell>
          <cell r="M128">
            <v>3281465.9371875259</v>
          </cell>
          <cell r="N128">
            <v>2669679168.5831499</v>
          </cell>
          <cell r="O128">
            <v>4758993300.5177879</v>
          </cell>
          <cell r="P128">
            <v>3482190219.8910656</v>
          </cell>
          <cell r="Q128">
            <v>1160730073.2970216</v>
          </cell>
          <cell r="R128">
            <v>812511051.30791521</v>
          </cell>
          <cell r="S128">
            <v>464292029.31880867</v>
          </cell>
        </row>
        <row r="129">
          <cell r="B129">
            <v>143644396.55334637</v>
          </cell>
          <cell r="C129">
            <v>184287966.12076604</v>
          </cell>
          <cell r="D129">
            <v>194309668.20588323</v>
          </cell>
          <cell r="E129">
            <v>127776701.58524415</v>
          </cell>
          <cell r="F129">
            <v>106341394.34763238</v>
          </cell>
          <cell r="G129">
            <v>63749160.485884339</v>
          </cell>
          <cell r="H129">
            <v>17283980.852706738</v>
          </cell>
          <cell r="I129">
            <v>18377903.691485643</v>
          </cell>
          <cell r="J129">
            <v>11595582.091056418</v>
          </cell>
          <cell r="K129">
            <v>8532598.1424754765</v>
          </cell>
          <cell r="L129">
            <v>7657459.8714523511</v>
          </cell>
          <cell r="M129">
            <v>3281768.5163367218</v>
          </cell>
          <cell r="N129">
            <v>2690781118.5516701</v>
          </cell>
          <cell r="O129">
            <v>4796609820.0268888</v>
          </cell>
          <cell r="P129">
            <v>3509714502.4587002</v>
          </cell>
          <cell r="Q129">
            <v>1169904834.1529</v>
          </cell>
          <cell r="R129">
            <v>818933383.90702999</v>
          </cell>
          <cell r="S129">
            <v>467961933.66115999</v>
          </cell>
        </row>
        <row r="130">
          <cell r="B130">
            <v>146929336.18203723</v>
          </cell>
          <cell r="C130">
            <v>188502365.41183844</v>
          </cell>
          <cell r="D130">
            <v>198753249.33151546</v>
          </cell>
          <cell r="E130">
            <v>130698769.97588196</v>
          </cell>
          <cell r="F130">
            <v>108773268.25879501</v>
          </cell>
          <cell r="G130">
            <v>65207011.600167692</v>
          </cell>
          <cell r="H130">
            <v>17285574.583167829</v>
          </cell>
          <cell r="I130">
            <v>18379598.290963259</v>
          </cell>
          <cell r="J130">
            <v>11596651.302631579</v>
          </cell>
          <cell r="K130">
            <v>8533384.9208043702</v>
          </cell>
          <cell r="L130">
            <v>7658165.9545680247</v>
          </cell>
          <cell r="M130">
            <v>3282071.123386296</v>
          </cell>
          <cell r="N130">
            <v>2712049864.7021856</v>
          </cell>
          <cell r="O130">
            <v>4834523671.8604174</v>
          </cell>
          <cell r="P130">
            <v>3537456345.263721</v>
          </cell>
          <cell r="Q130">
            <v>1179152115.0879068</v>
          </cell>
          <cell r="R130">
            <v>825406480.56153488</v>
          </cell>
          <cell r="S130">
            <v>471660846.03516275</v>
          </cell>
        </row>
        <row r="131">
          <cell r="B131">
            <v>146104886.06223437</v>
          </cell>
          <cell r="C131">
            <v>187444640.64573476</v>
          </cell>
          <cell r="D131">
            <v>197638004.78961161</v>
          </cell>
          <cell r="E131">
            <v>129965392.8344294</v>
          </cell>
          <cell r="F131">
            <v>108162919.52669288</v>
          </cell>
          <cell r="G131">
            <v>64841121.915216409</v>
          </cell>
          <cell r="H131">
            <v>16805841.38406346</v>
          </cell>
          <cell r="I131">
            <v>17869502.231156085</v>
          </cell>
          <cell r="J131">
            <v>11274804.979181817</v>
          </cell>
          <cell r="K131">
            <v>8296554.6073224675</v>
          </cell>
          <cell r="L131">
            <v>7445625.9296483696</v>
          </cell>
          <cell r="M131">
            <v>3190982.5412778719</v>
          </cell>
          <cell r="N131">
            <v>2657378184.1696277</v>
          </cell>
          <cell r="O131">
            <v>4737065458.7371616</v>
          </cell>
          <cell r="P131">
            <v>3466145457.6125579</v>
          </cell>
          <cell r="Q131">
            <v>1155381819.204186</v>
          </cell>
          <cell r="R131">
            <v>808767273.44293022</v>
          </cell>
          <cell r="S131">
            <v>462152727.6816743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"/>
      <sheetName val="Total Frequency Model"/>
      <sheetName val="Minor Freq Model"/>
      <sheetName val="Medium Freq Model"/>
      <sheetName val="Major Freq Model"/>
      <sheetName val="Total Severity Model"/>
      <sheetName val="Minor Sev Model"/>
      <sheetName val="Medium Sev Model"/>
      <sheetName val="Major Sev Model"/>
      <sheetName val="MMM Expected Costs"/>
      <sheetName val="Emissions"/>
      <sheetName val="Low Scenario"/>
      <sheetName val="Medium Scenario"/>
      <sheetName val="High Scenario"/>
      <sheetName val="Very High Scenario"/>
      <sheetName val="Total Annual Expected Cost"/>
      <sheetName val="Interest Rate ChangeProjection "/>
      <sheetName val="Interest Rate Projection"/>
      <sheetName val="Discounting Projection"/>
      <sheetName val="Expected Loss Projections - VH"/>
    </sheetNames>
    <sheetDataSet>
      <sheetData sheetId="0"/>
      <sheetData sheetId="1">
        <row r="3">
          <cell r="B3" t="str">
            <v>Decade</v>
          </cell>
          <cell r="L3" t="str">
            <v>Very High Emissions</v>
          </cell>
        </row>
        <row r="4">
          <cell r="L4">
            <v>1</v>
          </cell>
        </row>
        <row r="5">
          <cell r="L5">
            <v>1</v>
          </cell>
        </row>
        <row r="6">
          <cell r="L6">
            <v>1</v>
          </cell>
        </row>
        <row r="7">
          <cell r="L7">
            <v>1</v>
          </cell>
        </row>
        <row r="8">
          <cell r="L8">
            <v>1</v>
          </cell>
        </row>
        <row r="9">
          <cell r="L9">
            <v>1</v>
          </cell>
        </row>
        <row r="10">
          <cell r="L10">
            <v>1</v>
          </cell>
        </row>
        <row r="11">
          <cell r="L11">
            <v>1.0851288196524864</v>
          </cell>
        </row>
        <row r="12">
          <cell r="L12">
            <v>1.0851288196524864</v>
          </cell>
        </row>
        <row r="13">
          <cell r="L13">
            <v>1.0851288196524864</v>
          </cell>
        </row>
        <row r="14">
          <cell r="L14">
            <v>1.0851288196524864</v>
          </cell>
        </row>
        <row r="15">
          <cell r="L15">
            <v>1.0851288196524864</v>
          </cell>
        </row>
        <row r="16">
          <cell r="L16">
            <v>1.0851288196524864</v>
          </cell>
        </row>
        <row r="17">
          <cell r="L17">
            <v>1.0851288196524864</v>
          </cell>
        </row>
        <row r="18">
          <cell r="L18">
            <v>1.0851288196524864</v>
          </cell>
        </row>
        <row r="19">
          <cell r="L19">
            <v>1.0851288196524864</v>
          </cell>
        </row>
        <row r="20">
          <cell r="L20">
            <v>1.0851288196524864</v>
          </cell>
        </row>
        <row r="21">
          <cell r="L21">
            <v>1.197555422408628</v>
          </cell>
        </row>
        <row r="22">
          <cell r="L22">
            <v>1.197555422408628</v>
          </cell>
        </row>
        <row r="23">
          <cell r="L23">
            <v>1.197555422408628</v>
          </cell>
        </row>
        <row r="24">
          <cell r="L24">
            <v>1.197555422408628</v>
          </cell>
        </row>
        <row r="25">
          <cell r="L25">
            <v>1.197555422408628</v>
          </cell>
        </row>
        <row r="26">
          <cell r="L26">
            <v>1.197555422408628</v>
          </cell>
        </row>
        <row r="27">
          <cell r="L27">
            <v>1.197555422408628</v>
          </cell>
        </row>
        <row r="28">
          <cell r="L28">
            <v>1.197555422408628</v>
          </cell>
        </row>
        <row r="29">
          <cell r="L29">
            <v>1.197555422408628</v>
          </cell>
        </row>
        <row r="30">
          <cell r="L30">
            <v>1.197555422408628</v>
          </cell>
        </row>
        <row r="31">
          <cell r="L31">
            <v>1.3413780707010188</v>
          </cell>
        </row>
        <row r="32">
          <cell r="L32">
            <v>1.3413780707010188</v>
          </cell>
        </row>
        <row r="33">
          <cell r="L33">
            <v>1.3413780707010188</v>
          </cell>
        </row>
        <row r="34">
          <cell r="L34">
            <v>1.3413780707010188</v>
          </cell>
        </row>
        <row r="35">
          <cell r="L35">
            <v>1.3413780707010188</v>
          </cell>
        </row>
        <row r="36">
          <cell r="L36">
            <v>1.3413780707010188</v>
          </cell>
        </row>
        <row r="37">
          <cell r="L37">
            <v>1.3413780707010188</v>
          </cell>
        </row>
        <row r="38">
          <cell r="L38">
            <v>1.3413780707010188</v>
          </cell>
        </row>
        <row r="39">
          <cell r="L39">
            <v>1.3413780707010188</v>
          </cell>
        </row>
        <row r="40">
          <cell r="L40">
            <v>1.3413780707010188</v>
          </cell>
        </row>
        <row r="41">
          <cell r="L41">
            <v>1.5237627321749549</v>
          </cell>
        </row>
        <row r="42">
          <cell r="L42">
            <v>1.5237627321749549</v>
          </cell>
        </row>
        <row r="43">
          <cell r="L43">
            <v>1.5237627321749549</v>
          </cell>
        </row>
        <row r="44">
          <cell r="L44">
            <v>1.5237627321749549</v>
          </cell>
        </row>
        <row r="45">
          <cell r="L45">
            <v>1.5237627321749549</v>
          </cell>
        </row>
        <row r="46">
          <cell r="L46">
            <v>1.5237627321749549</v>
          </cell>
        </row>
        <row r="47">
          <cell r="L47">
            <v>1.5237627321749549</v>
          </cell>
        </row>
        <row r="48">
          <cell r="L48">
            <v>1.5237627321749549</v>
          </cell>
        </row>
        <row r="49">
          <cell r="L49">
            <v>1.5237627321749549</v>
          </cell>
        </row>
        <row r="50">
          <cell r="L50">
            <v>1.5237627321749549</v>
          </cell>
        </row>
        <row r="51">
          <cell r="L51">
            <v>1.7496225284601556</v>
          </cell>
        </row>
        <row r="52">
          <cell r="L52">
            <v>1.7496225284601556</v>
          </cell>
        </row>
        <row r="53">
          <cell r="L53">
            <v>1.7496225284601556</v>
          </cell>
        </row>
        <row r="54">
          <cell r="L54">
            <v>1.7496225284601556</v>
          </cell>
        </row>
        <row r="55">
          <cell r="L55">
            <v>1.7496225284601556</v>
          </cell>
        </row>
        <row r="56">
          <cell r="L56">
            <v>1.7496225284601556</v>
          </cell>
        </row>
        <row r="57">
          <cell r="L57">
            <v>1.7496225284601556</v>
          </cell>
        </row>
        <row r="58">
          <cell r="L58">
            <v>1.7496225284601556</v>
          </cell>
        </row>
        <row r="59">
          <cell r="L59">
            <v>1.7496225284601556</v>
          </cell>
        </row>
        <row r="60">
          <cell r="L60">
            <v>1.7496225284601556</v>
          </cell>
        </row>
        <row r="61">
          <cell r="L61">
            <v>2.0168244457759137</v>
          </cell>
        </row>
        <row r="62">
          <cell r="L62">
            <v>2.0168244457759137</v>
          </cell>
        </row>
        <row r="63">
          <cell r="L63">
            <v>2.0168244457759137</v>
          </cell>
        </row>
        <row r="64">
          <cell r="L64">
            <v>2.0168244457759137</v>
          </cell>
        </row>
        <row r="65">
          <cell r="L65">
            <v>2.0168244457759137</v>
          </cell>
        </row>
        <row r="66">
          <cell r="L66">
            <v>2.0168244457759137</v>
          </cell>
        </row>
        <row r="67">
          <cell r="L67">
            <v>2.0168244457759137</v>
          </cell>
        </row>
        <row r="68">
          <cell r="L68">
            <v>2.0168244457759137</v>
          </cell>
        </row>
        <row r="69">
          <cell r="L69">
            <v>2.0168244457759137</v>
          </cell>
        </row>
        <row r="70">
          <cell r="L70">
            <v>2.0168244457759137</v>
          </cell>
        </row>
        <row r="71">
          <cell r="L71">
            <v>2.3099820251647696</v>
          </cell>
        </row>
        <row r="72">
          <cell r="L72">
            <v>2.3099820251647696</v>
          </cell>
        </row>
        <row r="73">
          <cell r="L73">
            <v>2.3099820251647696</v>
          </cell>
        </row>
        <row r="74">
          <cell r="L74">
            <v>2.3099820251647696</v>
          </cell>
        </row>
        <row r="75">
          <cell r="L75">
            <v>2.3099820251647696</v>
          </cell>
        </row>
        <row r="76">
          <cell r="L76">
            <v>2.3099820251647696</v>
          </cell>
        </row>
        <row r="77">
          <cell r="L77">
            <v>2.3099820251647696</v>
          </cell>
        </row>
        <row r="78">
          <cell r="L78">
            <v>2.3099820251647696</v>
          </cell>
        </row>
        <row r="79">
          <cell r="L79">
            <v>2.3099820251647696</v>
          </cell>
        </row>
        <row r="80">
          <cell r="L80">
            <v>2.3099820251647696</v>
          </cell>
        </row>
        <row r="81">
          <cell r="L81">
            <v>2.6098741761533852</v>
          </cell>
        </row>
        <row r="82">
          <cell r="L82">
            <v>2.6098741761533852</v>
          </cell>
        </row>
        <row r="83">
          <cell r="L83">
            <v>2.6098741761533852</v>
          </cell>
        </row>
        <row r="84">
          <cell r="L84">
            <v>2.6098741761533852</v>
          </cell>
        </row>
        <row r="85">
          <cell r="L85">
            <v>2.6098741761533852</v>
          </cell>
        </row>
        <row r="86">
          <cell r="L86">
            <v>2.6098741761533852</v>
          </cell>
        </row>
        <row r="87">
          <cell r="L87">
            <v>2.6098741761533852</v>
          </cell>
        </row>
        <row r="88">
          <cell r="L88">
            <v>2.6098741761533852</v>
          </cell>
        </row>
        <row r="89">
          <cell r="L89">
            <v>2.6098741761533852</v>
          </cell>
        </row>
        <row r="90">
          <cell r="L90">
            <v>2.6098741761533852</v>
          </cell>
        </row>
        <row r="91">
          <cell r="L91">
            <v>2.9097663271420009</v>
          </cell>
        </row>
        <row r="92">
          <cell r="L92">
            <v>2.9097663271420009</v>
          </cell>
        </row>
        <row r="93">
          <cell r="L93">
            <v>2.9097663271420009</v>
          </cell>
        </row>
        <row r="94">
          <cell r="L94">
            <v>2.9097663271420009</v>
          </cell>
        </row>
        <row r="95">
          <cell r="L95">
            <v>2.9097663271420009</v>
          </cell>
        </row>
        <row r="96">
          <cell r="L96">
            <v>2.9097663271420009</v>
          </cell>
        </row>
        <row r="97">
          <cell r="L97">
            <v>2.9097663271420009</v>
          </cell>
        </row>
        <row r="98">
          <cell r="L98">
            <v>2.9097663271420009</v>
          </cell>
        </row>
        <row r="99">
          <cell r="L99">
            <v>2.9097663271420009</v>
          </cell>
        </row>
        <row r="100">
          <cell r="L100">
            <v>2.9097663271420009</v>
          </cell>
        </row>
        <row r="101">
          <cell r="L101">
            <v>3.209658478130617</v>
          </cell>
        </row>
        <row r="102">
          <cell r="L102">
            <v>3.209658478130617</v>
          </cell>
        </row>
        <row r="103">
          <cell r="L103">
            <v>3.209658478130617</v>
          </cell>
        </row>
        <row r="104">
          <cell r="L104">
            <v>3.209658478130617</v>
          </cell>
        </row>
        <row r="105">
          <cell r="L105">
            <v>3.209658478130617</v>
          </cell>
        </row>
        <row r="106">
          <cell r="L106">
            <v>3.209658478130617</v>
          </cell>
        </row>
        <row r="107">
          <cell r="L107">
            <v>3.209658478130617</v>
          </cell>
        </row>
        <row r="108">
          <cell r="L108">
            <v>3.209658478130617</v>
          </cell>
        </row>
        <row r="109">
          <cell r="L109">
            <v>3.209658478130617</v>
          </cell>
        </row>
        <row r="110">
          <cell r="L110">
            <v>3.209658478130617</v>
          </cell>
        </row>
        <row r="111">
          <cell r="L111">
            <v>3.5095506291192327</v>
          </cell>
        </row>
        <row r="112">
          <cell r="L112">
            <v>3.5095506291192327</v>
          </cell>
        </row>
        <row r="113">
          <cell r="L113">
            <v>3.5095506291192327</v>
          </cell>
        </row>
        <row r="114">
          <cell r="L114">
            <v>3.5095506291192327</v>
          </cell>
        </row>
        <row r="115">
          <cell r="L115">
            <v>3.5095506291192327</v>
          </cell>
        </row>
        <row r="116">
          <cell r="L116">
            <v>3.5095506291192327</v>
          </cell>
        </row>
        <row r="117">
          <cell r="L117">
            <v>3.5095506291192327</v>
          </cell>
        </row>
        <row r="118">
          <cell r="L118">
            <v>3.5095506291192327</v>
          </cell>
        </row>
        <row r="119">
          <cell r="L119">
            <v>3.5095506291192327</v>
          </cell>
        </row>
        <row r="120">
          <cell r="L120">
            <v>3.5095506291192327</v>
          </cell>
        </row>
        <row r="121">
          <cell r="L121">
            <v>3.8094427801078492</v>
          </cell>
        </row>
        <row r="122">
          <cell r="L122">
            <v>3.8094427801078492</v>
          </cell>
        </row>
        <row r="123">
          <cell r="L123">
            <v>3.8094427801078492</v>
          </cell>
        </row>
        <row r="124">
          <cell r="L124">
            <v>3.8094427801078492</v>
          </cell>
        </row>
        <row r="125">
          <cell r="L125">
            <v>3.8094427801078492</v>
          </cell>
        </row>
        <row r="126">
          <cell r="L126">
            <v>3.8094427801078492</v>
          </cell>
        </row>
        <row r="127">
          <cell r="L127">
            <v>3.8094427801078492</v>
          </cell>
        </row>
        <row r="128">
          <cell r="L128">
            <v>3.8094427801078492</v>
          </cell>
        </row>
        <row r="129">
          <cell r="L129">
            <v>3.8094427801078492</v>
          </cell>
        </row>
        <row r="130">
          <cell r="L130">
            <v>3.8094427801078492</v>
          </cell>
        </row>
        <row r="131">
          <cell r="L131">
            <v>4.1093349310964644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&gt;&gt;&gt;"/>
      <sheetName val="Demographic-Economic"/>
      <sheetName val="Inflation-Interest"/>
      <sheetName val="Workings&gt;&gt;&gt;"/>
      <sheetName val="Assumptions"/>
      <sheetName val="Total Cost"/>
      <sheetName val="Total Property Damage Expected"/>
      <sheetName val="Future Expected Cost"/>
      <sheetName val="Levy Proposition"/>
      <sheetName val="Property Value"/>
      <sheetName val="Average Property Value"/>
      <sheetName val="Incentive Relocation assumption"/>
      <sheetName val="Economic Cost Impact"/>
      <sheetName val="Property % affected"/>
      <sheetName val="Population Estimate"/>
      <sheetName val="Displacement_Number"/>
      <sheetName val="Temporary Relocation Numbers"/>
      <sheetName val="Temp Relocation Housing Costs"/>
      <sheetName val="Temp Relocation Living Costs"/>
      <sheetName val="Summary"/>
      <sheetName val="Archive&gt;&gt;&gt;&gt;&gt;&gt;"/>
      <sheetName val="Costs"/>
      <sheetName val="Frequency"/>
      <sheetName val="Total Severity"/>
      <sheetName val="Number of displacemen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3">
          <cell r="B3">
            <v>1716394797.5997014</v>
          </cell>
          <cell r="C3">
            <v>3027975482.082387</v>
          </cell>
          <cell r="D3">
            <v>2248149845.8934503</v>
          </cell>
          <cell r="E3">
            <v>828536731.90237522</v>
          </cell>
          <cell r="F3">
            <v>576123895.65016091</v>
          </cell>
          <cell r="G3">
            <v>319802376.86508697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0416D-9265-4D99-AADB-342A1B536598}">
  <dimension ref="B2:B3"/>
  <sheetViews>
    <sheetView workbookViewId="0">
      <selection activeCell="B4" sqref="B4"/>
    </sheetView>
  </sheetViews>
  <sheetFormatPr defaultColWidth="8.81640625" defaultRowHeight="14.5" x14ac:dyDescent="0.35"/>
  <sheetData>
    <row r="2" spans="2:2" x14ac:dyDescent="0.35">
      <c r="B2" s="1" t="s">
        <v>117</v>
      </c>
    </row>
    <row r="3" spans="2:2" x14ac:dyDescent="0.35">
      <c r="B3" t="s">
        <v>129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D41252-DFED-4E24-9831-A1FC1D2E968B}">
  <sheetPr>
    <tabColor theme="8" tint="0.79998168889431442"/>
  </sheetPr>
  <dimension ref="A1:O130"/>
  <sheetViews>
    <sheetView workbookViewId="0">
      <selection activeCell="F27" sqref="F27"/>
    </sheetView>
  </sheetViews>
  <sheetFormatPr defaultColWidth="8.81640625" defaultRowHeight="14.5" x14ac:dyDescent="0.35"/>
  <cols>
    <col min="2" max="4" width="18" bestFit="1" customWidth="1"/>
    <col min="5" max="6" width="16.453125" bestFit="1" customWidth="1"/>
    <col min="7" max="7" width="15.453125" bestFit="1" customWidth="1"/>
    <col min="9" max="9" width="36.453125" bestFit="1" customWidth="1"/>
    <col min="10" max="10" width="17.453125" bestFit="1" customWidth="1"/>
    <col min="11" max="15" width="15.54296875" customWidth="1"/>
  </cols>
  <sheetData>
    <row r="1" spans="1:15" x14ac:dyDescent="0.35">
      <c r="A1" t="s">
        <v>112</v>
      </c>
      <c r="C1" s="49">
        <f>Assumptions!$C$30</f>
        <v>0.01</v>
      </c>
      <c r="J1" s="1" t="s">
        <v>1</v>
      </c>
      <c r="K1" s="1" t="s">
        <v>2</v>
      </c>
      <c r="L1" s="1" t="s">
        <v>3</v>
      </c>
      <c r="M1" s="1" t="s">
        <v>4</v>
      </c>
      <c r="N1" s="1" t="s">
        <v>5</v>
      </c>
      <c r="O1" s="1" t="s">
        <v>6</v>
      </c>
    </row>
    <row r="2" spans="1:15" x14ac:dyDescent="0.3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I2" s="2" t="s">
        <v>39</v>
      </c>
      <c r="J2" s="16">
        <v>4.2999999999999997E-2</v>
      </c>
      <c r="K2" s="16">
        <v>6.3299999999999995E-2</v>
      </c>
      <c r="L2" s="16">
        <v>3.56E-2</v>
      </c>
      <c r="M2" s="16">
        <v>0.18820000000000001</v>
      </c>
      <c r="N2" s="16">
        <v>9.9599999999999994E-2</v>
      </c>
      <c r="O2" s="16">
        <v>7.5899999999999995E-2</v>
      </c>
    </row>
    <row r="3" spans="1:15" x14ac:dyDescent="0.35">
      <c r="A3">
        <v>2023</v>
      </c>
      <c r="B3" s="25">
        <f>J$30</f>
        <v>869271988950</v>
      </c>
      <c r="C3" s="25">
        <f t="shared" ref="C3:G3" si="0">K$30</f>
        <v>518042219190</v>
      </c>
      <c r="D3" s="25">
        <f t="shared" si="0"/>
        <v>572151266100</v>
      </c>
      <c r="E3" s="25">
        <f t="shared" si="0"/>
        <v>76900106880</v>
      </c>
      <c r="F3" s="25">
        <f t="shared" si="0"/>
        <v>105976119600</v>
      </c>
      <c r="G3" s="25">
        <f t="shared" si="0"/>
        <v>27688808070</v>
      </c>
      <c r="I3" s="2" t="s">
        <v>40</v>
      </c>
      <c r="J3" s="16">
        <v>4.5900000000000003E-2</v>
      </c>
      <c r="K3" s="16">
        <v>5.3699999999999998E-2</v>
      </c>
      <c r="L3" s="16">
        <v>6.2300000000000001E-2</v>
      </c>
      <c r="M3" s="16">
        <v>0.1888</v>
      </c>
      <c r="N3" s="16">
        <v>0.13969999999999999</v>
      </c>
      <c r="O3" s="16">
        <v>0.15790000000000001</v>
      </c>
    </row>
    <row r="4" spans="1:15" x14ac:dyDescent="0.35">
      <c r="A4">
        <v>2024</v>
      </c>
      <c r="B4" s="25">
        <f>B3*(1+$C$1)</f>
        <v>877964708839.5</v>
      </c>
      <c r="C4" s="25">
        <f t="shared" ref="C4:G4" si="1">C3*(1+$C$1)</f>
        <v>523222641381.90002</v>
      </c>
      <c r="D4" s="25">
        <f t="shared" si="1"/>
        <v>577872778761</v>
      </c>
      <c r="E4" s="25">
        <f t="shared" si="1"/>
        <v>77669107948.800003</v>
      </c>
      <c r="F4" s="25">
        <f t="shared" si="1"/>
        <v>107035880796</v>
      </c>
      <c r="G4" s="25">
        <f t="shared" si="1"/>
        <v>27965696150.700001</v>
      </c>
      <c r="I4" s="2" t="s">
        <v>41</v>
      </c>
      <c r="J4" s="16">
        <v>6.9500000000000006E-2</v>
      </c>
      <c r="K4" s="16">
        <v>6.93E-2</v>
      </c>
      <c r="L4" s="16">
        <v>0.1123</v>
      </c>
      <c r="M4" s="16">
        <v>0.1578</v>
      </c>
      <c r="N4" s="16">
        <v>0.18909999999999999</v>
      </c>
      <c r="O4" s="16">
        <v>0.1336</v>
      </c>
    </row>
    <row r="5" spans="1:15" x14ac:dyDescent="0.35">
      <c r="A5">
        <v>2025</v>
      </c>
      <c r="B5" s="25">
        <f t="shared" ref="B5:B68" si="2">B4*(1+$C$1)</f>
        <v>886744355927.89502</v>
      </c>
      <c r="C5" s="25">
        <f t="shared" ref="C5:C68" si="3">C4*(1+$C$1)</f>
        <v>528454867795.71906</v>
      </c>
      <c r="D5" s="25">
        <f t="shared" ref="D5:D68" si="4">D4*(1+$C$1)</f>
        <v>583651506548.60999</v>
      </c>
      <c r="E5" s="25">
        <f t="shared" ref="E5:E68" si="5">E4*(1+$C$1)</f>
        <v>78445799028.28801</v>
      </c>
      <c r="F5" s="25">
        <f t="shared" ref="F5:F68" si="6">F4*(1+$C$1)</f>
        <v>108106239603.96001</v>
      </c>
      <c r="G5" s="25">
        <f t="shared" ref="G5:G68" si="7">G4*(1+$C$1)</f>
        <v>28245353112.207001</v>
      </c>
      <c r="I5" s="2" t="s">
        <v>42</v>
      </c>
      <c r="J5" s="16">
        <v>0.16039999999999999</v>
      </c>
      <c r="K5" s="16">
        <v>0.15310000000000001</v>
      </c>
      <c r="L5" s="16">
        <v>0.21609999999999999</v>
      </c>
      <c r="M5" s="16">
        <v>0.1726</v>
      </c>
      <c r="N5" s="16">
        <v>0.1867</v>
      </c>
      <c r="O5" s="16">
        <v>0.1605</v>
      </c>
    </row>
    <row r="6" spans="1:15" x14ac:dyDescent="0.35">
      <c r="A6">
        <v>2026</v>
      </c>
      <c r="B6" s="25">
        <f t="shared" si="2"/>
        <v>895611799487.17395</v>
      </c>
      <c r="C6" s="25">
        <f t="shared" si="3"/>
        <v>533739416473.67627</v>
      </c>
      <c r="D6" s="25">
        <f t="shared" si="4"/>
        <v>589488021614.09607</v>
      </c>
      <c r="E6" s="25">
        <f t="shared" si="5"/>
        <v>79230257018.570892</v>
      </c>
      <c r="F6" s="25">
        <f t="shared" si="6"/>
        <v>109187301999.9996</v>
      </c>
      <c r="G6" s="25">
        <f t="shared" si="7"/>
        <v>28527806643.329071</v>
      </c>
      <c r="I6" s="2" t="s">
        <v>43</v>
      </c>
      <c r="J6" s="16">
        <v>0.10780000000000001</v>
      </c>
      <c r="K6" s="16">
        <v>0.112</v>
      </c>
      <c r="L6" s="16">
        <v>0.1053</v>
      </c>
      <c r="M6" s="16">
        <v>8.7599999999999997E-2</v>
      </c>
      <c r="N6" s="16">
        <v>0.1192</v>
      </c>
      <c r="O6" s="16">
        <v>0.10249999999999999</v>
      </c>
    </row>
    <row r="7" spans="1:15" x14ac:dyDescent="0.35">
      <c r="A7">
        <v>2027</v>
      </c>
      <c r="B7" s="25">
        <f t="shared" si="2"/>
        <v>904567917482.04565</v>
      </c>
      <c r="C7" s="25">
        <f t="shared" si="3"/>
        <v>539076810638.41302</v>
      </c>
      <c r="D7" s="25">
        <f t="shared" si="4"/>
        <v>595382901830.23706</v>
      </c>
      <c r="E7" s="25">
        <f t="shared" si="5"/>
        <v>80022559588.756607</v>
      </c>
      <c r="F7" s="25">
        <f t="shared" si="6"/>
        <v>110279175019.9996</v>
      </c>
      <c r="G7" s="25">
        <f t="shared" si="7"/>
        <v>28813084709.762363</v>
      </c>
      <c r="I7" s="2" t="s">
        <v>44</v>
      </c>
      <c r="J7" s="16">
        <v>8.1799999999999998E-2</v>
      </c>
      <c r="K7" s="16">
        <v>9.4700000000000006E-2</v>
      </c>
      <c r="L7" s="16">
        <v>7.6100000000000001E-2</v>
      </c>
      <c r="M7" s="16">
        <v>3.3700000000000001E-2</v>
      </c>
      <c r="N7" s="16">
        <v>6.7900000000000002E-2</v>
      </c>
      <c r="O7" s="16">
        <v>5.8200000000000002E-2</v>
      </c>
    </row>
    <row r="8" spans="1:15" x14ac:dyDescent="0.35">
      <c r="A8">
        <v>2028</v>
      </c>
      <c r="B8" s="25">
        <f t="shared" si="2"/>
        <v>913613596656.86609</v>
      </c>
      <c r="C8" s="25">
        <f t="shared" si="3"/>
        <v>544467578744.79718</v>
      </c>
      <c r="D8" s="25">
        <f t="shared" si="4"/>
        <v>601336730848.53943</v>
      </c>
      <c r="E8" s="25">
        <f t="shared" si="5"/>
        <v>80822785184.64418</v>
      </c>
      <c r="F8" s="25">
        <f t="shared" si="6"/>
        <v>111381966770.1996</v>
      </c>
      <c r="G8" s="25">
        <f t="shared" si="7"/>
        <v>29101215556.859989</v>
      </c>
      <c r="I8" s="2" t="s">
        <v>45</v>
      </c>
      <c r="J8" s="16">
        <v>0.22919999999999999</v>
      </c>
      <c r="K8" s="16">
        <v>0.24440000000000001</v>
      </c>
      <c r="L8" s="16">
        <v>0.18940000000000001</v>
      </c>
      <c r="M8" s="16">
        <v>0.1013</v>
      </c>
      <c r="N8" s="16">
        <v>0.126</v>
      </c>
      <c r="O8" s="16">
        <v>0.17019999999999999</v>
      </c>
    </row>
    <row r="9" spans="1:15" x14ac:dyDescent="0.35">
      <c r="A9">
        <v>2029</v>
      </c>
      <c r="B9" s="25">
        <f t="shared" si="2"/>
        <v>922749732623.43481</v>
      </c>
      <c r="C9" s="25">
        <f t="shared" si="3"/>
        <v>549912254532.24512</v>
      </c>
      <c r="D9" s="25">
        <f t="shared" si="4"/>
        <v>607350098157.02478</v>
      </c>
      <c r="E9" s="25">
        <f t="shared" si="5"/>
        <v>81631013036.490616</v>
      </c>
      <c r="F9" s="25">
        <f t="shared" si="6"/>
        <v>112495786437.9016</v>
      </c>
      <c r="G9" s="25">
        <f t="shared" si="7"/>
        <v>29392227712.428589</v>
      </c>
      <c r="I9" s="2" t="s">
        <v>46</v>
      </c>
      <c r="J9" s="16">
        <v>0.11509999999999999</v>
      </c>
      <c r="K9" s="16">
        <v>0.11260000000000001</v>
      </c>
      <c r="L9" s="16">
        <v>0.1008</v>
      </c>
      <c r="M9" s="16">
        <v>2.9100000000000001E-2</v>
      </c>
      <c r="N9" s="16">
        <v>4.19E-2</v>
      </c>
      <c r="O9" s="16">
        <v>8.0100000000000005E-2</v>
      </c>
    </row>
    <row r="10" spans="1:15" x14ac:dyDescent="0.35">
      <c r="A10">
        <v>2030</v>
      </c>
      <c r="B10" s="25">
        <f t="shared" si="2"/>
        <v>931977229949.66919</v>
      </c>
      <c r="C10" s="25">
        <f t="shared" si="3"/>
        <v>555411377077.56763</v>
      </c>
      <c r="D10" s="25">
        <f t="shared" si="4"/>
        <v>613423599138.59509</v>
      </c>
      <c r="E10" s="25">
        <f t="shared" si="5"/>
        <v>82447323166.85553</v>
      </c>
      <c r="F10" s="25">
        <f t="shared" si="6"/>
        <v>113620744302.28061</v>
      </c>
      <c r="G10" s="25">
        <f t="shared" si="7"/>
        <v>29686149989.552876</v>
      </c>
      <c r="I10" s="2" t="s">
        <v>47</v>
      </c>
      <c r="J10" s="16">
        <v>5.28E-2</v>
      </c>
      <c r="K10" s="16">
        <v>4.8599999999999997E-2</v>
      </c>
      <c r="L10" s="16">
        <v>4.3400000000000001E-2</v>
      </c>
      <c r="M10" s="16">
        <v>1.83E-2</v>
      </c>
      <c r="N10" s="16">
        <v>1.3899999999999999E-2</v>
      </c>
      <c r="O10" s="16">
        <v>3.0499999999999999E-2</v>
      </c>
    </row>
    <row r="11" spans="1:15" x14ac:dyDescent="0.35">
      <c r="A11">
        <v>2031</v>
      </c>
      <c r="B11" s="25">
        <f t="shared" si="2"/>
        <v>941297002249.16589</v>
      </c>
      <c r="C11" s="25">
        <f t="shared" si="3"/>
        <v>560965490848.34326</v>
      </c>
      <c r="D11" s="25">
        <f t="shared" si="4"/>
        <v>619557835129.98108</v>
      </c>
      <c r="E11" s="25">
        <f t="shared" si="5"/>
        <v>83271796398.524078</v>
      </c>
      <c r="F11" s="25">
        <f t="shared" si="6"/>
        <v>114756951745.30342</v>
      </c>
      <c r="G11" s="25">
        <f t="shared" si="7"/>
        <v>29983011489.448406</v>
      </c>
      <c r="I11" s="2" t="s">
        <v>48</v>
      </c>
      <c r="J11" s="16">
        <v>5.7299999999999997E-2</v>
      </c>
      <c r="K11" s="16">
        <v>3.1E-2</v>
      </c>
      <c r="L11" s="16">
        <v>4.2599999999999999E-2</v>
      </c>
      <c r="M11" s="16">
        <v>1.0800000000000001E-2</v>
      </c>
      <c r="N11" s="16">
        <v>8.9999999999999993E-3</v>
      </c>
      <c r="O11" s="16">
        <v>1.5800000000000002E-2</v>
      </c>
    </row>
    <row r="12" spans="1:15" x14ac:dyDescent="0.35">
      <c r="A12">
        <v>2032</v>
      </c>
      <c r="B12" s="25">
        <f t="shared" si="2"/>
        <v>950709972271.65759</v>
      </c>
      <c r="C12" s="25">
        <f t="shared" si="3"/>
        <v>566575145756.82666</v>
      </c>
      <c r="D12" s="25">
        <f t="shared" si="4"/>
        <v>625753413481.28088</v>
      </c>
      <c r="E12" s="25">
        <f t="shared" si="5"/>
        <v>84104514362.509323</v>
      </c>
      <c r="F12" s="25">
        <f t="shared" si="6"/>
        <v>115904521262.75645</v>
      </c>
      <c r="G12" s="25">
        <f t="shared" si="7"/>
        <v>30282841604.342892</v>
      </c>
      <c r="I12" s="2" t="s">
        <v>49</v>
      </c>
      <c r="J12" s="16">
        <v>1.9900000000000001E-2</v>
      </c>
      <c r="K12" s="16">
        <v>8.0000000000000002E-3</v>
      </c>
      <c r="L12" s="16">
        <v>8.6999999999999994E-3</v>
      </c>
      <c r="M12" s="16">
        <v>2.5999999999999999E-3</v>
      </c>
      <c r="N12" s="16">
        <v>1.8E-3</v>
      </c>
      <c r="O12" s="16">
        <v>1.0800000000000001E-2</v>
      </c>
    </row>
    <row r="13" spans="1:15" x14ac:dyDescent="0.35">
      <c r="A13">
        <v>2033</v>
      </c>
      <c r="B13" s="25">
        <f t="shared" si="2"/>
        <v>960217071994.37415</v>
      </c>
      <c r="C13" s="25">
        <f t="shared" si="3"/>
        <v>572240897214.3949</v>
      </c>
      <c r="D13" s="25">
        <f t="shared" si="4"/>
        <v>632010947616.09375</v>
      </c>
      <c r="E13" s="25">
        <f t="shared" si="5"/>
        <v>84945559506.134415</v>
      </c>
      <c r="F13" s="25">
        <f t="shared" si="6"/>
        <v>117063566475.38402</v>
      </c>
      <c r="G13" s="25">
        <f t="shared" si="7"/>
        <v>30585670020.386322</v>
      </c>
      <c r="I13" s="2" t="s">
        <v>50</v>
      </c>
      <c r="J13" s="16">
        <v>1.1299999999999999E-2</v>
      </c>
      <c r="K13" s="16">
        <v>5.5999999999999999E-3</v>
      </c>
      <c r="L13" s="16">
        <v>3.5999999999999999E-3</v>
      </c>
      <c r="M13" s="16">
        <v>6.0000000000000001E-3</v>
      </c>
      <c r="N13" s="16">
        <v>2.9999999999999997E-4</v>
      </c>
      <c r="O13" s="16">
        <v>0</v>
      </c>
    </row>
    <row r="14" spans="1:15" x14ac:dyDescent="0.35">
      <c r="A14">
        <v>2034</v>
      </c>
      <c r="B14" s="25">
        <f t="shared" si="2"/>
        <v>969819242714.31787</v>
      </c>
      <c r="C14" s="25">
        <f t="shared" si="3"/>
        <v>577963306186.53882</v>
      </c>
      <c r="D14" s="25">
        <f t="shared" si="4"/>
        <v>638331057092.25464</v>
      </c>
      <c r="E14" s="25">
        <f t="shared" si="5"/>
        <v>85795015101.195755</v>
      </c>
      <c r="F14" s="25">
        <f t="shared" si="6"/>
        <v>118234202140.13786</v>
      </c>
      <c r="G14" s="25">
        <f t="shared" si="7"/>
        <v>30891526720.590187</v>
      </c>
      <c r="I14" s="2" t="s">
        <v>51</v>
      </c>
      <c r="J14" s="16">
        <v>6.0000000000000001E-3</v>
      </c>
      <c r="K14" s="16">
        <v>3.7000000000000002E-3</v>
      </c>
      <c r="L14" s="16">
        <v>3.8E-3</v>
      </c>
      <c r="M14" s="16">
        <v>3.2000000000000002E-3</v>
      </c>
      <c r="N14" s="16">
        <v>4.8999999999999998E-3</v>
      </c>
      <c r="O14" s="16">
        <v>4.0000000000000001E-3</v>
      </c>
    </row>
    <row r="15" spans="1:15" x14ac:dyDescent="0.35">
      <c r="A15">
        <v>2035</v>
      </c>
      <c r="B15" s="25">
        <f t="shared" si="2"/>
        <v>979517435141.46106</v>
      </c>
      <c r="C15" s="25">
        <f t="shared" si="3"/>
        <v>583742939248.40417</v>
      </c>
      <c r="D15" s="25">
        <f t="shared" si="4"/>
        <v>644714367663.17725</v>
      </c>
      <c r="E15" s="25">
        <f t="shared" si="5"/>
        <v>86652965252.207718</v>
      </c>
      <c r="F15" s="25">
        <f t="shared" si="6"/>
        <v>119416544161.53925</v>
      </c>
      <c r="G15" s="25">
        <f t="shared" si="7"/>
        <v>31200441987.796089</v>
      </c>
    </row>
    <row r="16" spans="1:15" x14ac:dyDescent="0.35">
      <c r="A16">
        <v>2036</v>
      </c>
      <c r="B16" s="25">
        <f t="shared" si="2"/>
        <v>989312609492.87573</v>
      </c>
      <c r="C16" s="25">
        <f t="shared" si="3"/>
        <v>589580368640.88818</v>
      </c>
      <c r="D16" s="25">
        <f t="shared" si="4"/>
        <v>651161511339.80908</v>
      </c>
      <c r="E16" s="25">
        <f t="shared" si="5"/>
        <v>87519494904.729797</v>
      </c>
      <c r="F16" s="25">
        <f t="shared" si="6"/>
        <v>120610709603.15463</v>
      </c>
      <c r="G16" s="25">
        <f t="shared" si="7"/>
        <v>31512446407.674049</v>
      </c>
      <c r="I16" s="25">
        <v>25000</v>
      </c>
      <c r="J16" s="27">
        <f>$I16*J2*'Demographic-Economic'!C$26</f>
        <v>2554393500</v>
      </c>
      <c r="K16" s="27">
        <f>$I16*K2*'Demographic-Economic'!D$26</f>
        <v>2586798809.9999995</v>
      </c>
      <c r="L16" s="27">
        <f>$I16*L2*'Demographic-Economic'!E$26</f>
        <v>1660505040</v>
      </c>
      <c r="M16" s="27">
        <f>$I16*M2*'Demographic-Economic'!F$26</f>
        <v>1898693340</v>
      </c>
      <c r="N16" s="27">
        <f>$I16*N2*'Demographic-Economic'!G$26</f>
        <v>1246115520</v>
      </c>
      <c r="O16" s="27">
        <f>$I16*O2*'Demographic-Economic'!H$26</f>
        <v>208823669.99999997</v>
      </c>
    </row>
    <row r="17" spans="1:15" x14ac:dyDescent="0.35">
      <c r="A17">
        <v>2037</v>
      </c>
      <c r="B17" s="25">
        <f t="shared" si="2"/>
        <v>999205735587.80444</v>
      </c>
      <c r="C17" s="25">
        <f t="shared" si="3"/>
        <v>595476172327.29712</v>
      </c>
      <c r="D17" s="25">
        <f t="shared" si="4"/>
        <v>657673126453.20715</v>
      </c>
      <c r="E17" s="25">
        <f t="shared" si="5"/>
        <v>88394689853.7771</v>
      </c>
      <c r="F17" s="25">
        <f t="shared" si="6"/>
        <v>121816816699.18617</v>
      </c>
      <c r="G17" s="25">
        <f t="shared" si="7"/>
        <v>31827570871.75079</v>
      </c>
      <c r="I17" s="25">
        <v>75000</v>
      </c>
      <c r="J17" s="27">
        <f>$I17*J3*'Demographic-Economic'!C$26</f>
        <v>8179999650.000001</v>
      </c>
      <c r="K17" s="27">
        <f>$I17*K3*'Demographic-Economic'!D$26</f>
        <v>6583464270</v>
      </c>
      <c r="L17" s="27">
        <f>$I17*L3*'Demographic-Economic'!E$26</f>
        <v>8717651460</v>
      </c>
      <c r="M17" s="27">
        <f>$I17*M3*'Demographic-Economic'!F$26</f>
        <v>5714239680</v>
      </c>
      <c r="N17" s="27">
        <f>$I17*N3*'Demographic-Economic'!G$26</f>
        <v>5243443920</v>
      </c>
      <c r="O17" s="27">
        <f>$I17*O3*'Demographic-Economic'!H$26</f>
        <v>1303290810.0000002</v>
      </c>
    </row>
    <row r="18" spans="1:15" x14ac:dyDescent="0.35">
      <c r="A18">
        <v>2038</v>
      </c>
      <c r="B18" s="25">
        <f t="shared" si="2"/>
        <v>1009197792943.6825</v>
      </c>
      <c r="C18" s="25">
        <f t="shared" si="3"/>
        <v>601430934050.57007</v>
      </c>
      <c r="D18" s="25">
        <f t="shared" si="4"/>
        <v>664249857717.73926</v>
      </c>
      <c r="E18" s="25">
        <f t="shared" si="5"/>
        <v>89278636752.314865</v>
      </c>
      <c r="F18" s="25">
        <f t="shared" si="6"/>
        <v>123034984866.17804</v>
      </c>
      <c r="G18" s="25">
        <f t="shared" si="7"/>
        <v>32145846580.468296</v>
      </c>
      <c r="I18" s="25">
        <v>125000</v>
      </c>
      <c r="J18" s="27">
        <f>$I18*J4*'Demographic-Economic'!C$26</f>
        <v>20643063750</v>
      </c>
      <c r="K18" s="27">
        <f>$I18*K4*'Demographic-Economic'!D$26</f>
        <v>14159965050</v>
      </c>
      <c r="L18" s="27">
        <f>$I18*L4*'Demographic-Economic'!E$26</f>
        <v>26190269100</v>
      </c>
      <c r="M18" s="27">
        <f>$I18*M4*'Demographic-Economic'!F$26</f>
        <v>7959984300</v>
      </c>
      <c r="N18" s="27">
        <f>$I18*N4*'Demographic-Economic'!G$26</f>
        <v>11829339600</v>
      </c>
      <c r="O18" s="27">
        <f>$I18*O4*'Demographic-Economic'!H$26</f>
        <v>1837868400</v>
      </c>
    </row>
    <row r="19" spans="1:15" x14ac:dyDescent="0.35">
      <c r="A19">
        <v>2039</v>
      </c>
      <c r="B19" s="25">
        <f t="shared" si="2"/>
        <v>1019289770873.1194</v>
      </c>
      <c r="C19" s="25">
        <f t="shared" si="3"/>
        <v>607445243391.07581</v>
      </c>
      <c r="D19" s="25">
        <f t="shared" si="4"/>
        <v>670892356294.91663</v>
      </c>
      <c r="E19" s="25">
        <f t="shared" si="5"/>
        <v>90171423119.838013</v>
      </c>
      <c r="F19" s="25">
        <f t="shared" si="6"/>
        <v>124265334714.83983</v>
      </c>
      <c r="G19" s="25">
        <f t="shared" si="7"/>
        <v>32467305046.27298</v>
      </c>
      <c r="I19" s="25">
        <v>175000</v>
      </c>
      <c r="J19" s="27">
        <f>$I19*J5*'Demographic-Economic'!C$26</f>
        <v>66699372599.999992</v>
      </c>
      <c r="K19" s="27">
        <f>$I19*K5*'Demographic-Economic'!D$26</f>
        <v>43795770690.000008</v>
      </c>
      <c r="L19" s="27">
        <f>$I19*L5*'Demographic-Economic'!E$26</f>
        <v>70557471180</v>
      </c>
      <c r="M19" s="27">
        <f>$I19*M5*'Demographic-Economic'!F$26</f>
        <v>12189167340</v>
      </c>
      <c r="N19" s="27">
        <f>$I19*N5*'Demographic-Economic'!G$26</f>
        <v>16350887280</v>
      </c>
      <c r="O19" s="27">
        <f>$I19*O5*'Demographic-Economic'!H$26</f>
        <v>3091085550</v>
      </c>
    </row>
    <row r="20" spans="1:15" x14ac:dyDescent="0.35">
      <c r="A20">
        <v>2040</v>
      </c>
      <c r="B20" s="25">
        <f t="shared" si="2"/>
        <v>1029482668581.8506</v>
      </c>
      <c r="C20" s="25">
        <f t="shared" si="3"/>
        <v>613519695824.98657</v>
      </c>
      <c r="D20" s="25">
        <f t="shared" si="4"/>
        <v>677601279857.86584</v>
      </c>
      <c r="E20" s="25">
        <f t="shared" si="5"/>
        <v>91073137351.036392</v>
      </c>
      <c r="F20" s="25">
        <f t="shared" si="6"/>
        <v>125507988061.98824</v>
      </c>
      <c r="G20" s="25">
        <f t="shared" si="7"/>
        <v>32791978096.73571</v>
      </c>
      <c r="I20" s="25">
        <v>225000</v>
      </c>
      <c r="J20" s="27">
        <f>$I20*J6*'Demographic-Economic'!C$26</f>
        <v>57634245900</v>
      </c>
      <c r="K20" s="27">
        <f>$I20*K6*'Demographic-Economic'!D$26</f>
        <v>41192625600</v>
      </c>
      <c r="L20" s="27">
        <f>$I20*L6*'Demographic-Economic'!E$26</f>
        <v>44203950180</v>
      </c>
      <c r="M20" s="27">
        <f>$I20*M6*'Demographic-Economic'!F$26</f>
        <v>7953931080</v>
      </c>
      <c r="N20" s="27">
        <f>$I20*N6*'Demographic-Economic'!G$26</f>
        <v>13422015360</v>
      </c>
      <c r="O20" s="27">
        <f>$I20*O6*'Demographic-Economic'!H$26</f>
        <v>2538074250</v>
      </c>
    </row>
    <row r="21" spans="1:15" x14ac:dyDescent="0.35">
      <c r="A21">
        <v>2041</v>
      </c>
      <c r="B21" s="25">
        <f t="shared" si="2"/>
        <v>1039777495267.6691</v>
      </c>
      <c r="C21" s="25">
        <f t="shared" si="3"/>
        <v>619654892783.23645</v>
      </c>
      <c r="D21" s="25">
        <f t="shared" si="4"/>
        <v>684377292656.44446</v>
      </c>
      <c r="E21" s="25">
        <f t="shared" si="5"/>
        <v>91983868724.546753</v>
      </c>
      <c r="F21" s="25">
        <f t="shared" si="6"/>
        <v>126763067942.60812</v>
      </c>
      <c r="G21" s="25">
        <f t="shared" si="7"/>
        <v>33119897877.703068</v>
      </c>
      <c r="I21" s="25">
        <v>275000</v>
      </c>
      <c r="J21" s="27">
        <f>$I21*J7*'Demographic-Economic'!C$26</f>
        <v>53452169100</v>
      </c>
      <c r="K21" s="27">
        <f>$I21*K7*'Demographic-Economic'!D$26</f>
        <v>42569799690</v>
      </c>
      <c r="L21" s="27">
        <f>$I21*L7*'Demographic-Economic'!E$26</f>
        <v>39045190140</v>
      </c>
      <c r="M21" s="27">
        <f>$I21*M7*'Demographic-Economic'!F$26</f>
        <v>3739881090</v>
      </c>
      <c r="N21" s="27">
        <f>$I21*N7*'Demographic-Economic'!G$26</f>
        <v>9344615280</v>
      </c>
      <c r="O21" s="27">
        <f>$I21*O7*'Demographic-Economic'!H$26</f>
        <v>1761382260</v>
      </c>
    </row>
    <row r="22" spans="1:15" x14ac:dyDescent="0.35">
      <c r="A22">
        <v>2042</v>
      </c>
      <c r="B22" s="25">
        <f t="shared" si="2"/>
        <v>1050175270220.3458</v>
      </c>
      <c r="C22" s="25">
        <f t="shared" si="3"/>
        <v>625851441711.06885</v>
      </c>
      <c r="D22" s="25">
        <f t="shared" si="4"/>
        <v>691221065583.00891</v>
      </c>
      <c r="E22" s="25">
        <f t="shared" si="5"/>
        <v>92903707411.792221</v>
      </c>
      <c r="F22" s="25">
        <f t="shared" si="6"/>
        <v>128030698622.03421</v>
      </c>
      <c r="G22" s="25">
        <f t="shared" si="7"/>
        <v>33451096856.480099</v>
      </c>
      <c r="I22" s="25">
        <v>350000</v>
      </c>
      <c r="J22" s="27">
        <f>$I22*J8*'Demographic-Economic'!C$26</f>
        <v>190617159600</v>
      </c>
      <c r="K22" s="27">
        <f>$I22*K8*'Demographic-Economic'!D$26</f>
        <v>139826079120</v>
      </c>
      <c r="L22" s="27">
        <f>$I22*L8*'Demographic-Economic'!E$26</f>
        <v>123679639440</v>
      </c>
      <c r="M22" s="27">
        <f>$I22*M8*'Demographic-Economic'!F$26</f>
        <v>14307794340</v>
      </c>
      <c r="N22" s="27">
        <f>$I22*N8*'Demographic-Economic'!G$26</f>
        <v>22069756800</v>
      </c>
      <c r="O22" s="27">
        <f>$I22*O8*'Demographic-Economic'!H$26</f>
        <v>6555797640</v>
      </c>
    </row>
    <row r="23" spans="1:15" x14ac:dyDescent="0.35">
      <c r="A23">
        <v>2043</v>
      </c>
      <c r="B23" s="25">
        <f t="shared" si="2"/>
        <v>1060677022922.5493</v>
      </c>
      <c r="C23" s="25">
        <f t="shared" si="3"/>
        <v>632109956128.17957</v>
      </c>
      <c r="D23" s="25">
        <f t="shared" si="4"/>
        <v>698133276238.83899</v>
      </c>
      <c r="E23" s="25">
        <f t="shared" si="5"/>
        <v>93832744485.910141</v>
      </c>
      <c r="F23" s="25">
        <f t="shared" si="6"/>
        <v>129311005608.25455</v>
      </c>
      <c r="G23" s="25">
        <f t="shared" si="7"/>
        <v>33785607825.044899</v>
      </c>
      <c r="I23" s="25">
        <v>450000</v>
      </c>
      <c r="J23" s="27">
        <f>$I23*J9*'Demographic-Economic'!C$26</f>
        <v>123074243100</v>
      </c>
      <c r="K23" s="27">
        <f>$I23*K9*'Demographic-Economic'!D$26</f>
        <v>82826600760</v>
      </c>
      <c r="L23" s="27">
        <f>$I23*L9*'Demographic-Economic'!E$26</f>
        <v>84629784960</v>
      </c>
      <c r="M23" s="27">
        <f>$I23*M9*'Demographic-Economic'!F$26</f>
        <v>5284461060</v>
      </c>
      <c r="N23" s="27">
        <f>$I23*N9*'Demographic-Economic'!G$26</f>
        <v>9435947040</v>
      </c>
      <c r="O23" s="27">
        <f>$I23*O9*'Demographic-Economic'!H$26</f>
        <v>3966824340</v>
      </c>
    </row>
    <row r="24" spans="1:15" x14ac:dyDescent="0.35">
      <c r="A24">
        <v>2044</v>
      </c>
      <c r="B24" s="25">
        <f t="shared" si="2"/>
        <v>1071283793151.7748</v>
      </c>
      <c r="C24" s="25">
        <f t="shared" si="3"/>
        <v>638431055689.46143</v>
      </c>
      <c r="D24" s="25">
        <f t="shared" si="4"/>
        <v>705114609001.22742</v>
      </c>
      <c r="E24" s="25">
        <f t="shared" si="5"/>
        <v>94771071930.769241</v>
      </c>
      <c r="F24" s="25">
        <f t="shared" si="6"/>
        <v>130604115664.3371</v>
      </c>
      <c r="G24" s="25">
        <f t="shared" si="7"/>
        <v>34123463903.295349</v>
      </c>
      <c r="I24" s="25">
        <v>625000</v>
      </c>
      <c r="J24" s="27">
        <f>$I24*J10*'Demographic-Economic'!C$26</f>
        <v>78413940000</v>
      </c>
      <c r="K24" s="27">
        <f>$I24*K10*'Demographic-Economic'!D$26</f>
        <v>49651825500</v>
      </c>
      <c r="L24" s="27">
        <f>$I24*L10*'Demographic-Economic'!E$26</f>
        <v>50608089000</v>
      </c>
      <c r="M24" s="27">
        <f>$I24*M10*'Demographic-Economic'!F$26</f>
        <v>4615580250</v>
      </c>
      <c r="N24" s="27">
        <f>$I24*N10*'Demographic-Economic'!G$26</f>
        <v>4347642000</v>
      </c>
      <c r="O24" s="27">
        <f>$I24*O10*'Demographic-Economic'!H$26</f>
        <v>2097866250</v>
      </c>
    </row>
    <row r="25" spans="1:15" x14ac:dyDescent="0.35">
      <c r="A25">
        <v>2045</v>
      </c>
      <c r="B25" s="25">
        <f t="shared" si="2"/>
        <v>1081996631083.2925</v>
      </c>
      <c r="C25" s="25">
        <f t="shared" si="3"/>
        <v>644815366246.35608</v>
      </c>
      <c r="D25" s="25">
        <f t="shared" si="4"/>
        <v>712165755091.23975</v>
      </c>
      <c r="E25" s="25">
        <f t="shared" si="5"/>
        <v>95718782650.076935</v>
      </c>
      <c r="F25" s="25">
        <f t="shared" si="6"/>
        <v>131910156820.98047</v>
      </c>
      <c r="G25" s="25">
        <f t="shared" si="7"/>
        <v>34464698542.3283</v>
      </c>
      <c r="I25" s="25">
        <v>875000</v>
      </c>
      <c r="J25" s="27">
        <f>$I25*J11*'Demographic-Economic'!C$26</f>
        <v>119135724750</v>
      </c>
      <c r="K25" s="27">
        <f>$I25*K11*'Demographic-Economic'!D$26</f>
        <v>44339284500</v>
      </c>
      <c r="L25" s="27">
        <f>$I25*L11*'Demographic-Economic'!E$26</f>
        <v>69545309400</v>
      </c>
      <c r="M25" s="27">
        <f>$I25*M11*'Demographic-Economic'!F$26</f>
        <v>3813528600</v>
      </c>
      <c r="N25" s="27">
        <f>$I25*N11*'Demographic-Economic'!G$26</f>
        <v>3941027999.9999995</v>
      </c>
      <c r="O25" s="27">
        <f>$I25*O11*'Demographic-Economic'!H$26</f>
        <v>1521468900.0000002</v>
      </c>
    </row>
    <row r="26" spans="1:15" x14ac:dyDescent="0.35">
      <c r="A26">
        <v>2046</v>
      </c>
      <c r="B26" s="25">
        <f t="shared" si="2"/>
        <v>1092816597394.1254</v>
      </c>
      <c r="C26" s="25">
        <f t="shared" si="3"/>
        <v>651263519908.8197</v>
      </c>
      <c r="D26" s="25">
        <f t="shared" si="4"/>
        <v>719287412642.1521</v>
      </c>
      <c r="E26" s="25">
        <f t="shared" si="5"/>
        <v>96675970476.577698</v>
      </c>
      <c r="F26" s="25">
        <f t="shared" si="6"/>
        <v>133229258389.19028</v>
      </c>
      <c r="G26" s="25">
        <f t="shared" si="7"/>
        <v>34809345527.751587</v>
      </c>
      <c r="I26" s="25">
        <v>1250000</v>
      </c>
      <c r="J26" s="27">
        <f>$I26*J12*'Demographic-Economic'!C$26</f>
        <v>59107477500</v>
      </c>
      <c r="K26" s="27">
        <f>$I26*K12*'Demographic-Economic'!D$26</f>
        <v>16346280000</v>
      </c>
      <c r="L26" s="27">
        <f>$I26*L12*'Demographic-Economic'!E$26</f>
        <v>20289879000</v>
      </c>
      <c r="M26" s="27">
        <f>$I26*M12*'Demographic-Economic'!F$26</f>
        <v>1311531000</v>
      </c>
      <c r="N26" s="27">
        <f>$I26*N12*'Demographic-Economic'!G$26</f>
        <v>1126008000</v>
      </c>
      <c r="O26" s="27">
        <f>$I26*O12*'Demographic-Economic'!H$26</f>
        <v>1485702000</v>
      </c>
    </row>
    <row r="27" spans="1:15" x14ac:dyDescent="0.35">
      <c r="A27">
        <v>2047</v>
      </c>
      <c r="B27" s="25">
        <f t="shared" si="2"/>
        <v>1103744763368.0667</v>
      </c>
      <c r="C27" s="25">
        <f t="shared" si="3"/>
        <v>657776155107.90796</v>
      </c>
      <c r="D27" s="25">
        <f t="shared" si="4"/>
        <v>726480286768.57361</v>
      </c>
      <c r="E27" s="25">
        <f t="shared" si="5"/>
        <v>97642730181.343475</v>
      </c>
      <c r="F27" s="25">
        <f t="shared" si="6"/>
        <v>134561550973.08218</v>
      </c>
      <c r="G27" s="25">
        <f t="shared" si="7"/>
        <v>35157438983.029106</v>
      </c>
      <c r="I27" s="25">
        <v>1750000</v>
      </c>
      <c r="J27" s="27">
        <f>$I27*J13*'Demographic-Economic'!C$26</f>
        <v>46988959500</v>
      </c>
      <c r="K27" s="27">
        <f>$I27*K13*'Demographic-Economic'!D$26</f>
        <v>16019354400</v>
      </c>
      <c r="L27" s="27">
        <f>$I27*L13*'Demographic-Economic'!E$26</f>
        <v>11754136800</v>
      </c>
      <c r="M27" s="27">
        <f>$I27*M13*'Demographic-Economic'!F$26</f>
        <v>4237254000</v>
      </c>
      <c r="N27" s="27">
        <f>$I27*N13*'Demographic-Economic'!G$26</f>
        <v>262735200</v>
      </c>
      <c r="O27" s="27">
        <f>$I27*O13*'Demographic-Economic'!H$26</f>
        <v>0</v>
      </c>
    </row>
    <row r="28" spans="1:15" x14ac:dyDescent="0.35">
      <c r="A28">
        <v>2048</v>
      </c>
      <c r="B28" s="25">
        <f t="shared" si="2"/>
        <v>1114782211001.7473</v>
      </c>
      <c r="C28" s="25">
        <f t="shared" si="3"/>
        <v>664353916658.98706</v>
      </c>
      <c r="D28" s="25">
        <f t="shared" si="4"/>
        <v>733745089636.2594</v>
      </c>
      <c r="E28" s="25">
        <f t="shared" si="5"/>
        <v>98619157483.156906</v>
      </c>
      <c r="F28" s="25">
        <f t="shared" si="6"/>
        <v>135907166482.813</v>
      </c>
      <c r="G28" s="25">
        <f t="shared" si="7"/>
        <v>35509013372.859398</v>
      </c>
      <c r="I28" s="71">
        <f>AVERAGE(2000000,Assumptions!$C$31)</f>
        <v>3000000</v>
      </c>
      <c r="J28" s="27">
        <f>$I28*J14*'Demographic-Economic'!C$26</f>
        <v>42771240000</v>
      </c>
      <c r="K28" s="27">
        <f>$I28*K14*'Demographic-Economic'!D$26</f>
        <v>18144370800</v>
      </c>
      <c r="L28" s="27">
        <f>$I28*L14*'Demographic-Economic'!E$26</f>
        <v>21269390400</v>
      </c>
      <c r="M28" s="27">
        <f>$I28*M14*'Demographic-Economic'!F$26</f>
        <v>3874060800</v>
      </c>
      <c r="N28" s="27">
        <f>$I28*N14*'Demographic-Economic'!G$26</f>
        <v>7356585600</v>
      </c>
      <c r="O28" s="27">
        <f>$I28*O14*'Demographic-Economic'!H$26</f>
        <v>1320624000</v>
      </c>
    </row>
    <row r="29" spans="1:15" x14ac:dyDescent="0.35">
      <c r="A29">
        <v>2049</v>
      </c>
      <c r="B29" s="25">
        <f t="shared" si="2"/>
        <v>1125930033111.7649</v>
      </c>
      <c r="C29" s="25">
        <f t="shared" si="3"/>
        <v>670997455825.5769</v>
      </c>
      <c r="D29" s="25">
        <f t="shared" si="4"/>
        <v>741082540532.62195</v>
      </c>
      <c r="E29" s="25">
        <f t="shared" si="5"/>
        <v>99605349057.98848</v>
      </c>
      <c r="F29" s="25">
        <f t="shared" si="6"/>
        <v>137266238147.64113</v>
      </c>
      <c r="G29" s="25">
        <f t="shared" si="7"/>
        <v>35864103506.58799</v>
      </c>
    </row>
    <row r="30" spans="1:15" x14ac:dyDescent="0.35">
      <c r="A30">
        <v>2050</v>
      </c>
      <c r="B30" s="25">
        <f t="shared" si="2"/>
        <v>1137189333442.8826</v>
      </c>
      <c r="C30" s="25">
        <f t="shared" si="3"/>
        <v>677707430383.83264</v>
      </c>
      <c r="D30" s="25">
        <f t="shared" si="4"/>
        <v>748493365937.94812</v>
      </c>
      <c r="E30" s="25">
        <f t="shared" si="5"/>
        <v>100601402548.56836</v>
      </c>
      <c r="F30" s="25">
        <f t="shared" si="6"/>
        <v>138638900529.11755</v>
      </c>
      <c r="G30" s="25">
        <f t="shared" si="7"/>
        <v>36222744541.65387</v>
      </c>
      <c r="I30" t="s">
        <v>122</v>
      </c>
      <c r="J30" s="27">
        <f>SUM(J16:J28)</f>
        <v>869271988950</v>
      </c>
      <c r="K30" s="27">
        <f t="shared" ref="K30:O30" si="8">SUM(K16:K28)</f>
        <v>518042219190</v>
      </c>
      <c r="L30" s="27">
        <f t="shared" si="8"/>
        <v>572151266100</v>
      </c>
      <c r="M30" s="27">
        <f t="shared" si="8"/>
        <v>76900106880</v>
      </c>
      <c r="N30" s="27">
        <f t="shared" si="8"/>
        <v>105976119600</v>
      </c>
      <c r="O30" s="27">
        <f t="shared" si="8"/>
        <v>27688808070</v>
      </c>
    </row>
    <row r="31" spans="1:15" x14ac:dyDescent="0.35">
      <c r="A31">
        <v>2051</v>
      </c>
      <c r="B31" s="25">
        <f t="shared" si="2"/>
        <v>1148561226777.3115</v>
      </c>
      <c r="C31" s="25">
        <f t="shared" si="3"/>
        <v>684484504687.67102</v>
      </c>
      <c r="D31" s="25">
        <f t="shared" si="4"/>
        <v>755978299597.32764</v>
      </c>
      <c r="E31" s="25">
        <f t="shared" si="5"/>
        <v>101607416574.05405</v>
      </c>
      <c r="F31" s="25">
        <f t="shared" si="6"/>
        <v>140025289534.40872</v>
      </c>
      <c r="G31" s="25">
        <f t="shared" si="7"/>
        <v>36584971987.070412</v>
      </c>
    </row>
    <row r="32" spans="1:15" x14ac:dyDescent="0.35">
      <c r="A32">
        <v>2052</v>
      </c>
      <c r="B32" s="25">
        <f t="shared" si="2"/>
        <v>1160046839045.0847</v>
      </c>
      <c r="C32" s="25">
        <f t="shared" si="3"/>
        <v>691329349734.54773</v>
      </c>
      <c r="D32" s="25">
        <f t="shared" si="4"/>
        <v>763538082593.3009</v>
      </c>
      <c r="E32" s="25">
        <f t="shared" si="5"/>
        <v>102623490739.79459</v>
      </c>
      <c r="F32" s="25">
        <f t="shared" si="6"/>
        <v>141425542429.75281</v>
      </c>
      <c r="G32" s="25">
        <f t="shared" si="7"/>
        <v>36950821706.941116</v>
      </c>
    </row>
    <row r="33" spans="1:7" x14ac:dyDescent="0.35">
      <c r="A33">
        <v>2053</v>
      </c>
      <c r="B33" s="25">
        <f t="shared" si="2"/>
        <v>1171647307435.5356</v>
      </c>
      <c r="C33" s="25">
        <f t="shared" si="3"/>
        <v>698242643231.89319</v>
      </c>
      <c r="D33" s="25">
        <f t="shared" si="4"/>
        <v>771173463419.23389</v>
      </c>
      <c r="E33" s="25">
        <f t="shared" si="5"/>
        <v>103649725647.19254</v>
      </c>
      <c r="F33" s="25">
        <f t="shared" si="6"/>
        <v>142839797854.05032</v>
      </c>
      <c r="G33" s="25">
        <f t="shared" si="7"/>
        <v>37320329924.010529</v>
      </c>
    </row>
    <row r="34" spans="1:7" x14ac:dyDescent="0.35">
      <c r="A34">
        <v>2054</v>
      </c>
      <c r="B34" s="25">
        <f t="shared" si="2"/>
        <v>1183363780509.8911</v>
      </c>
      <c r="C34" s="25">
        <f t="shared" si="3"/>
        <v>705225069664.21216</v>
      </c>
      <c r="D34" s="25">
        <f t="shared" si="4"/>
        <v>778885198053.42627</v>
      </c>
      <c r="E34" s="25">
        <f t="shared" si="5"/>
        <v>104686222903.66446</v>
      </c>
      <c r="F34" s="25">
        <f t="shared" si="6"/>
        <v>144268195832.59082</v>
      </c>
      <c r="G34" s="25">
        <f t="shared" si="7"/>
        <v>37693533223.250633</v>
      </c>
    </row>
    <row r="35" spans="1:7" x14ac:dyDescent="0.35">
      <c r="A35">
        <v>2055</v>
      </c>
      <c r="B35" s="25">
        <f t="shared" si="2"/>
        <v>1195197418314.99</v>
      </c>
      <c r="C35" s="25">
        <f t="shared" si="3"/>
        <v>712277320360.85425</v>
      </c>
      <c r="D35" s="25">
        <f t="shared" si="4"/>
        <v>786674050033.96057</v>
      </c>
      <c r="E35" s="25">
        <f t="shared" si="5"/>
        <v>105733085132.70111</v>
      </c>
      <c r="F35" s="25">
        <f t="shared" si="6"/>
        <v>145710877790.91672</v>
      </c>
      <c r="G35" s="25">
        <f t="shared" si="7"/>
        <v>38070468555.483139</v>
      </c>
    </row>
    <row r="36" spans="1:7" x14ac:dyDescent="0.35">
      <c r="A36">
        <v>2056</v>
      </c>
      <c r="B36" s="25">
        <f t="shared" si="2"/>
        <v>1207149392498.1399</v>
      </c>
      <c r="C36" s="25">
        <f t="shared" si="3"/>
        <v>719400093564.46277</v>
      </c>
      <c r="D36" s="25">
        <f t="shared" si="4"/>
        <v>794540790534.30017</v>
      </c>
      <c r="E36" s="25">
        <f t="shared" si="5"/>
        <v>106790415984.02812</v>
      </c>
      <c r="F36" s="25">
        <f t="shared" si="6"/>
        <v>147167986568.8259</v>
      </c>
      <c r="G36" s="25">
        <f t="shared" si="7"/>
        <v>38451173241.037971</v>
      </c>
    </row>
    <row r="37" spans="1:7" x14ac:dyDescent="0.35">
      <c r="A37">
        <v>2057</v>
      </c>
      <c r="B37" s="25">
        <f t="shared" si="2"/>
        <v>1219220886423.1213</v>
      </c>
      <c r="C37" s="25">
        <f t="shared" si="3"/>
        <v>726594094500.10742</v>
      </c>
      <c r="D37" s="25">
        <f t="shared" si="4"/>
        <v>802486198439.64319</v>
      </c>
      <c r="E37" s="25">
        <f t="shared" si="5"/>
        <v>107858320143.86841</v>
      </c>
      <c r="F37" s="25">
        <f t="shared" si="6"/>
        <v>148639666434.51416</v>
      </c>
      <c r="G37" s="25">
        <f t="shared" si="7"/>
        <v>38835684973.448349</v>
      </c>
    </row>
    <row r="38" spans="1:7" x14ac:dyDescent="0.35">
      <c r="A38">
        <v>2058</v>
      </c>
      <c r="B38" s="25">
        <f t="shared" si="2"/>
        <v>1231413095287.3525</v>
      </c>
      <c r="C38" s="25">
        <f t="shared" si="3"/>
        <v>733860035445.10852</v>
      </c>
      <c r="D38" s="25">
        <f t="shared" si="4"/>
        <v>810511060424.03967</v>
      </c>
      <c r="E38" s="25">
        <f t="shared" si="5"/>
        <v>108936903345.3071</v>
      </c>
      <c r="F38" s="25">
        <f t="shared" si="6"/>
        <v>150126063098.85931</v>
      </c>
      <c r="G38" s="25">
        <f t="shared" si="7"/>
        <v>39224041823.182831</v>
      </c>
    </row>
    <row r="39" spans="1:7" x14ac:dyDescent="0.35">
      <c r="A39">
        <v>2059</v>
      </c>
      <c r="B39" s="25">
        <f t="shared" si="2"/>
        <v>1243727226240.2261</v>
      </c>
      <c r="C39" s="25">
        <f t="shared" si="3"/>
        <v>741198635799.55957</v>
      </c>
      <c r="D39" s="25">
        <f t="shared" si="4"/>
        <v>818616171028.28003</v>
      </c>
      <c r="E39" s="25">
        <f t="shared" si="5"/>
        <v>110026272378.76018</v>
      </c>
      <c r="F39" s="25">
        <f t="shared" si="6"/>
        <v>151627323729.8479</v>
      </c>
      <c r="G39" s="25">
        <f t="shared" si="7"/>
        <v>39616282241.414658</v>
      </c>
    </row>
    <row r="40" spans="1:7" x14ac:dyDescent="0.35">
      <c r="A40">
        <v>2060</v>
      </c>
      <c r="B40" s="25">
        <f t="shared" si="2"/>
        <v>1256164498502.6284</v>
      </c>
      <c r="C40" s="25">
        <f t="shared" si="3"/>
        <v>748610622157.55518</v>
      </c>
      <c r="D40" s="25">
        <f t="shared" si="4"/>
        <v>826802332738.56287</v>
      </c>
      <c r="E40" s="25">
        <f t="shared" si="5"/>
        <v>111126535102.54778</v>
      </c>
      <c r="F40" s="25">
        <f t="shared" si="6"/>
        <v>153143596967.14639</v>
      </c>
      <c r="G40" s="25">
        <f t="shared" si="7"/>
        <v>40012445063.828804</v>
      </c>
    </row>
    <row r="41" spans="1:7" x14ac:dyDescent="0.35">
      <c r="A41">
        <v>2061</v>
      </c>
      <c r="B41" s="25">
        <f t="shared" si="2"/>
        <v>1268726143487.6548</v>
      </c>
      <c r="C41" s="25">
        <f t="shared" si="3"/>
        <v>756096728379.13074</v>
      </c>
      <c r="D41" s="25">
        <f t="shared" si="4"/>
        <v>835070356065.94849</v>
      </c>
      <c r="E41" s="25">
        <f t="shared" si="5"/>
        <v>112237800453.57326</v>
      </c>
      <c r="F41" s="25">
        <f t="shared" si="6"/>
        <v>154675032936.81787</v>
      </c>
      <c r="G41" s="25">
        <f t="shared" si="7"/>
        <v>40412569514.467094</v>
      </c>
    </row>
    <row r="42" spans="1:7" x14ac:dyDescent="0.35">
      <c r="A42">
        <v>2062</v>
      </c>
      <c r="B42" s="25">
        <f t="shared" si="2"/>
        <v>1281413404922.5313</v>
      </c>
      <c r="C42" s="25">
        <f t="shared" si="3"/>
        <v>763657695662.922</v>
      </c>
      <c r="D42" s="25">
        <f t="shared" si="4"/>
        <v>843421059626.60803</v>
      </c>
      <c r="E42" s="25">
        <f t="shared" si="5"/>
        <v>113360178458.10899</v>
      </c>
      <c r="F42" s="25">
        <f t="shared" si="6"/>
        <v>156221783266.18607</v>
      </c>
      <c r="G42" s="25">
        <f t="shared" si="7"/>
        <v>40816695209.611763</v>
      </c>
    </row>
    <row r="43" spans="1:7" x14ac:dyDescent="0.35">
      <c r="A43">
        <v>2063</v>
      </c>
      <c r="B43" s="25">
        <f t="shared" si="2"/>
        <v>1294227538971.7566</v>
      </c>
      <c r="C43" s="25">
        <f t="shared" si="3"/>
        <v>771294272619.55127</v>
      </c>
      <c r="D43" s="25">
        <f t="shared" si="4"/>
        <v>851855270222.87415</v>
      </c>
      <c r="E43" s="25">
        <f t="shared" si="5"/>
        <v>114493780242.69008</v>
      </c>
      <c r="F43" s="25">
        <f t="shared" si="6"/>
        <v>157784001098.84793</v>
      </c>
      <c r="G43" s="25">
        <f t="shared" si="7"/>
        <v>41224862161.707878</v>
      </c>
    </row>
    <row r="44" spans="1:7" x14ac:dyDescent="0.35">
      <c r="A44">
        <v>2064</v>
      </c>
      <c r="B44" s="25">
        <f t="shared" si="2"/>
        <v>1307169814361.4741</v>
      </c>
      <c r="C44" s="25">
        <f t="shared" si="3"/>
        <v>779007215345.74683</v>
      </c>
      <c r="D44" s="25">
        <f t="shared" si="4"/>
        <v>860373822925.10291</v>
      </c>
      <c r="E44" s="25">
        <f t="shared" si="5"/>
        <v>115638718045.11697</v>
      </c>
      <c r="F44" s="25">
        <f t="shared" si="6"/>
        <v>159361841109.83643</v>
      </c>
      <c r="G44" s="25">
        <f t="shared" si="7"/>
        <v>41637110783.324959</v>
      </c>
    </row>
    <row r="45" spans="1:7" x14ac:dyDescent="0.35">
      <c r="A45">
        <v>2065</v>
      </c>
      <c r="B45" s="25">
        <f t="shared" si="2"/>
        <v>1320241512505.0889</v>
      </c>
      <c r="C45" s="25">
        <f t="shared" si="3"/>
        <v>786797287499.20435</v>
      </c>
      <c r="D45" s="25">
        <f t="shared" si="4"/>
        <v>868977561154.35388</v>
      </c>
      <c r="E45" s="25">
        <f t="shared" si="5"/>
        <v>116795105225.56815</v>
      </c>
      <c r="F45" s="25">
        <f t="shared" si="6"/>
        <v>160955459520.93478</v>
      </c>
      <c r="G45" s="25">
        <f t="shared" si="7"/>
        <v>42053481891.158211</v>
      </c>
    </row>
    <row r="46" spans="1:7" x14ac:dyDescent="0.35">
      <c r="A46">
        <v>2066</v>
      </c>
      <c r="B46" s="25">
        <f t="shared" si="2"/>
        <v>1333443927630.1396</v>
      </c>
      <c r="C46" s="25">
        <f t="shared" si="3"/>
        <v>794665260374.19641</v>
      </c>
      <c r="D46" s="25">
        <f t="shared" si="4"/>
        <v>877667336765.89746</v>
      </c>
      <c r="E46" s="25">
        <f t="shared" si="5"/>
        <v>117963056277.82382</v>
      </c>
      <c r="F46" s="25">
        <f t="shared" si="6"/>
        <v>162565014116.14413</v>
      </c>
      <c r="G46" s="25">
        <f t="shared" si="7"/>
        <v>42474016710.069794</v>
      </c>
    </row>
    <row r="47" spans="1:7" x14ac:dyDescent="0.35">
      <c r="A47">
        <v>2067</v>
      </c>
      <c r="B47" s="25">
        <f t="shared" si="2"/>
        <v>1346778366906.4412</v>
      </c>
      <c r="C47" s="25">
        <f t="shared" si="3"/>
        <v>802611912977.93835</v>
      </c>
      <c r="D47" s="25">
        <f t="shared" si="4"/>
        <v>886444010133.5564</v>
      </c>
      <c r="E47" s="25">
        <f t="shared" si="5"/>
        <v>119142686840.60207</v>
      </c>
      <c r="F47" s="25">
        <f t="shared" si="6"/>
        <v>164190664257.30557</v>
      </c>
      <c r="G47" s="25">
        <f t="shared" si="7"/>
        <v>42898756877.170494</v>
      </c>
    </row>
    <row r="48" spans="1:7" x14ac:dyDescent="0.35">
      <c r="A48">
        <v>2068</v>
      </c>
      <c r="B48" s="25">
        <f t="shared" si="2"/>
        <v>1360246150575.5056</v>
      </c>
      <c r="C48" s="25">
        <f t="shared" si="3"/>
        <v>810638032107.71777</v>
      </c>
      <c r="D48" s="25">
        <f t="shared" si="4"/>
        <v>895308450234.89197</v>
      </c>
      <c r="E48" s="25">
        <f t="shared" si="5"/>
        <v>120334113709.00809</v>
      </c>
      <c r="F48" s="25">
        <f t="shared" si="6"/>
        <v>165832570899.87863</v>
      </c>
      <c r="G48" s="25">
        <f t="shared" si="7"/>
        <v>43327744445.9422</v>
      </c>
    </row>
    <row r="49" spans="1:7" x14ac:dyDescent="0.35">
      <c r="A49">
        <v>2069</v>
      </c>
      <c r="B49" s="25">
        <f t="shared" si="2"/>
        <v>1373848612081.2607</v>
      </c>
      <c r="C49" s="25">
        <f t="shared" si="3"/>
        <v>818744412428.79492</v>
      </c>
      <c r="D49" s="25">
        <f t="shared" si="4"/>
        <v>904261534737.24084</v>
      </c>
      <c r="E49" s="25">
        <f t="shared" si="5"/>
        <v>121537454846.09818</v>
      </c>
      <c r="F49" s="25">
        <f t="shared" si="6"/>
        <v>167490896608.87741</v>
      </c>
      <c r="G49" s="25">
        <f t="shared" si="7"/>
        <v>43761021890.401619</v>
      </c>
    </row>
    <row r="50" spans="1:7" x14ac:dyDescent="0.35">
      <c r="A50">
        <v>2070</v>
      </c>
      <c r="B50" s="25">
        <f t="shared" si="2"/>
        <v>1387587098202.0732</v>
      </c>
      <c r="C50" s="25">
        <f t="shared" si="3"/>
        <v>826931856553.08289</v>
      </c>
      <c r="D50" s="25">
        <f t="shared" si="4"/>
        <v>913304150084.61328</v>
      </c>
      <c r="E50" s="25">
        <f t="shared" si="5"/>
        <v>122752829394.55916</v>
      </c>
      <c r="F50" s="25">
        <f t="shared" si="6"/>
        <v>169165805574.96619</v>
      </c>
      <c r="G50" s="25">
        <f t="shared" si="7"/>
        <v>44198632109.305634</v>
      </c>
    </row>
    <row r="51" spans="1:7" x14ac:dyDescent="0.35">
      <c r="A51">
        <v>2071</v>
      </c>
      <c r="B51" s="25">
        <f t="shared" si="2"/>
        <v>1401462969184.094</v>
      </c>
      <c r="C51" s="25">
        <f t="shared" si="3"/>
        <v>835201175118.61377</v>
      </c>
      <c r="D51" s="25">
        <f t="shared" si="4"/>
        <v>922437191585.45947</v>
      </c>
      <c r="E51" s="25">
        <f t="shared" si="5"/>
        <v>123980357688.50475</v>
      </c>
      <c r="F51" s="25">
        <f t="shared" si="6"/>
        <v>170857463630.71585</v>
      </c>
      <c r="G51" s="25">
        <f t="shared" si="7"/>
        <v>44640618430.398689</v>
      </c>
    </row>
    <row r="52" spans="1:7" x14ac:dyDescent="0.35">
      <c r="A52">
        <v>2072</v>
      </c>
      <c r="B52" s="25">
        <f t="shared" si="2"/>
        <v>1415477598875.9351</v>
      </c>
      <c r="C52" s="25">
        <f t="shared" si="3"/>
        <v>843553186869.79993</v>
      </c>
      <c r="D52" s="25">
        <f t="shared" si="4"/>
        <v>931661563501.31409</v>
      </c>
      <c r="E52" s="25">
        <f t="shared" si="5"/>
        <v>125220161265.3898</v>
      </c>
      <c r="F52" s="25">
        <f t="shared" si="6"/>
        <v>172566038267.02301</v>
      </c>
      <c r="G52" s="25">
        <f t="shared" si="7"/>
        <v>45087024614.702675</v>
      </c>
    </row>
    <row r="53" spans="1:7" x14ac:dyDescent="0.35">
      <c r="A53">
        <v>2073</v>
      </c>
      <c r="B53" s="25">
        <f t="shared" si="2"/>
        <v>1429632374864.6943</v>
      </c>
      <c r="C53" s="25">
        <f t="shared" si="3"/>
        <v>851988718738.49792</v>
      </c>
      <c r="D53" s="25">
        <f t="shared" si="4"/>
        <v>940978179136.32727</v>
      </c>
      <c r="E53" s="25">
        <f t="shared" si="5"/>
        <v>126472362878.0437</v>
      </c>
      <c r="F53" s="25">
        <f t="shared" si="6"/>
        <v>174291698649.69324</v>
      </c>
      <c r="G53" s="25">
        <f t="shared" si="7"/>
        <v>45537894860.849701</v>
      </c>
    </row>
    <row r="54" spans="1:7" x14ac:dyDescent="0.35">
      <c r="A54">
        <v>2074</v>
      </c>
      <c r="B54" s="25">
        <f t="shared" si="2"/>
        <v>1443928698613.3413</v>
      </c>
      <c r="C54" s="25">
        <f t="shared" si="3"/>
        <v>860508605925.88293</v>
      </c>
      <c r="D54" s="25">
        <f t="shared" si="4"/>
        <v>950387960927.69055</v>
      </c>
      <c r="E54" s="25">
        <f t="shared" si="5"/>
        <v>127737086506.82414</v>
      </c>
      <c r="F54" s="25">
        <f t="shared" si="6"/>
        <v>176034615636.19019</v>
      </c>
      <c r="G54" s="25">
        <f t="shared" si="7"/>
        <v>45993273809.458199</v>
      </c>
    </row>
    <row r="55" spans="1:7" x14ac:dyDescent="0.35">
      <c r="A55">
        <v>2075</v>
      </c>
      <c r="B55" s="25">
        <f t="shared" si="2"/>
        <v>1458367985599.4749</v>
      </c>
      <c r="C55" s="25">
        <f t="shared" si="3"/>
        <v>869113691985.14172</v>
      </c>
      <c r="D55" s="25">
        <f t="shared" si="4"/>
        <v>959891840536.96741</v>
      </c>
      <c r="E55" s="25">
        <f t="shared" si="5"/>
        <v>129014457371.89238</v>
      </c>
      <c r="F55" s="25">
        <f t="shared" si="6"/>
        <v>177794961792.55209</v>
      </c>
      <c r="G55" s="25">
        <f t="shared" si="7"/>
        <v>46453206547.55278</v>
      </c>
    </row>
    <row r="56" spans="1:7" x14ac:dyDescent="0.35">
      <c r="A56">
        <v>2076</v>
      </c>
      <c r="B56" s="25">
        <f t="shared" si="2"/>
        <v>1472951665455.4697</v>
      </c>
      <c r="C56" s="25">
        <f t="shared" si="3"/>
        <v>877804828904.99316</v>
      </c>
      <c r="D56" s="25">
        <f t="shared" si="4"/>
        <v>969490758942.33704</v>
      </c>
      <c r="E56" s="25">
        <f t="shared" si="5"/>
        <v>130304601945.6113</v>
      </c>
      <c r="F56" s="25">
        <f t="shared" si="6"/>
        <v>179572911410.47763</v>
      </c>
      <c r="G56" s="25">
        <f t="shared" si="7"/>
        <v>46917738613.028305</v>
      </c>
    </row>
    <row r="57" spans="1:7" x14ac:dyDescent="0.35">
      <c r="A57">
        <v>2077</v>
      </c>
      <c r="B57" s="25">
        <f t="shared" si="2"/>
        <v>1487681182110.0244</v>
      </c>
      <c r="C57" s="25">
        <f t="shared" si="3"/>
        <v>886582877194.04309</v>
      </c>
      <c r="D57" s="25">
        <f t="shared" si="4"/>
        <v>979185666531.76038</v>
      </c>
      <c r="E57" s="25">
        <f t="shared" si="5"/>
        <v>131607647965.06741</v>
      </c>
      <c r="F57" s="25">
        <f t="shared" si="6"/>
        <v>181368640524.5824</v>
      </c>
      <c r="G57" s="25">
        <f t="shared" si="7"/>
        <v>47386915999.158592</v>
      </c>
    </row>
    <row r="58" spans="1:7" x14ac:dyDescent="0.35">
      <c r="A58">
        <v>2078</v>
      </c>
      <c r="B58" s="25">
        <f t="shared" si="2"/>
        <v>1502557993931.1248</v>
      </c>
      <c r="C58" s="25">
        <f t="shared" si="3"/>
        <v>895448705965.98352</v>
      </c>
      <c r="D58" s="25">
        <f t="shared" si="4"/>
        <v>988977523197.078</v>
      </c>
      <c r="E58" s="25">
        <f t="shared" si="5"/>
        <v>132923724444.71809</v>
      </c>
      <c r="F58" s="25">
        <f t="shared" si="6"/>
        <v>183182326929.82822</v>
      </c>
      <c r="G58" s="25">
        <f t="shared" si="7"/>
        <v>47860785159.150177</v>
      </c>
    </row>
    <row r="59" spans="1:7" x14ac:dyDescent="0.35">
      <c r="A59">
        <v>2079</v>
      </c>
      <c r="B59" s="25">
        <f t="shared" si="2"/>
        <v>1517583573870.436</v>
      </c>
      <c r="C59" s="25">
        <f t="shared" si="3"/>
        <v>904403193025.64331</v>
      </c>
      <c r="D59" s="25">
        <f t="shared" si="4"/>
        <v>998867298429.04883</v>
      </c>
      <c r="E59" s="25">
        <f t="shared" si="5"/>
        <v>134252961689.16528</v>
      </c>
      <c r="F59" s="25">
        <f t="shared" si="6"/>
        <v>185014150199.1265</v>
      </c>
      <c r="G59" s="25">
        <f t="shared" si="7"/>
        <v>48339393010.741676</v>
      </c>
    </row>
    <row r="60" spans="1:7" x14ac:dyDescent="0.35">
      <c r="A60">
        <v>2080</v>
      </c>
      <c r="B60" s="25">
        <f t="shared" si="2"/>
        <v>1532759409609.1404</v>
      </c>
      <c r="C60" s="25">
        <f t="shared" si="3"/>
        <v>913447224955.89978</v>
      </c>
      <c r="D60" s="25">
        <f t="shared" si="4"/>
        <v>1008855971413.3394</v>
      </c>
      <c r="E60" s="25">
        <f t="shared" si="5"/>
        <v>135595491306.05693</v>
      </c>
      <c r="F60" s="25">
        <f t="shared" si="6"/>
        <v>186864291701.11777</v>
      </c>
      <c r="G60" s="25">
        <f t="shared" si="7"/>
        <v>48822786940.849091</v>
      </c>
    </row>
    <row r="61" spans="1:7" x14ac:dyDescent="0.35">
      <c r="A61">
        <v>2081</v>
      </c>
      <c r="B61" s="25">
        <f t="shared" si="2"/>
        <v>1548087003705.2317</v>
      </c>
      <c r="C61" s="25">
        <f t="shared" si="3"/>
        <v>922581697205.45874</v>
      </c>
      <c r="D61" s="25">
        <f t="shared" si="4"/>
        <v>1018944531127.4728</v>
      </c>
      <c r="E61" s="25">
        <f t="shared" si="5"/>
        <v>136951446219.11751</v>
      </c>
      <c r="F61" s="25">
        <f t="shared" si="6"/>
        <v>188732934618.12894</v>
      </c>
      <c r="G61" s="25">
        <f t="shared" si="7"/>
        <v>49311014810.257584</v>
      </c>
    </row>
    <row r="62" spans="1:7" x14ac:dyDescent="0.35">
      <c r="A62">
        <v>2082</v>
      </c>
      <c r="B62" s="25">
        <f t="shared" si="2"/>
        <v>1563567873742.2839</v>
      </c>
      <c r="C62" s="25">
        <f t="shared" si="3"/>
        <v>931807514177.51331</v>
      </c>
      <c r="D62" s="25">
        <f t="shared" si="4"/>
        <v>1029133976438.7476</v>
      </c>
      <c r="E62" s="25">
        <f t="shared" si="5"/>
        <v>138320960681.30869</v>
      </c>
      <c r="F62" s="25">
        <f t="shared" si="6"/>
        <v>190620263964.31024</v>
      </c>
      <c r="G62" s="25">
        <f t="shared" si="7"/>
        <v>49804124958.360161</v>
      </c>
    </row>
    <row r="63" spans="1:7" x14ac:dyDescent="0.35">
      <c r="A63">
        <v>2083</v>
      </c>
      <c r="B63" s="25">
        <f t="shared" si="2"/>
        <v>1579203552479.7068</v>
      </c>
      <c r="C63" s="25">
        <f t="shared" si="3"/>
        <v>941125589319.28845</v>
      </c>
      <c r="D63" s="25">
        <f t="shared" si="4"/>
        <v>1039425316203.135</v>
      </c>
      <c r="E63" s="25">
        <f t="shared" si="5"/>
        <v>139704170288.12177</v>
      </c>
      <c r="F63" s="25">
        <f t="shared" si="6"/>
        <v>192526466603.95334</v>
      </c>
      <c r="G63" s="25">
        <f t="shared" si="7"/>
        <v>50302166207.943764</v>
      </c>
    </row>
    <row r="64" spans="1:7" x14ac:dyDescent="0.35">
      <c r="A64">
        <v>2084</v>
      </c>
      <c r="B64" s="25">
        <f t="shared" si="2"/>
        <v>1594995588004.5039</v>
      </c>
      <c r="C64" s="25">
        <f t="shared" si="3"/>
        <v>950536845212.48132</v>
      </c>
      <c r="D64" s="25">
        <f t="shared" si="4"/>
        <v>1049819569365.1664</v>
      </c>
      <c r="E64" s="25">
        <f t="shared" si="5"/>
        <v>141101211991.00299</v>
      </c>
      <c r="F64" s="25">
        <f t="shared" si="6"/>
        <v>194451731269.99286</v>
      </c>
      <c r="G64" s="25">
        <f t="shared" si="7"/>
        <v>50805187870.023201</v>
      </c>
    </row>
    <row r="65" spans="1:7" x14ac:dyDescent="0.35">
      <c r="A65">
        <v>2085</v>
      </c>
      <c r="B65" s="25">
        <f t="shared" si="2"/>
        <v>1610945543884.5491</v>
      </c>
      <c r="C65" s="25">
        <f t="shared" si="3"/>
        <v>960042213664.6062</v>
      </c>
      <c r="D65" s="25">
        <f t="shared" si="4"/>
        <v>1060317765058.8181</v>
      </c>
      <c r="E65" s="25">
        <f t="shared" si="5"/>
        <v>142512224110.91302</v>
      </c>
      <c r="F65" s="25">
        <f t="shared" si="6"/>
        <v>196396248582.69278</v>
      </c>
      <c r="G65" s="25">
        <f t="shared" si="7"/>
        <v>51313239748.723434</v>
      </c>
    </row>
    <row r="66" spans="1:7" x14ac:dyDescent="0.35">
      <c r="A66">
        <v>2086</v>
      </c>
      <c r="B66" s="25">
        <f t="shared" si="2"/>
        <v>1627054999323.3945</v>
      </c>
      <c r="C66" s="25">
        <f t="shared" si="3"/>
        <v>969642635801.25232</v>
      </c>
      <c r="D66" s="25">
        <f t="shared" si="4"/>
        <v>1070920942709.4063</v>
      </c>
      <c r="E66" s="25">
        <f t="shared" si="5"/>
        <v>143937346352.02216</v>
      </c>
      <c r="F66" s="25">
        <f t="shared" si="6"/>
        <v>198360211068.51971</v>
      </c>
      <c r="G66" s="25">
        <f t="shared" si="7"/>
        <v>51826372146.21067</v>
      </c>
    </row>
    <row r="67" spans="1:7" x14ac:dyDescent="0.35">
      <c r="A67">
        <v>2087</v>
      </c>
      <c r="B67" s="25">
        <f t="shared" si="2"/>
        <v>1643325549316.6284</v>
      </c>
      <c r="C67" s="25">
        <f t="shared" si="3"/>
        <v>979339062159.26489</v>
      </c>
      <c r="D67" s="25">
        <f t="shared" si="4"/>
        <v>1081630152136.5004</v>
      </c>
      <c r="E67" s="25">
        <f t="shared" si="5"/>
        <v>145376719815.54239</v>
      </c>
      <c r="F67" s="25">
        <f t="shared" si="6"/>
        <v>200343813179.20493</v>
      </c>
      <c r="G67" s="25">
        <f t="shared" si="7"/>
        <v>52344635867.672775</v>
      </c>
    </row>
    <row r="68" spans="1:7" x14ac:dyDescent="0.35">
      <c r="A68">
        <v>2088</v>
      </c>
      <c r="B68" s="25">
        <f t="shared" si="2"/>
        <v>1659758804809.7947</v>
      </c>
      <c r="C68" s="25">
        <f t="shared" si="3"/>
        <v>989132452780.85754</v>
      </c>
      <c r="D68" s="25">
        <f t="shared" si="4"/>
        <v>1092446453657.8654</v>
      </c>
      <c r="E68" s="25">
        <f t="shared" si="5"/>
        <v>146830487013.69781</v>
      </c>
      <c r="F68" s="25">
        <f t="shared" si="6"/>
        <v>202347251310.99698</v>
      </c>
      <c r="G68" s="25">
        <f t="shared" si="7"/>
        <v>52868082226.349503</v>
      </c>
    </row>
    <row r="69" spans="1:7" x14ac:dyDescent="0.35">
      <c r="A69">
        <v>2089</v>
      </c>
      <c r="B69" s="25">
        <f t="shared" ref="B69:B130" si="9">B68*(1+$C$1)</f>
        <v>1676356392857.8926</v>
      </c>
      <c r="C69" s="25">
        <f t="shared" ref="C69:C130" si="10">C68*(1+$C$1)</f>
        <v>999023777308.66614</v>
      </c>
      <c r="D69" s="25">
        <f t="shared" ref="D69:D130" si="11">D68*(1+$C$1)</f>
        <v>1103370918194.4441</v>
      </c>
      <c r="E69" s="25">
        <f t="shared" ref="E69:E130" si="12">E68*(1+$C$1)</f>
        <v>148298791883.83481</v>
      </c>
      <c r="F69" s="25">
        <f t="shared" ref="F69:F130" si="13">F68*(1+$C$1)</f>
        <v>204370723824.10696</v>
      </c>
      <c r="G69" s="25">
        <f t="shared" ref="G69:G130" si="14">G68*(1+$C$1)</f>
        <v>53396763048.612999</v>
      </c>
    </row>
    <row r="70" spans="1:7" x14ac:dyDescent="0.35">
      <c r="A70">
        <v>2090</v>
      </c>
      <c r="B70" s="25">
        <f t="shared" si="9"/>
        <v>1693119956786.4714</v>
      </c>
      <c r="C70" s="25">
        <f t="shared" si="10"/>
        <v>1009014015081.7528</v>
      </c>
      <c r="D70" s="25">
        <f t="shared" si="11"/>
        <v>1114404627376.3884</v>
      </c>
      <c r="E70" s="25">
        <f t="shared" si="12"/>
        <v>149781779802.67316</v>
      </c>
      <c r="F70" s="25">
        <f t="shared" si="13"/>
        <v>206414431062.34802</v>
      </c>
      <c r="G70" s="25">
        <f t="shared" si="14"/>
        <v>53930730679.099129</v>
      </c>
    </row>
    <row r="71" spans="1:7" x14ac:dyDescent="0.35">
      <c r="A71">
        <v>2091</v>
      </c>
      <c r="B71" s="25">
        <f t="shared" si="9"/>
        <v>1710051156354.3362</v>
      </c>
      <c r="C71" s="25">
        <f t="shared" si="10"/>
        <v>1019104155232.5703</v>
      </c>
      <c r="D71" s="25">
        <f t="shared" si="11"/>
        <v>1125548673650.1523</v>
      </c>
      <c r="E71" s="25">
        <f t="shared" si="12"/>
        <v>151279597600.69989</v>
      </c>
      <c r="F71" s="25">
        <f t="shared" si="13"/>
        <v>208478575372.9715</v>
      </c>
      <c r="G71" s="25">
        <f t="shared" si="14"/>
        <v>54470037985.890121</v>
      </c>
    </row>
    <row r="72" spans="1:7" x14ac:dyDescent="0.35">
      <c r="A72">
        <v>2092</v>
      </c>
      <c r="B72" s="25">
        <f t="shared" si="9"/>
        <v>1727151667917.8796</v>
      </c>
      <c r="C72" s="25">
        <f t="shared" si="10"/>
        <v>1029295196784.896</v>
      </c>
      <c r="D72" s="25">
        <f t="shared" si="11"/>
        <v>1136804160386.6538</v>
      </c>
      <c r="E72" s="25">
        <f t="shared" si="12"/>
        <v>152792393576.70688</v>
      </c>
      <c r="F72" s="25">
        <f t="shared" si="13"/>
        <v>210563361126.7012</v>
      </c>
      <c r="G72" s="25">
        <f t="shared" si="14"/>
        <v>55014738365.749023</v>
      </c>
    </row>
    <row r="73" spans="1:7" x14ac:dyDescent="0.35">
      <c r="A73">
        <v>2093</v>
      </c>
      <c r="B73" s="25">
        <f t="shared" si="9"/>
        <v>1744423184597.0583</v>
      </c>
      <c r="C73" s="25">
        <f t="shared" si="10"/>
        <v>1039588148752.745</v>
      </c>
      <c r="D73" s="25">
        <f t="shared" si="11"/>
        <v>1148172201990.5203</v>
      </c>
      <c r="E73" s="25">
        <f t="shared" si="12"/>
        <v>154320317512.47394</v>
      </c>
      <c r="F73" s="25">
        <f t="shared" si="13"/>
        <v>212668994737.96823</v>
      </c>
      <c r="G73" s="25">
        <f t="shared" si="14"/>
        <v>55564885749.406517</v>
      </c>
    </row>
    <row r="74" spans="1:7" x14ac:dyDescent="0.35">
      <c r="A74">
        <v>2094</v>
      </c>
      <c r="B74" s="25">
        <f t="shared" si="9"/>
        <v>1761867416443.0291</v>
      </c>
      <c r="C74" s="25">
        <f t="shared" si="10"/>
        <v>1049984030240.2725</v>
      </c>
      <c r="D74" s="25">
        <f t="shared" si="11"/>
        <v>1159653924010.4255</v>
      </c>
      <c r="E74" s="25">
        <f t="shared" si="12"/>
        <v>155863520687.59869</v>
      </c>
      <c r="F74" s="25">
        <f t="shared" si="13"/>
        <v>214795684685.3479</v>
      </c>
      <c r="G74" s="25">
        <f t="shared" si="14"/>
        <v>56120534606.900581</v>
      </c>
    </row>
    <row r="75" spans="1:7" x14ac:dyDescent="0.35">
      <c r="A75">
        <v>2095</v>
      </c>
      <c r="B75" s="25">
        <f t="shared" si="9"/>
        <v>1779486090607.4595</v>
      </c>
      <c r="C75" s="25">
        <f t="shared" si="10"/>
        <v>1060483870542.6752</v>
      </c>
      <c r="D75" s="25">
        <f t="shared" si="11"/>
        <v>1171250463250.5298</v>
      </c>
      <c r="E75" s="25">
        <f t="shared" si="12"/>
        <v>157422155894.47467</v>
      </c>
      <c r="F75" s="25">
        <f t="shared" si="13"/>
        <v>216943641532.20139</v>
      </c>
      <c r="G75" s="25">
        <f t="shared" si="14"/>
        <v>56681739952.969589</v>
      </c>
    </row>
    <row r="76" spans="1:7" x14ac:dyDescent="0.35">
      <c r="A76">
        <v>2096</v>
      </c>
      <c r="B76" s="25">
        <f t="shared" si="9"/>
        <v>1797280951513.5342</v>
      </c>
      <c r="C76" s="25">
        <f t="shared" si="10"/>
        <v>1071088709248.1019</v>
      </c>
      <c r="D76" s="25">
        <f t="shared" si="11"/>
        <v>1182962967883.0352</v>
      </c>
      <c r="E76" s="25">
        <f t="shared" si="12"/>
        <v>158996377453.41943</v>
      </c>
      <c r="F76" s="25">
        <f t="shared" si="13"/>
        <v>219113077947.52341</v>
      </c>
      <c r="G76" s="25">
        <f t="shared" si="14"/>
        <v>57248557352.499283</v>
      </c>
    </row>
    <row r="77" spans="1:7" x14ac:dyDescent="0.35">
      <c r="A77">
        <v>2097</v>
      </c>
      <c r="B77" s="25">
        <f t="shared" si="9"/>
        <v>1815253761028.6694</v>
      </c>
      <c r="C77" s="25">
        <f t="shared" si="10"/>
        <v>1081799596340.583</v>
      </c>
      <c r="D77" s="25">
        <f t="shared" si="11"/>
        <v>1194792597561.8655</v>
      </c>
      <c r="E77" s="25">
        <f t="shared" si="12"/>
        <v>160586341227.95364</v>
      </c>
      <c r="F77" s="25">
        <f t="shared" si="13"/>
        <v>221304208726.99866</v>
      </c>
      <c r="G77" s="25">
        <f t="shared" si="14"/>
        <v>57821042926.024277</v>
      </c>
    </row>
    <row r="78" spans="1:7" x14ac:dyDescent="0.35">
      <c r="A78">
        <v>2098</v>
      </c>
      <c r="B78" s="25">
        <f t="shared" si="9"/>
        <v>1833406298638.9561</v>
      </c>
      <c r="C78" s="25">
        <f t="shared" si="10"/>
        <v>1092617592303.9889</v>
      </c>
      <c r="D78" s="25">
        <f t="shared" si="11"/>
        <v>1206740523537.4841</v>
      </c>
      <c r="E78" s="25">
        <f t="shared" si="12"/>
        <v>162192204640.23318</v>
      </c>
      <c r="F78" s="25">
        <f t="shared" si="13"/>
        <v>223517250814.26865</v>
      </c>
      <c r="G78" s="25">
        <f t="shared" si="14"/>
        <v>58399253355.284523</v>
      </c>
    </row>
    <row r="79" spans="1:7" x14ac:dyDescent="0.35">
      <c r="A79">
        <v>2099</v>
      </c>
      <c r="B79" s="25">
        <f t="shared" si="9"/>
        <v>1851740361625.3457</v>
      </c>
      <c r="C79" s="25">
        <f t="shared" si="10"/>
        <v>1103543768227.0288</v>
      </c>
      <c r="D79" s="25">
        <f t="shared" si="11"/>
        <v>1218807928772.8589</v>
      </c>
      <c r="E79" s="25">
        <f t="shared" si="12"/>
        <v>163814126686.63553</v>
      </c>
      <c r="F79" s="25">
        <f t="shared" si="13"/>
        <v>225752423322.41135</v>
      </c>
      <c r="G79" s="25">
        <f t="shared" si="14"/>
        <v>58983245888.837372</v>
      </c>
    </row>
    <row r="80" spans="1:7" x14ac:dyDescent="0.35">
      <c r="A80">
        <v>2100</v>
      </c>
      <c r="B80" s="25">
        <f t="shared" si="9"/>
        <v>1870257765241.5991</v>
      </c>
      <c r="C80" s="25">
        <f t="shared" si="10"/>
        <v>1114579205909.2991</v>
      </c>
      <c r="D80" s="25">
        <f t="shared" si="11"/>
        <v>1230996008060.5874</v>
      </c>
      <c r="E80" s="25">
        <f t="shared" si="12"/>
        <v>165452267953.50189</v>
      </c>
      <c r="F80" s="25">
        <f t="shared" si="13"/>
        <v>228009947555.63547</v>
      </c>
      <c r="G80" s="25">
        <f t="shared" si="14"/>
        <v>59573078347.725746</v>
      </c>
    </row>
    <row r="81" spans="1:7" x14ac:dyDescent="0.35">
      <c r="A81">
        <v>2101</v>
      </c>
      <c r="B81" s="25">
        <f t="shared" si="9"/>
        <v>1888960342894.0151</v>
      </c>
      <c r="C81" s="25">
        <f t="shared" si="10"/>
        <v>1125724997968.3921</v>
      </c>
      <c r="D81" s="25">
        <f t="shared" si="11"/>
        <v>1243305968141.1934</v>
      </c>
      <c r="E81" s="25">
        <f t="shared" si="12"/>
        <v>167106790633.03693</v>
      </c>
      <c r="F81" s="25">
        <f t="shared" si="13"/>
        <v>230290047031.19183</v>
      </c>
      <c r="G81" s="25">
        <f t="shared" si="14"/>
        <v>60168809131.203003</v>
      </c>
    </row>
    <row r="82" spans="1:7" x14ac:dyDescent="0.35">
      <c r="A82">
        <v>2102</v>
      </c>
      <c r="B82" s="25">
        <f t="shared" si="9"/>
        <v>1907849946322.9553</v>
      </c>
      <c r="C82" s="25">
        <f t="shared" si="10"/>
        <v>1136982247948.0759</v>
      </c>
      <c r="D82" s="25">
        <f t="shared" si="11"/>
        <v>1255739027822.6052</v>
      </c>
      <c r="E82" s="25">
        <f t="shared" si="12"/>
        <v>168777858539.36731</v>
      </c>
      <c r="F82" s="25">
        <f t="shared" si="13"/>
        <v>232592947501.50375</v>
      </c>
      <c r="G82" s="25">
        <f t="shared" si="14"/>
        <v>60770497222.51503</v>
      </c>
    </row>
    <row r="83" spans="1:7" x14ac:dyDescent="0.35">
      <c r="A83">
        <v>2103</v>
      </c>
      <c r="B83" s="25">
        <f t="shared" si="9"/>
        <v>1926928445786.1848</v>
      </c>
      <c r="C83" s="25">
        <f t="shared" si="10"/>
        <v>1148352070427.5566</v>
      </c>
      <c r="D83" s="25">
        <f t="shared" si="11"/>
        <v>1268296418100.8313</v>
      </c>
      <c r="E83" s="25">
        <f t="shared" si="12"/>
        <v>170465637124.76099</v>
      </c>
      <c r="F83" s="25">
        <f t="shared" si="13"/>
        <v>234918876976.5188</v>
      </c>
      <c r="G83" s="25">
        <f t="shared" si="14"/>
        <v>61378202194.740181</v>
      </c>
    </row>
    <row r="84" spans="1:7" x14ac:dyDescent="0.35">
      <c r="A84">
        <v>2104</v>
      </c>
      <c r="B84" s="25">
        <f t="shared" si="9"/>
        <v>1946197730244.0466</v>
      </c>
      <c r="C84" s="25">
        <f t="shared" si="10"/>
        <v>1159835591131.8323</v>
      </c>
      <c r="D84" s="25">
        <f t="shared" si="11"/>
        <v>1280979382281.8396</v>
      </c>
      <c r="E84" s="25">
        <f t="shared" si="12"/>
        <v>172170293496.00861</v>
      </c>
      <c r="F84" s="25">
        <f t="shared" si="13"/>
        <v>237268065746.284</v>
      </c>
      <c r="G84" s="25">
        <f t="shared" si="14"/>
        <v>61991984216.687584</v>
      </c>
    </row>
    <row r="85" spans="1:7" x14ac:dyDescent="0.35">
      <c r="A85">
        <v>2105</v>
      </c>
      <c r="B85" s="25">
        <f t="shared" si="9"/>
        <v>1965659707546.4871</v>
      </c>
      <c r="C85" s="25">
        <f t="shared" si="10"/>
        <v>1171433947043.1506</v>
      </c>
      <c r="D85" s="25">
        <f t="shared" si="11"/>
        <v>1293789176104.658</v>
      </c>
      <c r="E85" s="25">
        <f t="shared" si="12"/>
        <v>173891996430.96869</v>
      </c>
      <c r="F85" s="25">
        <f t="shared" si="13"/>
        <v>239640746403.74683</v>
      </c>
      <c r="G85" s="25">
        <f t="shared" si="14"/>
        <v>62611904058.854462</v>
      </c>
    </row>
    <row r="86" spans="1:7" x14ac:dyDescent="0.35">
      <c r="A86">
        <v>2106</v>
      </c>
      <c r="B86" s="25">
        <f t="shared" si="9"/>
        <v>1985316304621.9519</v>
      </c>
      <c r="C86" s="25">
        <f t="shared" si="10"/>
        <v>1183148286513.582</v>
      </c>
      <c r="D86" s="25">
        <f t="shared" si="11"/>
        <v>1306727067865.7046</v>
      </c>
      <c r="E86" s="25">
        <f t="shared" si="12"/>
        <v>175630916395.27838</v>
      </c>
      <c r="F86" s="25">
        <f t="shared" si="13"/>
        <v>242037153867.7843</v>
      </c>
      <c r="G86" s="25">
        <f t="shared" si="14"/>
        <v>63238023099.443008</v>
      </c>
    </row>
    <row r="87" spans="1:7" x14ac:dyDescent="0.35">
      <c r="A87">
        <v>2107</v>
      </c>
      <c r="B87" s="25">
        <f t="shared" si="9"/>
        <v>2005169467668.1714</v>
      </c>
      <c r="C87" s="25">
        <f t="shared" si="10"/>
        <v>1194979769378.7178</v>
      </c>
      <c r="D87" s="25">
        <f t="shared" si="11"/>
        <v>1319794338544.3616</v>
      </c>
      <c r="E87" s="25">
        <f t="shared" si="12"/>
        <v>177387225559.23117</v>
      </c>
      <c r="F87" s="25">
        <f t="shared" si="13"/>
        <v>244457525406.46216</v>
      </c>
      <c r="G87" s="25">
        <f t="shared" si="14"/>
        <v>63870403330.437439</v>
      </c>
    </row>
    <row r="88" spans="1:7" x14ac:dyDescent="0.35">
      <c r="A88">
        <v>2108</v>
      </c>
      <c r="B88" s="25">
        <f t="shared" si="9"/>
        <v>2025221162344.853</v>
      </c>
      <c r="C88" s="25">
        <f t="shared" si="10"/>
        <v>1206929567072.5049</v>
      </c>
      <c r="D88" s="25">
        <f t="shared" si="11"/>
        <v>1332992281929.8052</v>
      </c>
      <c r="E88" s="25">
        <f t="shared" si="12"/>
        <v>179161097814.82349</v>
      </c>
      <c r="F88" s="25">
        <f t="shared" si="13"/>
        <v>246902100660.52679</v>
      </c>
      <c r="G88" s="25">
        <f t="shared" si="14"/>
        <v>64509107363.741814</v>
      </c>
    </row>
    <row r="89" spans="1:7" x14ac:dyDescent="0.35">
      <c r="A89">
        <v>2109</v>
      </c>
      <c r="B89" s="25">
        <f t="shared" si="9"/>
        <v>2045473373968.3015</v>
      </c>
      <c r="C89" s="25">
        <f t="shared" si="10"/>
        <v>1218998862743.23</v>
      </c>
      <c r="D89" s="25">
        <f t="shared" si="11"/>
        <v>1346322204749.1033</v>
      </c>
      <c r="E89" s="25">
        <f t="shared" si="12"/>
        <v>180952708792.97171</v>
      </c>
      <c r="F89" s="25">
        <f t="shared" si="13"/>
        <v>249371121667.13205</v>
      </c>
      <c r="G89" s="25">
        <f t="shared" si="14"/>
        <v>65154198437.379234</v>
      </c>
    </row>
    <row r="90" spans="1:7" x14ac:dyDescent="0.35">
      <c r="A90">
        <v>2110</v>
      </c>
      <c r="B90" s="25">
        <f t="shared" si="9"/>
        <v>2065928107707.9846</v>
      </c>
      <c r="C90" s="25">
        <f t="shared" si="10"/>
        <v>1231188851370.6624</v>
      </c>
      <c r="D90" s="25">
        <f t="shared" si="11"/>
        <v>1359785426796.5942</v>
      </c>
      <c r="E90" s="25">
        <f t="shared" si="12"/>
        <v>182762235880.90143</v>
      </c>
      <c r="F90" s="25">
        <f t="shared" si="13"/>
        <v>251864832883.80338</v>
      </c>
      <c r="G90" s="25">
        <f t="shared" si="14"/>
        <v>65805740421.753029</v>
      </c>
    </row>
    <row r="91" spans="1:7" x14ac:dyDescent="0.35">
      <c r="A91">
        <v>2111</v>
      </c>
      <c r="B91" s="25">
        <f t="shared" si="9"/>
        <v>2086587388785.0645</v>
      </c>
      <c r="C91" s="25">
        <f t="shared" si="10"/>
        <v>1243500739884.3689</v>
      </c>
      <c r="D91" s="25">
        <f t="shared" si="11"/>
        <v>1373383281064.5603</v>
      </c>
      <c r="E91" s="25">
        <f t="shared" si="12"/>
        <v>184589858239.71045</v>
      </c>
      <c r="F91" s="25">
        <f t="shared" si="13"/>
        <v>254383481212.64142</v>
      </c>
      <c r="G91" s="25">
        <f t="shared" si="14"/>
        <v>66463797825.970558</v>
      </c>
    </row>
    <row r="92" spans="1:7" x14ac:dyDescent="0.35">
      <c r="A92">
        <v>2112</v>
      </c>
      <c r="B92" s="25">
        <f t="shared" si="9"/>
        <v>2107453262672.915</v>
      </c>
      <c r="C92" s="25">
        <f t="shared" si="10"/>
        <v>1255935747283.2126</v>
      </c>
      <c r="D92" s="25">
        <f t="shared" si="11"/>
        <v>1387117113875.2058</v>
      </c>
      <c r="E92" s="25">
        <f t="shared" si="12"/>
        <v>186435756822.10754</v>
      </c>
      <c r="F92" s="25">
        <f t="shared" si="13"/>
        <v>256927316024.76782</v>
      </c>
      <c r="G92" s="25">
        <f t="shared" si="14"/>
        <v>67128435804.230263</v>
      </c>
    </row>
    <row r="93" spans="1:7" x14ac:dyDescent="0.35">
      <c r="A93">
        <v>2113</v>
      </c>
      <c r="B93" s="25">
        <f t="shared" si="9"/>
        <v>2128527795299.6443</v>
      </c>
      <c r="C93" s="25">
        <f t="shared" si="10"/>
        <v>1268495104756.0447</v>
      </c>
      <c r="D93" s="25">
        <f t="shared" si="11"/>
        <v>1400988285013.9578</v>
      </c>
      <c r="E93" s="25">
        <f t="shared" si="12"/>
        <v>188300114390.32861</v>
      </c>
      <c r="F93" s="25">
        <f t="shared" si="13"/>
        <v>259496589185.0155</v>
      </c>
      <c r="G93" s="25">
        <f t="shared" si="14"/>
        <v>67799720162.272568</v>
      </c>
    </row>
    <row r="94" spans="1:7" x14ac:dyDescent="0.35">
      <c r="A94">
        <v>2114</v>
      </c>
      <c r="B94" s="25">
        <f t="shared" si="9"/>
        <v>2149813073252.6409</v>
      </c>
      <c r="C94" s="25">
        <f t="shared" si="10"/>
        <v>1281180055803.6052</v>
      </c>
      <c r="D94" s="25">
        <f t="shared" si="11"/>
        <v>1414998167864.0974</v>
      </c>
      <c r="E94" s="25">
        <f t="shared" si="12"/>
        <v>190183115534.2319</v>
      </c>
      <c r="F94" s="25">
        <f t="shared" si="13"/>
        <v>262091555076.86566</v>
      </c>
      <c r="G94" s="25">
        <f t="shared" si="14"/>
        <v>68477717363.895294</v>
      </c>
    </row>
    <row r="95" spans="1:7" x14ac:dyDescent="0.35">
      <c r="A95">
        <v>2115</v>
      </c>
      <c r="B95" s="25">
        <f t="shared" si="9"/>
        <v>2171311203985.1672</v>
      </c>
      <c r="C95" s="25">
        <f t="shared" si="10"/>
        <v>1293991856361.6414</v>
      </c>
      <c r="D95" s="25">
        <f t="shared" si="11"/>
        <v>1429148149542.7383</v>
      </c>
      <c r="E95" s="25">
        <f t="shared" si="12"/>
        <v>192084946689.57422</v>
      </c>
      <c r="F95" s="25">
        <f t="shared" si="13"/>
        <v>264712470627.63431</v>
      </c>
      <c r="G95" s="25">
        <f t="shared" si="14"/>
        <v>69162494537.534241</v>
      </c>
    </row>
    <row r="96" spans="1:7" x14ac:dyDescent="0.35">
      <c r="A96">
        <v>2116</v>
      </c>
      <c r="B96" s="25">
        <f t="shared" si="9"/>
        <v>2193024316025.019</v>
      </c>
      <c r="C96" s="25">
        <f t="shared" si="10"/>
        <v>1306931774925.2578</v>
      </c>
      <c r="D96" s="25">
        <f t="shared" si="11"/>
        <v>1443439631038.1658</v>
      </c>
      <c r="E96" s="25">
        <f t="shared" si="12"/>
        <v>194005796156.46997</v>
      </c>
      <c r="F96" s="25">
        <f t="shared" si="13"/>
        <v>267359595333.91064</v>
      </c>
      <c r="G96" s="25">
        <f t="shared" si="14"/>
        <v>69854119482.909576</v>
      </c>
    </row>
    <row r="97" spans="1:7" x14ac:dyDescent="0.35">
      <c r="A97">
        <v>2117</v>
      </c>
      <c r="B97" s="25">
        <f t="shared" si="9"/>
        <v>2214954559185.269</v>
      </c>
      <c r="C97" s="25">
        <f t="shared" si="10"/>
        <v>1320001092674.5105</v>
      </c>
      <c r="D97" s="25">
        <f t="shared" si="11"/>
        <v>1457874027348.5474</v>
      </c>
      <c r="E97" s="25">
        <f t="shared" si="12"/>
        <v>195945854118.03467</v>
      </c>
      <c r="F97" s="25">
        <f t="shared" si="13"/>
        <v>270033191287.24976</v>
      </c>
      <c r="G97" s="25">
        <f t="shared" si="14"/>
        <v>70552660677.738678</v>
      </c>
    </row>
    <row r="98" spans="1:7" x14ac:dyDescent="0.35">
      <c r="A98">
        <v>2118</v>
      </c>
      <c r="B98" s="25">
        <f t="shared" si="9"/>
        <v>2237104104777.1216</v>
      </c>
      <c r="C98" s="25">
        <f t="shared" si="10"/>
        <v>1333201103601.2556</v>
      </c>
      <c r="D98" s="25">
        <f t="shared" si="11"/>
        <v>1472452767622.033</v>
      </c>
      <c r="E98" s="25">
        <f t="shared" si="12"/>
        <v>197905312659.21503</v>
      </c>
      <c r="F98" s="25">
        <f t="shared" si="13"/>
        <v>272733523200.12225</v>
      </c>
      <c r="G98" s="25">
        <f t="shared" si="14"/>
        <v>71258187284.516068</v>
      </c>
    </row>
    <row r="99" spans="1:7" x14ac:dyDescent="0.35">
      <c r="A99">
        <v>2119</v>
      </c>
      <c r="B99" s="25">
        <f t="shared" si="9"/>
        <v>2259475145824.8926</v>
      </c>
      <c r="C99" s="25">
        <f t="shared" si="10"/>
        <v>1346533114637.2681</v>
      </c>
      <c r="D99" s="25">
        <f t="shared" si="11"/>
        <v>1487177295298.2534</v>
      </c>
      <c r="E99" s="25">
        <f t="shared" si="12"/>
        <v>199884365785.80719</v>
      </c>
      <c r="F99" s="25">
        <f t="shared" si="13"/>
        <v>275460858432.12347</v>
      </c>
      <c r="G99" s="25">
        <f t="shared" si="14"/>
        <v>71970769157.361221</v>
      </c>
    </row>
    <row r="100" spans="1:7" x14ac:dyDescent="0.35">
      <c r="A100">
        <v>2120</v>
      </c>
      <c r="B100" s="25">
        <f t="shared" si="9"/>
        <v>2282069897283.1416</v>
      </c>
      <c r="C100" s="25">
        <f t="shared" si="10"/>
        <v>1359998445783.6409</v>
      </c>
      <c r="D100" s="25">
        <f t="shared" si="11"/>
        <v>1502049068251.2361</v>
      </c>
      <c r="E100" s="25">
        <f t="shared" si="12"/>
        <v>201883209443.66525</v>
      </c>
      <c r="F100" s="25">
        <f t="shared" si="13"/>
        <v>278215467016.4447</v>
      </c>
      <c r="G100" s="25">
        <f t="shared" si="14"/>
        <v>72690476848.93483</v>
      </c>
    </row>
    <row r="101" spans="1:7" x14ac:dyDescent="0.35">
      <c r="A101">
        <v>2121</v>
      </c>
      <c r="B101" s="25">
        <f t="shared" si="9"/>
        <v>2304890596255.9731</v>
      </c>
      <c r="C101" s="25">
        <f t="shared" si="10"/>
        <v>1373598430241.4773</v>
      </c>
      <c r="D101" s="25">
        <f t="shared" si="11"/>
        <v>1517069558933.7485</v>
      </c>
      <c r="E101" s="25">
        <f t="shared" si="12"/>
        <v>203902041538.1019</v>
      </c>
      <c r="F101" s="25">
        <f t="shared" si="13"/>
        <v>280997621686.60913</v>
      </c>
      <c r="G101" s="25">
        <f t="shared" si="14"/>
        <v>73417381617.424179</v>
      </c>
    </row>
    <row r="102" spans="1:7" x14ac:dyDescent="0.35">
      <c r="A102">
        <v>2122</v>
      </c>
      <c r="B102" s="25">
        <f t="shared" si="9"/>
        <v>2327939502218.5327</v>
      </c>
      <c r="C102" s="25">
        <f t="shared" si="10"/>
        <v>1387334414543.8921</v>
      </c>
      <c r="D102" s="25">
        <f t="shared" si="11"/>
        <v>1532240254523.0859</v>
      </c>
      <c r="E102" s="25">
        <f t="shared" si="12"/>
        <v>205941061953.48291</v>
      </c>
      <c r="F102" s="25">
        <f t="shared" si="13"/>
        <v>283807597903.47522</v>
      </c>
      <c r="G102" s="25">
        <f t="shared" si="14"/>
        <v>74151555433.598419</v>
      </c>
    </row>
    <row r="103" spans="1:7" x14ac:dyDescent="0.35">
      <c r="A103">
        <v>2123</v>
      </c>
      <c r="B103" s="25">
        <f t="shared" si="9"/>
        <v>2351218897240.7183</v>
      </c>
      <c r="C103" s="25">
        <f t="shared" si="10"/>
        <v>1401207758689.3311</v>
      </c>
      <c r="D103" s="25">
        <f t="shared" si="11"/>
        <v>1547562657068.3169</v>
      </c>
      <c r="E103" s="25">
        <f t="shared" si="12"/>
        <v>208000472573.01773</v>
      </c>
      <c r="F103" s="25">
        <f t="shared" si="13"/>
        <v>286645673882.50995</v>
      </c>
      <c r="G103" s="25">
        <f t="shared" si="14"/>
        <v>74893070987.934402</v>
      </c>
    </row>
    <row r="104" spans="1:7" x14ac:dyDescent="0.35">
      <c r="A104">
        <v>2124</v>
      </c>
      <c r="B104" s="25">
        <f t="shared" si="9"/>
        <v>2374731086213.1255</v>
      </c>
      <c r="C104" s="25">
        <f t="shared" si="10"/>
        <v>1415219836276.2244</v>
      </c>
      <c r="D104" s="25">
        <f t="shared" si="11"/>
        <v>1563038283639</v>
      </c>
      <c r="E104" s="25">
        <f t="shared" si="12"/>
        <v>210080477298.74792</v>
      </c>
      <c r="F104" s="25">
        <f t="shared" si="13"/>
        <v>289512130621.33502</v>
      </c>
      <c r="G104" s="25">
        <f t="shared" si="14"/>
        <v>75642001697.813751</v>
      </c>
    </row>
    <row r="105" spans="1:7" x14ac:dyDescent="0.35">
      <c r="A105">
        <v>2125</v>
      </c>
      <c r="B105" s="25">
        <f t="shared" si="9"/>
        <v>2398478397075.2568</v>
      </c>
      <c r="C105" s="25">
        <f t="shared" si="10"/>
        <v>1429372034638.9866</v>
      </c>
      <c r="D105" s="25">
        <f t="shared" si="11"/>
        <v>1578668666475.3899</v>
      </c>
      <c r="E105" s="25">
        <f t="shared" si="12"/>
        <v>212181282071.73541</v>
      </c>
      <c r="F105" s="25">
        <f t="shared" si="13"/>
        <v>292407251927.5484</v>
      </c>
      <c r="G105" s="25">
        <f t="shared" si="14"/>
        <v>76398421714.791885</v>
      </c>
    </row>
    <row r="106" spans="1:7" x14ac:dyDescent="0.35">
      <c r="A106">
        <v>2126</v>
      </c>
      <c r="B106" s="25">
        <f t="shared" si="9"/>
        <v>2422463181046.0093</v>
      </c>
      <c r="C106" s="25">
        <f t="shared" si="10"/>
        <v>1443665754985.3765</v>
      </c>
      <c r="D106" s="25">
        <f t="shared" si="11"/>
        <v>1594455353140.1438</v>
      </c>
      <c r="E106" s="25">
        <f t="shared" si="12"/>
        <v>214303094892.45276</v>
      </c>
      <c r="F106" s="25">
        <f t="shared" si="13"/>
        <v>295331324446.82391</v>
      </c>
      <c r="G106" s="25">
        <f t="shared" si="14"/>
        <v>77162405931.939804</v>
      </c>
    </row>
    <row r="107" spans="1:7" x14ac:dyDescent="0.35">
      <c r="A107">
        <v>2127</v>
      </c>
      <c r="B107" s="25">
        <f t="shared" si="9"/>
        <v>2446687812856.4692</v>
      </c>
      <c r="C107" s="25">
        <f t="shared" si="10"/>
        <v>1458102412535.2302</v>
      </c>
      <c r="D107" s="25">
        <f t="shared" si="11"/>
        <v>1610399906671.5452</v>
      </c>
      <c r="E107" s="25">
        <f t="shared" si="12"/>
        <v>216446125841.37729</v>
      </c>
      <c r="F107" s="25">
        <f t="shared" si="13"/>
        <v>298284637691.29218</v>
      </c>
      <c r="G107" s="25">
        <f t="shared" si="14"/>
        <v>77934029991.259201</v>
      </c>
    </row>
    <row r="108" spans="1:7" x14ac:dyDescent="0.35">
      <c r="A108">
        <v>2128</v>
      </c>
      <c r="B108" s="25">
        <f t="shared" si="9"/>
        <v>2471154690985.0342</v>
      </c>
      <c r="C108" s="25">
        <f t="shared" si="10"/>
        <v>1472683436660.5825</v>
      </c>
      <c r="D108" s="25">
        <f t="shared" si="11"/>
        <v>1626503905738.2607</v>
      </c>
      <c r="E108" s="25">
        <f t="shared" si="12"/>
        <v>218610587099.79108</v>
      </c>
      <c r="F108" s="25">
        <f t="shared" si="13"/>
        <v>301267484068.20508</v>
      </c>
      <c r="G108" s="25">
        <f t="shared" si="14"/>
        <v>78713370291.171799</v>
      </c>
    </row>
    <row r="109" spans="1:7" x14ac:dyDescent="0.35">
      <c r="A109">
        <v>2129</v>
      </c>
      <c r="B109" s="25">
        <f t="shared" si="9"/>
        <v>2495866237894.8848</v>
      </c>
      <c r="C109" s="25">
        <f t="shared" si="10"/>
        <v>1487410271027.1885</v>
      </c>
      <c r="D109" s="25">
        <f t="shared" si="11"/>
        <v>1642768944795.6433</v>
      </c>
      <c r="E109" s="25">
        <f t="shared" si="12"/>
        <v>220796692970.789</v>
      </c>
      <c r="F109" s="25">
        <f t="shared" si="13"/>
        <v>304280158908.88715</v>
      </c>
      <c r="G109" s="25">
        <f t="shared" si="14"/>
        <v>79500503994.083511</v>
      </c>
    </row>
    <row r="110" spans="1:7" x14ac:dyDescent="0.35">
      <c r="A110">
        <v>2130</v>
      </c>
      <c r="B110" s="25">
        <f t="shared" si="9"/>
        <v>2520824900273.8335</v>
      </c>
      <c r="C110" s="25">
        <f t="shared" si="10"/>
        <v>1502284373737.4604</v>
      </c>
      <c r="D110" s="25">
        <f t="shared" si="11"/>
        <v>1659196634243.5999</v>
      </c>
      <c r="E110" s="25">
        <f t="shared" si="12"/>
        <v>223004659900.49689</v>
      </c>
      <c r="F110" s="25">
        <f t="shared" si="13"/>
        <v>307322960497.97601</v>
      </c>
      <c r="G110" s="25">
        <f t="shared" si="14"/>
        <v>80295509034.024353</v>
      </c>
    </row>
    <row r="111" spans="1:7" x14ac:dyDescent="0.35">
      <c r="A111">
        <v>2131</v>
      </c>
      <c r="B111" s="25">
        <f t="shared" si="9"/>
        <v>2546033149276.5718</v>
      </c>
      <c r="C111" s="25">
        <f t="shared" si="10"/>
        <v>1517307217474.835</v>
      </c>
      <c r="D111" s="25">
        <f t="shared" si="11"/>
        <v>1675788600586.0359</v>
      </c>
      <c r="E111" s="25">
        <f t="shared" si="12"/>
        <v>225234706499.50186</v>
      </c>
      <c r="F111" s="25">
        <f t="shared" si="13"/>
        <v>310396190102.95575</v>
      </c>
      <c r="G111" s="25">
        <f t="shared" si="14"/>
        <v>81098464124.364594</v>
      </c>
    </row>
    <row r="112" spans="1:7" x14ac:dyDescent="0.35">
      <c r="A112">
        <v>2132</v>
      </c>
      <c r="B112" s="25">
        <f t="shared" si="9"/>
        <v>2571493480769.3374</v>
      </c>
      <c r="C112" s="25">
        <f t="shared" si="10"/>
        <v>1532480289649.5833</v>
      </c>
      <c r="D112" s="25">
        <f t="shared" si="11"/>
        <v>1692546486591.8962</v>
      </c>
      <c r="E112" s="25">
        <f t="shared" si="12"/>
        <v>227487053564.49689</v>
      </c>
      <c r="F112" s="25">
        <f t="shared" si="13"/>
        <v>313500152003.98529</v>
      </c>
      <c r="G112" s="25">
        <f t="shared" si="14"/>
        <v>81909448765.608246</v>
      </c>
    </row>
    <row r="113" spans="1:7" x14ac:dyDescent="0.35">
      <c r="A113">
        <v>2133</v>
      </c>
      <c r="B113" s="25">
        <f t="shared" si="9"/>
        <v>2597208415577.0308</v>
      </c>
      <c r="C113" s="25">
        <f t="shared" si="10"/>
        <v>1547805092546.0791</v>
      </c>
      <c r="D113" s="25">
        <f t="shared" si="11"/>
        <v>1709471951457.8152</v>
      </c>
      <c r="E113" s="25">
        <f t="shared" si="12"/>
        <v>229761924100.14185</v>
      </c>
      <c r="F113" s="25">
        <f t="shared" si="13"/>
        <v>316635153524.02515</v>
      </c>
      <c r="G113" s="25">
        <f t="shared" si="14"/>
        <v>82728543253.264328</v>
      </c>
    </row>
    <row r="114" spans="1:7" x14ac:dyDescent="0.35">
      <c r="A114">
        <v>2134</v>
      </c>
      <c r="B114" s="25">
        <f t="shared" si="9"/>
        <v>2623180499732.8013</v>
      </c>
      <c r="C114" s="25">
        <f t="shared" si="10"/>
        <v>1563283143471.5398</v>
      </c>
      <c r="D114" s="25">
        <f t="shared" si="11"/>
        <v>1726566670972.3933</v>
      </c>
      <c r="E114" s="25">
        <f t="shared" si="12"/>
        <v>232059543341.14328</v>
      </c>
      <c r="F114" s="25">
        <f t="shared" si="13"/>
        <v>319801505059.26538</v>
      </c>
      <c r="G114" s="25">
        <f t="shared" si="14"/>
        <v>83555828685.796967</v>
      </c>
    </row>
    <row r="115" spans="1:7" x14ac:dyDescent="0.35">
      <c r="A115">
        <v>2135</v>
      </c>
      <c r="B115" s="25">
        <f t="shared" si="9"/>
        <v>2649412304730.1294</v>
      </c>
      <c r="C115" s="25">
        <f t="shared" si="10"/>
        <v>1578915974906.2551</v>
      </c>
      <c r="D115" s="25">
        <f t="shared" si="11"/>
        <v>1743832337682.1172</v>
      </c>
      <c r="E115" s="25">
        <f t="shared" si="12"/>
        <v>234380138774.55472</v>
      </c>
      <c r="F115" s="25">
        <f t="shared" si="13"/>
        <v>322999520109.85803</v>
      </c>
      <c r="G115" s="25">
        <f t="shared" si="14"/>
        <v>84391386972.654938</v>
      </c>
    </row>
    <row r="116" spans="1:7" x14ac:dyDescent="0.35">
      <c r="A116">
        <v>2136</v>
      </c>
      <c r="B116" s="25">
        <f t="shared" si="9"/>
        <v>2675906427777.4307</v>
      </c>
      <c r="C116" s="25">
        <f t="shared" si="10"/>
        <v>1594705134655.3176</v>
      </c>
      <c r="D116" s="25">
        <f t="shared" si="11"/>
        <v>1761270661058.9385</v>
      </c>
      <c r="E116" s="25">
        <f t="shared" si="12"/>
        <v>236723940162.30026</v>
      </c>
      <c r="F116" s="25">
        <f t="shared" si="13"/>
        <v>326229515310.9566</v>
      </c>
      <c r="G116" s="25">
        <f t="shared" si="14"/>
        <v>85235300842.381485</v>
      </c>
    </row>
    <row r="117" spans="1:7" x14ac:dyDescent="0.35">
      <c r="A117">
        <v>2137</v>
      </c>
      <c r="B117" s="25">
        <f t="shared" si="9"/>
        <v>2702665492055.2051</v>
      </c>
      <c r="C117" s="25">
        <f t="shared" si="10"/>
        <v>1610652186001.8708</v>
      </c>
      <c r="D117" s="25">
        <f t="shared" si="11"/>
        <v>1778883367669.5278</v>
      </c>
      <c r="E117" s="25">
        <f t="shared" si="12"/>
        <v>239091179563.92328</v>
      </c>
      <c r="F117" s="25">
        <f t="shared" si="13"/>
        <v>329491810464.06616</v>
      </c>
      <c r="G117" s="25">
        <f t="shared" si="14"/>
        <v>86087653850.805298</v>
      </c>
    </row>
    <row r="118" spans="1:7" x14ac:dyDescent="0.35">
      <c r="A118">
        <v>2138</v>
      </c>
      <c r="B118" s="25">
        <f t="shared" si="9"/>
        <v>2729692146975.7573</v>
      </c>
      <c r="C118" s="25">
        <f t="shared" si="10"/>
        <v>1626758707861.8896</v>
      </c>
      <c r="D118" s="25">
        <f t="shared" si="11"/>
        <v>1796672201346.2231</v>
      </c>
      <c r="E118" s="25">
        <f t="shared" si="12"/>
        <v>241482091359.5625</v>
      </c>
      <c r="F118" s="25">
        <f t="shared" si="13"/>
        <v>332786728568.70685</v>
      </c>
      <c r="G118" s="25">
        <f t="shared" si="14"/>
        <v>86948530389.313354</v>
      </c>
    </row>
    <row r="119" spans="1:7" x14ac:dyDescent="0.35">
      <c r="A119">
        <v>2139</v>
      </c>
      <c r="B119" s="25">
        <f t="shared" si="9"/>
        <v>2756989068445.5151</v>
      </c>
      <c r="C119" s="25">
        <f t="shared" si="10"/>
        <v>1643026294940.5085</v>
      </c>
      <c r="D119" s="25">
        <f t="shared" si="11"/>
        <v>1814638923359.6853</v>
      </c>
      <c r="E119" s="25">
        <f t="shared" si="12"/>
        <v>243896912273.15814</v>
      </c>
      <c r="F119" s="25">
        <f t="shared" si="13"/>
        <v>336114595854.39392</v>
      </c>
      <c r="G119" s="25">
        <f t="shared" si="14"/>
        <v>87818015693.206482</v>
      </c>
    </row>
    <row r="120" spans="1:7" x14ac:dyDescent="0.35">
      <c r="A120">
        <v>2140</v>
      </c>
      <c r="B120" s="25">
        <f t="shared" si="9"/>
        <v>2784558959129.9702</v>
      </c>
      <c r="C120" s="25">
        <f t="shared" si="10"/>
        <v>1659456557889.9136</v>
      </c>
      <c r="D120" s="25">
        <f t="shared" si="11"/>
        <v>1832785312593.2822</v>
      </c>
      <c r="E120" s="25">
        <f t="shared" si="12"/>
        <v>246335881395.88974</v>
      </c>
      <c r="F120" s="25">
        <f t="shared" si="13"/>
        <v>339475741812.93787</v>
      </c>
      <c r="G120" s="25">
        <f t="shared" si="14"/>
        <v>88696195850.13855</v>
      </c>
    </row>
    <row r="121" spans="1:7" x14ac:dyDescent="0.35">
      <c r="A121">
        <v>2141</v>
      </c>
      <c r="B121" s="25">
        <f t="shared" si="9"/>
        <v>2812404548721.27</v>
      </c>
      <c r="C121" s="25">
        <f t="shared" si="10"/>
        <v>1676051123468.8127</v>
      </c>
      <c r="D121" s="25">
        <f t="shared" si="11"/>
        <v>1851113165719.2151</v>
      </c>
      <c r="E121" s="25">
        <f t="shared" si="12"/>
        <v>248799240209.84863</v>
      </c>
      <c r="F121" s="25">
        <f t="shared" si="13"/>
        <v>342870499231.06726</v>
      </c>
      <c r="G121" s="25">
        <f t="shared" si="14"/>
        <v>89583157808.639938</v>
      </c>
    </row>
    <row r="122" spans="1:7" x14ac:dyDescent="0.35">
      <c r="A122">
        <v>2142</v>
      </c>
      <c r="B122" s="25">
        <f t="shared" si="9"/>
        <v>2840528594208.4829</v>
      </c>
      <c r="C122" s="25">
        <f t="shared" si="10"/>
        <v>1692811634703.501</v>
      </c>
      <c r="D122" s="25">
        <f t="shared" si="11"/>
        <v>1869624297376.4072</v>
      </c>
      <c r="E122" s="25">
        <f t="shared" si="12"/>
        <v>251287232611.94711</v>
      </c>
      <c r="F122" s="25">
        <f t="shared" si="13"/>
        <v>346299204223.37793</v>
      </c>
      <c r="G122" s="25">
        <f t="shared" si="14"/>
        <v>90478989386.726334</v>
      </c>
    </row>
    <row r="123" spans="1:7" x14ac:dyDescent="0.35">
      <c r="A123">
        <v>2143</v>
      </c>
      <c r="B123" s="25">
        <f t="shared" si="9"/>
        <v>2868933880150.5679</v>
      </c>
      <c r="C123" s="25">
        <f t="shared" si="10"/>
        <v>1709739751050.5359</v>
      </c>
      <c r="D123" s="25">
        <f t="shared" si="11"/>
        <v>1888320540350.1714</v>
      </c>
      <c r="E123" s="25">
        <f t="shared" si="12"/>
        <v>253800104938.06659</v>
      </c>
      <c r="F123" s="25">
        <f t="shared" si="13"/>
        <v>349762196265.61169</v>
      </c>
      <c r="G123" s="25">
        <f t="shared" si="14"/>
        <v>91383779280.593597</v>
      </c>
    </row>
    <row r="124" spans="1:7" x14ac:dyDescent="0.35">
      <c r="A124">
        <v>2144</v>
      </c>
      <c r="B124" s="25">
        <f t="shared" si="9"/>
        <v>2897623218952.0737</v>
      </c>
      <c r="C124" s="25">
        <f t="shared" si="10"/>
        <v>1726837148561.0413</v>
      </c>
      <c r="D124" s="25">
        <f t="shared" si="11"/>
        <v>1907203745753.6731</v>
      </c>
      <c r="E124" s="25">
        <f t="shared" si="12"/>
        <v>256338105987.44727</v>
      </c>
      <c r="F124" s="25">
        <f t="shared" si="13"/>
        <v>353259818228.26782</v>
      </c>
      <c r="G124" s="25">
        <f t="shared" si="14"/>
        <v>92297617073.399536</v>
      </c>
    </row>
    <row r="125" spans="1:7" x14ac:dyDescent="0.35">
      <c r="A125">
        <v>2145</v>
      </c>
      <c r="B125" s="25">
        <f t="shared" si="9"/>
        <v>2926599451141.5947</v>
      </c>
      <c r="C125" s="25">
        <f t="shared" si="10"/>
        <v>1744105520046.6516</v>
      </c>
      <c r="D125" s="25">
        <f t="shared" si="11"/>
        <v>1926275783211.21</v>
      </c>
      <c r="E125" s="25">
        <f t="shared" si="12"/>
        <v>258901487047.32175</v>
      </c>
      <c r="F125" s="25">
        <f t="shared" si="13"/>
        <v>356792416410.55048</v>
      </c>
      <c r="G125" s="25">
        <f t="shared" si="14"/>
        <v>93220593244.13353</v>
      </c>
    </row>
    <row r="126" spans="1:7" x14ac:dyDescent="0.35">
      <c r="A126">
        <v>2146</v>
      </c>
      <c r="B126" s="25">
        <f t="shared" si="9"/>
        <v>2955865445653.0107</v>
      </c>
      <c r="C126" s="25">
        <f t="shared" si="10"/>
        <v>1761546575247.1182</v>
      </c>
      <c r="D126" s="25">
        <f t="shared" si="11"/>
        <v>1945538541043.322</v>
      </c>
      <c r="E126" s="25">
        <f t="shared" si="12"/>
        <v>261490501917.79495</v>
      </c>
      <c r="F126" s="25">
        <f t="shared" si="13"/>
        <v>360360340574.65601</v>
      </c>
      <c r="G126" s="25">
        <f t="shared" si="14"/>
        <v>94152799176.57486</v>
      </c>
    </row>
    <row r="127" spans="1:7" x14ac:dyDescent="0.35">
      <c r="A127">
        <v>2147</v>
      </c>
      <c r="B127" s="25">
        <f t="shared" si="9"/>
        <v>2985424100109.541</v>
      </c>
      <c r="C127" s="25">
        <f t="shared" si="10"/>
        <v>1779162040999.5894</v>
      </c>
      <c r="D127" s="25">
        <f t="shared" si="11"/>
        <v>1964993926453.7554</v>
      </c>
      <c r="E127" s="25">
        <f t="shared" si="12"/>
        <v>264105406936.9729</v>
      </c>
      <c r="F127" s="25">
        <f t="shared" si="13"/>
        <v>363963943980.40259</v>
      </c>
      <c r="G127" s="25">
        <f t="shared" si="14"/>
        <v>95094327168.340607</v>
      </c>
    </row>
    <row r="128" spans="1:7" x14ac:dyDescent="0.35">
      <c r="A128">
        <v>2148</v>
      </c>
      <c r="B128" s="25">
        <f t="shared" si="9"/>
        <v>3015278341110.6362</v>
      </c>
      <c r="C128" s="25">
        <f t="shared" si="10"/>
        <v>1796953661409.5852</v>
      </c>
      <c r="D128" s="25">
        <f t="shared" si="11"/>
        <v>1984643865718.293</v>
      </c>
      <c r="E128" s="25">
        <f t="shared" si="12"/>
        <v>266746461006.34262</v>
      </c>
      <c r="F128" s="25">
        <f t="shared" si="13"/>
        <v>367603583420.2066</v>
      </c>
      <c r="G128" s="25">
        <f t="shared" si="14"/>
        <v>96045270440.024017</v>
      </c>
    </row>
    <row r="129" spans="1:7" x14ac:dyDescent="0.35">
      <c r="A129">
        <v>2149</v>
      </c>
      <c r="B129" s="25">
        <f t="shared" si="9"/>
        <v>3045431124521.7427</v>
      </c>
      <c r="C129" s="25">
        <f t="shared" si="10"/>
        <v>1814923198023.6812</v>
      </c>
      <c r="D129" s="25">
        <f t="shared" si="11"/>
        <v>2004490304375.4758</v>
      </c>
      <c r="E129" s="25">
        <f t="shared" si="12"/>
        <v>269413925616.40604</v>
      </c>
      <c r="F129" s="25">
        <f t="shared" si="13"/>
        <v>371279619254.40869</v>
      </c>
      <c r="G129" s="25">
        <f t="shared" si="14"/>
        <v>97005723144.424255</v>
      </c>
    </row>
    <row r="130" spans="1:7" x14ac:dyDescent="0.35">
      <c r="A130">
        <v>2150</v>
      </c>
      <c r="B130" s="25">
        <f t="shared" si="9"/>
        <v>3075885435766.96</v>
      </c>
      <c r="C130" s="25">
        <f t="shared" si="10"/>
        <v>1833072430003.918</v>
      </c>
      <c r="D130" s="25">
        <f t="shared" si="11"/>
        <v>2024535207419.2307</v>
      </c>
      <c r="E130" s="25">
        <f t="shared" si="12"/>
        <v>272108064872.5701</v>
      </c>
      <c r="F130" s="25">
        <f t="shared" si="13"/>
        <v>374992415446.95276</v>
      </c>
      <c r="G130" s="25">
        <f t="shared" si="14"/>
        <v>97975780375.8685</v>
      </c>
    </row>
  </sheetData>
  <conditionalFormatting sqref="I2:O14">
    <cfRule type="expression" dxfId="1" priority="1">
      <formula>MOD(ROW(),3)=2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B4333-0B29-4809-B310-188EB84B755A}">
  <dimension ref="A1:O130"/>
  <sheetViews>
    <sheetView workbookViewId="0">
      <selection activeCell="C1" sqref="C1"/>
    </sheetView>
  </sheetViews>
  <sheetFormatPr defaultColWidth="8.81640625" defaultRowHeight="14.5" x14ac:dyDescent="0.35"/>
  <cols>
    <col min="2" max="4" width="18" bestFit="1" customWidth="1"/>
    <col min="5" max="6" width="16.453125" bestFit="1" customWidth="1"/>
    <col min="7" max="7" width="15.453125" bestFit="1" customWidth="1"/>
    <col min="9" max="9" width="36.453125" bestFit="1" customWidth="1"/>
    <col min="10" max="10" width="17.453125" bestFit="1" customWidth="1"/>
    <col min="11" max="15" width="15.54296875" customWidth="1"/>
  </cols>
  <sheetData>
    <row r="1" spans="1:15" x14ac:dyDescent="0.35">
      <c r="A1" t="s">
        <v>112</v>
      </c>
      <c r="C1" s="91">
        <f>Assumptions!$C$32</f>
        <v>1.6E-2</v>
      </c>
      <c r="J1" s="1"/>
      <c r="K1" s="1"/>
      <c r="L1" s="1"/>
      <c r="M1" s="1"/>
      <c r="N1" s="1"/>
      <c r="O1" s="1"/>
    </row>
    <row r="2" spans="1:15" x14ac:dyDescent="0.3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I2" s="2"/>
      <c r="J2" s="16"/>
      <c r="K2" s="16"/>
      <c r="L2" s="16"/>
      <c r="M2" s="16"/>
      <c r="N2" s="16"/>
      <c r="O2" s="16"/>
    </row>
    <row r="3" spans="1:15" x14ac:dyDescent="0.35">
      <c r="A3">
        <v>2023</v>
      </c>
      <c r="B3" s="25">
        <f>'Property Value'!B3/'Demographic-Economic'!C26</f>
        <v>365827.5</v>
      </c>
      <c r="C3" s="25">
        <f>'Property Value'!C3/'Demographic-Economic'!D26</f>
        <v>316917.5</v>
      </c>
      <c r="D3" s="25">
        <f>'Property Value'!D3/'Demographic-Economic'!E26</f>
        <v>306662.5</v>
      </c>
      <c r="E3" s="25">
        <f>'Property Value'!E3/'Demographic-Economic'!F26</f>
        <v>190560</v>
      </c>
      <c r="F3" s="25">
        <f>'Property Value'!F3/'Demographic-Economic'!G26</f>
        <v>211762.5</v>
      </c>
      <c r="G3" s="25">
        <f>'Property Value'!G3/'Demographic-Economic'!H26</f>
        <v>251597.5</v>
      </c>
      <c r="I3" s="2"/>
      <c r="J3" s="16"/>
      <c r="K3" s="16"/>
      <c r="L3" s="16"/>
      <c r="M3" s="16"/>
      <c r="N3" s="16"/>
      <c r="O3" s="16"/>
    </row>
    <row r="4" spans="1:15" x14ac:dyDescent="0.35">
      <c r="A4">
        <v>2024</v>
      </c>
      <c r="B4" s="25">
        <f>B3*(1+$C$1)</f>
        <v>371680.74</v>
      </c>
      <c r="C4" s="25">
        <f t="shared" ref="C4:G19" si="0">C3*(1+$C$1)</f>
        <v>321988.18</v>
      </c>
      <c r="D4" s="25">
        <f t="shared" si="0"/>
        <v>311569.09999999998</v>
      </c>
      <c r="E4" s="25">
        <f t="shared" si="0"/>
        <v>193608.95999999999</v>
      </c>
      <c r="F4" s="25">
        <f t="shared" si="0"/>
        <v>215150.7</v>
      </c>
      <c r="G4" s="25">
        <f t="shared" si="0"/>
        <v>255623.06</v>
      </c>
      <c r="I4" s="2"/>
      <c r="J4" s="16"/>
      <c r="K4" s="16"/>
      <c r="L4" s="16"/>
      <c r="M4" s="16"/>
      <c r="N4" s="16"/>
      <c r="O4" s="16"/>
    </row>
    <row r="5" spans="1:15" x14ac:dyDescent="0.35">
      <c r="A5">
        <v>2025</v>
      </c>
      <c r="B5" s="25">
        <f t="shared" ref="B5:G20" si="1">B4*(1+$C$1)</f>
        <v>377627.63183999999</v>
      </c>
      <c r="C5" s="25">
        <f t="shared" si="0"/>
        <v>327139.99088</v>
      </c>
      <c r="D5" s="25">
        <f t="shared" si="0"/>
        <v>316554.20559999999</v>
      </c>
      <c r="E5" s="25">
        <f t="shared" si="0"/>
        <v>196706.70335999998</v>
      </c>
      <c r="F5" s="25">
        <f t="shared" si="0"/>
        <v>218593.11120000001</v>
      </c>
      <c r="G5" s="25">
        <f t="shared" si="0"/>
        <v>259713.02896</v>
      </c>
      <c r="I5" s="2"/>
      <c r="J5" s="16"/>
      <c r="K5" s="16"/>
      <c r="L5" s="16"/>
      <c r="M5" s="16"/>
      <c r="N5" s="16"/>
      <c r="O5" s="16"/>
    </row>
    <row r="6" spans="1:15" x14ac:dyDescent="0.35">
      <c r="A6">
        <v>2026</v>
      </c>
      <c r="B6" s="25">
        <f t="shared" si="1"/>
        <v>383669.67394944001</v>
      </c>
      <c r="C6" s="25">
        <f t="shared" si="0"/>
        <v>332374.23073408002</v>
      </c>
      <c r="D6" s="25">
        <f t="shared" si="0"/>
        <v>321619.07288960001</v>
      </c>
      <c r="E6" s="25">
        <f t="shared" si="0"/>
        <v>199854.01061375998</v>
      </c>
      <c r="F6" s="25">
        <f t="shared" si="0"/>
        <v>222090.60097920001</v>
      </c>
      <c r="G6" s="25">
        <f t="shared" si="0"/>
        <v>263868.43742336001</v>
      </c>
      <c r="I6" s="2"/>
      <c r="J6" s="16"/>
      <c r="K6" s="16"/>
      <c r="L6" s="16"/>
      <c r="M6" s="16"/>
      <c r="N6" s="16"/>
      <c r="O6" s="16"/>
    </row>
    <row r="7" spans="1:15" x14ac:dyDescent="0.35">
      <c r="A7">
        <v>2027</v>
      </c>
      <c r="B7" s="25">
        <f t="shared" si="1"/>
        <v>389808.38873263105</v>
      </c>
      <c r="C7" s="25">
        <f t="shared" si="0"/>
        <v>337692.2184258253</v>
      </c>
      <c r="D7" s="25">
        <f t="shared" si="0"/>
        <v>326764.97805583361</v>
      </c>
      <c r="E7" s="25">
        <f t="shared" si="0"/>
        <v>203051.67478358015</v>
      </c>
      <c r="F7" s="25">
        <f t="shared" si="0"/>
        <v>225644.05059486721</v>
      </c>
      <c r="G7" s="25">
        <f t="shared" si="0"/>
        <v>268090.33242213377</v>
      </c>
      <c r="I7" s="2"/>
      <c r="J7" s="16"/>
      <c r="K7" s="16"/>
      <c r="L7" s="16"/>
      <c r="M7" s="16"/>
      <c r="N7" s="16"/>
      <c r="O7" s="16"/>
    </row>
    <row r="8" spans="1:15" x14ac:dyDescent="0.35">
      <c r="A8">
        <v>2028</v>
      </c>
      <c r="B8" s="25">
        <f t="shared" si="1"/>
        <v>396045.32295235316</v>
      </c>
      <c r="C8" s="25">
        <f t="shared" si="0"/>
        <v>343095.29392063851</v>
      </c>
      <c r="D8" s="25">
        <f t="shared" si="0"/>
        <v>331993.21770472697</v>
      </c>
      <c r="E8" s="25">
        <f t="shared" si="0"/>
        <v>206300.50158011744</v>
      </c>
      <c r="F8" s="25">
        <f t="shared" si="0"/>
        <v>229254.35540438507</v>
      </c>
      <c r="G8" s="25">
        <f t="shared" si="0"/>
        <v>272379.77774088789</v>
      </c>
      <c r="I8" s="2"/>
      <c r="J8" s="16"/>
      <c r="K8" s="16"/>
      <c r="L8" s="16"/>
      <c r="M8" s="16"/>
      <c r="N8" s="16"/>
      <c r="O8" s="16"/>
    </row>
    <row r="9" spans="1:15" x14ac:dyDescent="0.35">
      <c r="A9">
        <v>2029</v>
      </c>
      <c r="B9" s="25">
        <f t="shared" si="1"/>
        <v>402382.04811959079</v>
      </c>
      <c r="C9" s="25">
        <f t="shared" si="0"/>
        <v>348584.81862336874</v>
      </c>
      <c r="D9" s="25">
        <f t="shared" si="0"/>
        <v>337305.10918800259</v>
      </c>
      <c r="E9" s="25">
        <f t="shared" si="0"/>
        <v>209601.30960539932</v>
      </c>
      <c r="F9" s="25">
        <f t="shared" si="0"/>
        <v>232922.42509085525</v>
      </c>
      <c r="G9" s="25">
        <f t="shared" si="0"/>
        <v>276737.85418474209</v>
      </c>
      <c r="I9" s="2"/>
      <c r="J9" s="16"/>
      <c r="K9" s="16"/>
      <c r="L9" s="16"/>
      <c r="M9" s="16"/>
      <c r="N9" s="16"/>
      <c r="O9" s="16"/>
    </row>
    <row r="10" spans="1:15" x14ac:dyDescent="0.35">
      <c r="A10">
        <v>2030</v>
      </c>
      <c r="B10" s="25">
        <f t="shared" si="1"/>
        <v>408820.16088950424</v>
      </c>
      <c r="C10" s="25">
        <f t="shared" si="0"/>
        <v>354162.17572134268</v>
      </c>
      <c r="D10" s="25">
        <f t="shared" si="0"/>
        <v>342701.99093501066</v>
      </c>
      <c r="E10" s="25">
        <f t="shared" si="0"/>
        <v>212954.93055908571</v>
      </c>
      <c r="F10" s="25">
        <f t="shared" si="0"/>
        <v>236649.18389230894</v>
      </c>
      <c r="G10" s="25">
        <f t="shared" si="0"/>
        <v>281165.65985169797</v>
      </c>
      <c r="I10" s="2"/>
      <c r="J10" s="16"/>
      <c r="K10" s="16"/>
      <c r="L10" s="16"/>
      <c r="M10" s="16"/>
      <c r="N10" s="16"/>
      <c r="O10" s="16"/>
    </row>
    <row r="11" spans="1:15" x14ac:dyDescent="0.35">
      <c r="A11">
        <v>2031</v>
      </c>
      <c r="B11" s="25">
        <f t="shared" si="1"/>
        <v>415361.2834637363</v>
      </c>
      <c r="C11" s="25">
        <f t="shared" si="0"/>
        <v>359828.77053288417</v>
      </c>
      <c r="D11" s="25">
        <f t="shared" si="0"/>
        <v>348185.22278997081</v>
      </c>
      <c r="E11" s="25">
        <f t="shared" si="0"/>
        <v>216362.20944803109</v>
      </c>
      <c r="F11" s="25">
        <f t="shared" si="0"/>
        <v>240435.57083458587</v>
      </c>
      <c r="G11" s="25">
        <f t="shared" si="0"/>
        <v>285664.31040932512</v>
      </c>
      <c r="I11" s="2"/>
      <c r="J11" s="16"/>
      <c r="K11" s="16"/>
      <c r="L11" s="16"/>
      <c r="M11" s="16"/>
      <c r="N11" s="16"/>
      <c r="O11" s="16"/>
    </row>
    <row r="12" spans="1:15" x14ac:dyDescent="0.35">
      <c r="A12">
        <v>2032</v>
      </c>
      <c r="B12" s="25">
        <f t="shared" si="1"/>
        <v>422007.06399915606</v>
      </c>
      <c r="C12" s="25">
        <f t="shared" si="0"/>
        <v>365586.03086141031</v>
      </c>
      <c r="D12" s="25">
        <f t="shared" si="0"/>
        <v>353756.18635461037</v>
      </c>
      <c r="E12" s="25">
        <f t="shared" si="0"/>
        <v>219824.00479919958</v>
      </c>
      <c r="F12" s="25">
        <f t="shared" si="0"/>
        <v>244282.53996793926</v>
      </c>
      <c r="G12" s="25">
        <f t="shared" si="0"/>
        <v>290234.9393758743</v>
      </c>
      <c r="I12" s="2"/>
      <c r="J12" s="16"/>
      <c r="K12" s="16"/>
      <c r="L12" s="16"/>
      <c r="M12" s="16"/>
      <c r="N12" s="16"/>
      <c r="O12" s="16"/>
    </row>
    <row r="13" spans="1:15" x14ac:dyDescent="0.35">
      <c r="A13">
        <v>2033</v>
      </c>
      <c r="B13" s="25">
        <f t="shared" si="1"/>
        <v>428759.17702314258</v>
      </c>
      <c r="C13" s="25">
        <f t="shared" si="0"/>
        <v>371435.40735519287</v>
      </c>
      <c r="D13" s="25">
        <f t="shared" si="0"/>
        <v>359416.28533628414</v>
      </c>
      <c r="E13" s="25">
        <f t="shared" si="0"/>
        <v>223341.18887598679</v>
      </c>
      <c r="F13" s="25">
        <f t="shared" si="0"/>
        <v>248191.06060742628</v>
      </c>
      <c r="G13" s="25">
        <f t="shared" si="0"/>
        <v>294878.69840588828</v>
      </c>
      <c r="I13" s="2"/>
      <c r="J13" s="16"/>
      <c r="K13" s="16"/>
      <c r="L13" s="16"/>
      <c r="M13" s="16"/>
      <c r="N13" s="16"/>
      <c r="O13" s="16"/>
    </row>
    <row r="14" spans="1:15" x14ac:dyDescent="0.35">
      <c r="A14">
        <v>2034</v>
      </c>
      <c r="B14" s="25">
        <f t="shared" si="1"/>
        <v>435619.32385551289</v>
      </c>
      <c r="C14" s="25">
        <f t="shared" si="0"/>
        <v>377378.37387287599</v>
      </c>
      <c r="D14" s="25">
        <f t="shared" si="0"/>
        <v>365166.94590166467</v>
      </c>
      <c r="E14" s="25">
        <f t="shared" si="0"/>
        <v>226914.64789800259</v>
      </c>
      <c r="F14" s="25">
        <f t="shared" si="0"/>
        <v>252162.11757714511</v>
      </c>
      <c r="G14" s="25">
        <f t="shared" si="0"/>
        <v>299596.75758038252</v>
      </c>
      <c r="I14" s="2"/>
      <c r="J14" s="16"/>
      <c r="K14" s="16"/>
      <c r="L14" s="16"/>
      <c r="M14" s="16"/>
      <c r="N14" s="16"/>
      <c r="O14" s="16"/>
    </row>
    <row r="15" spans="1:15" x14ac:dyDescent="0.35">
      <c r="A15">
        <v>2035</v>
      </c>
      <c r="B15" s="25">
        <f t="shared" si="1"/>
        <v>442589.23303720111</v>
      </c>
      <c r="C15" s="25">
        <f t="shared" si="0"/>
        <v>383416.42785484204</v>
      </c>
      <c r="D15" s="25">
        <f t="shared" si="0"/>
        <v>371009.61703609134</v>
      </c>
      <c r="E15" s="25">
        <f t="shared" si="0"/>
        <v>230545.28226437062</v>
      </c>
      <c r="F15" s="25">
        <f t="shared" si="0"/>
        <v>256196.71145837943</v>
      </c>
      <c r="G15" s="25">
        <f t="shared" si="0"/>
        <v>304390.30570166867</v>
      </c>
    </row>
    <row r="16" spans="1:15" x14ac:dyDescent="0.35">
      <c r="A16">
        <v>2036</v>
      </c>
      <c r="B16" s="25">
        <f t="shared" si="1"/>
        <v>449670.66076579632</v>
      </c>
      <c r="C16" s="25">
        <f t="shared" si="0"/>
        <v>389551.0907005195</v>
      </c>
      <c r="D16" s="25">
        <f t="shared" si="0"/>
        <v>376945.77090866881</v>
      </c>
      <c r="E16" s="25">
        <f t="shared" si="0"/>
        <v>234234.00678060055</v>
      </c>
      <c r="F16" s="25">
        <f t="shared" si="0"/>
        <v>260295.85884171352</v>
      </c>
      <c r="G16" s="25">
        <f t="shared" si="0"/>
        <v>309260.55059289536</v>
      </c>
      <c r="I16" s="25"/>
      <c r="J16" s="27"/>
      <c r="K16" s="27"/>
      <c r="L16" s="27"/>
      <c r="M16" s="27"/>
      <c r="N16" s="27"/>
      <c r="O16" s="27"/>
    </row>
    <row r="17" spans="1:15" x14ac:dyDescent="0.35">
      <c r="A17">
        <v>2037</v>
      </c>
      <c r="B17" s="25">
        <f t="shared" si="1"/>
        <v>456865.39133804908</v>
      </c>
      <c r="C17" s="25">
        <f t="shared" si="0"/>
        <v>395783.90815172781</v>
      </c>
      <c r="D17" s="25">
        <f t="shared" si="0"/>
        <v>382976.90324320749</v>
      </c>
      <c r="E17" s="25">
        <f t="shared" si="0"/>
        <v>237981.75088909015</v>
      </c>
      <c r="F17" s="25">
        <f t="shared" si="0"/>
        <v>264460.59258318093</v>
      </c>
      <c r="G17" s="25">
        <f t="shared" si="0"/>
        <v>314208.71940238168</v>
      </c>
      <c r="I17" s="25"/>
      <c r="J17" s="27"/>
      <c r="K17" s="27"/>
      <c r="L17" s="27"/>
      <c r="M17" s="27"/>
      <c r="N17" s="27"/>
      <c r="O17" s="27"/>
    </row>
    <row r="18" spans="1:15" x14ac:dyDescent="0.35">
      <c r="A18">
        <v>2038</v>
      </c>
      <c r="B18" s="25">
        <f t="shared" si="1"/>
        <v>464175.23759945791</v>
      </c>
      <c r="C18" s="25">
        <f t="shared" si="0"/>
        <v>402116.45068215544</v>
      </c>
      <c r="D18" s="25">
        <f t="shared" si="0"/>
        <v>389104.53369509883</v>
      </c>
      <c r="E18" s="25">
        <f t="shared" si="0"/>
        <v>241789.45890331559</v>
      </c>
      <c r="F18" s="25">
        <f t="shared" si="0"/>
        <v>268691.96206451184</v>
      </c>
      <c r="G18" s="25">
        <f t="shared" si="0"/>
        <v>319236.05891281978</v>
      </c>
      <c r="I18" s="25"/>
      <c r="J18" s="27"/>
      <c r="K18" s="27"/>
      <c r="L18" s="27"/>
      <c r="M18" s="27"/>
      <c r="N18" s="27"/>
      <c r="O18" s="27"/>
    </row>
    <row r="19" spans="1:15" x14ac:dyDescent="0.35">
      <c r="A19">
        <v>2039</v>
      </c>
      <c r="B19" s="25">
        <f t="shared" si="1"/>
        <v>471602.04140104924</v>
      </c>
      <c r="C19" s="25">
        <f t="shared" si="0"/>
        <v>408550.31389306992</v>
      </c>
      <c r="D19" s="25">
        <f t="shared" si="0"/>
        <v>395330.20623422042</v>
      </c>
      <c r="E19" s="25">
        <f t="shared" si="0"/>
        <v>245658.09024576866</v>
      </c>
      <c r="F19" s="25">
        <f t="shared" si="0"/>
        <v>272991.03345754405</v>
      </c>
      <c r="G19" s="25">
        <f t="shared" si="0"/>
        <v>324343.83585542487</v>
      </c>
      <c r="I19" s="25"/>
      <c r="J19" s="27"/>
      <c r="K19" s="27"/>
      <c r="L19" s="27"/>
      <c r="M19" s="27"/>
      <c r="N19" s="27"/>
      <c r="O19" s="27"/>
    </row>
    <row r="20" spans="1:15" x14ac:dyDescent="0.35">
      <c r="A20">
        <v>2040</v>
      </c>
      <c r="B20" s="25">
        <f t="shared" si="1"/>
        <v>479147.67406346602</v>
      </c>
      <c r="C20" s="25">
        <f t="shared" si="1"/>
        <v>415087.11891535902</v>
      </c>
      <c r="D20" s="25">
        <f t="shared" si="1"/>
        <v>401655.48953396792</v>
      </c>
      <c r="E20" s="25">
        <f t="shared" si="1"/>
        <v>249588.61968970095</v>
      </c>
      <c r="F20" s="25">
        <f t="shared" si="1"/>
        <v>277358.88999286474</v>
      </c>
      <c r="G20" s="25">
        <f t="shared" si="1"/>
        <v>329533.3372291117</v>
      </c>
      <c r="I20" s="25"/>
      <c r="J20" s="27"/>
      <c r="K20" s="27"/>
      <c r="L20" s="27"/>
      <c r="M20" s="27"/>
      <c r="N20" s="27"/>
      <c r="O20" s="27"/>
    </row>
    <row r="21" spans="1:15" x14ac:dyDescent="0.35">
      <c r="A21">
        <v>2041</v>
      </c>
      <c r="B21" s="25">
        <f t="shared" ref="B21:G36" si="2">B20*(1+$C$1)</f>
        <v>486814.03684848151</v>
      </c>
      <c r="C21" s="25">
        <f t="shared" si="2"/>
        <v>421728.51281800476</v>
      </c>
      <c r="D21" s="25">
        <f t="shared" si="2"/>
        <v>408081.97736651142</v>
      </c>
      <c r="E21" s="25">
        <f t="shared" si="2"/>
        <v>253582.03760473616</v>
      </c>
      <c r="F21" s="25">
        <f t="shared" si="2"/>
        <v>281796.63223275059</v>
      </c>
      <c r="G21" s="25">
        <f t="shared" si="2"/>
        <v>334805.87062477751</v>
      </c>
      <c r="I21" s="25"/>
      <c r="J21" s="27"/>
      <c r="K21" s="27"/>
      <c r="L21" s="27"/>
      <c r="M21" s="27"/>
      <c r="N21" s="27"/>
      <c r="O21" s="27"/>
    </row>
    <row r="22" spans="1:15" x14ac:dyDescent="0.35">
      <c r="A22">
        <v>2042</v>
      </c>
      <c r="B22" s="25">
        <f t="shared" si="2"/>
        <v>494603.06143805722</v>
      </c>
      <c r="C22" s="25">
        <f t="shared" si="2"/>
        <v>428476.16902309284</v>
      </c>
      <c r="D22" s="25">
        <f t="shared" si="2"/>
        <v>414611.28900437563</v>
      </c>
      <c r="E22" s="25">
        <f t="shared" si="2"/>
        <v>257639.35020641194</v>
      </c>
      <c r="F22" s="25">
        <f t="shared" si="2"/>
        <v>286305.37834847462</v>
      </c>
      <c r="G22" s="25">
        <f t="shared" si="2"/>
        <v>340162.76455477398</v>
      </c>
      <c r="I22" s="25"/>
      <c r="J22" s="27"/>
      <c r="K22" s="27"/>
      <c r="L22" s="27"/>
      <c r="M22" s="27"/>
      <c r="N22" s="27"/>
      <c r="O22" s="27"/>
    </row>
    <row r="23" spans="1:15" x14ac:dyDescent="0.35">
      <c r="A23">
        <v>2043</v>
      </c>
      <c r="B23" s="25">
        <f t="shared" si="2"/>
        <v>502516.71042106615</v>
      </c>
      <c r="C23" s="25">
        <f t="shared" si="2"/>
        <v>435331.7877274623</v>
      </c>
      <c r="D23" s="25">
        <f t="shared" si="2"/>
        <v>421245.06962844566</v>
      </c>
      <c r="E23" s="25">
        <f t="shared" si="2"/>
        <v>261761.57980971455</v>
      </c>
      <c r="F23" s="25">
        <f t="shared" si="2"/>
        <v>290886.26440205023</v>
      </c>
      <c r="G23" s="25">
        <f t="shared" si="2"/>
        <v>345605.36878765037</v>
      </c>
      <c r="I23" s="25"/>
      <c r="J23" s="27"/>
      <c r="K23" s="27"/>
      <c r="L23" s="27"/>
      <c r="M23" s="27"/>
      <c r="N23" s="27"/>
      <c r="O23" s="27"/>
    </row>
    <row r="24" spans="1:15" x14ac:dyDescent="0.35">
      <c r="A24">
        <v>2044</v>
      </c>
      <c r="B24" s="25">
        <f t="shared" si="2"/>
        <v>510556.97778780322</v>
      </c>
      <c r="C24" s="25">
        <f t="shared" si="2"/>
        <v>442297.09633110173</v>
      </c>
      <c r="D24" s="25">
        <f t="shared" si="2"/>
        <v>427984.99074250081</v>
      </c>
      <c r="E24" s="25">
        <f t="shared" si="2"/>
        <v>265949.76508667</v>
      </c>
      <c r="F24" s="25">
        <f t="shared" si="2"/>
        <v>295540.44463248306</v>
      </c>
      <c r="G24" s="25">
        <f t="shared" si="2"/>
        <v>351135.0546882528</v>
      </c>
      <c r="I24" s="25"/>
      <c r="J24" s="27"/>
      <c r="K24" s="27"/>
      <c r="L24" s="27"/>
      <c r="M24" s="27"/>
      <c r="N24" s="27"/>
      <c r="O24" s="27"/>
    </row>
    <row r="25" spans="1:15" x14ac:dyDescent="0.35">
      <c r="A25">
        <v>2045</v>
      </c>
      <c r="B25" s="25">
        <f t="shared" si="2"/>
        <v>518725.88943240809</v>
      </c>
      <c r="C25" s="25">
        <f t="shared" si="2"/>
        <v>449373.84987239935</v>
      </c>
      <c r="D25" s="25">
        <f t="shared" si="2"/>
        <v>434832.75059438084</v>
      </c>
      <c r="E25" s="25">
        <f t="shared" si="2"/>
        <v>270204.9613280567</v>
      </c>
      <c r="F25" s="25">
        <f t="shared" si="2"/>
        <v>300269.09174660279</v>
      </c>
      <c r="G25" s="25">
        <f t="shared" si="2"/>
        <v>356753.21556326485</v>
      </c>
      <c r="I25" s="25"/>
      <c r="J25" s="27"/>
      <c r="K25" s="27"/>
      <c r="L25" s="27"/>
      <c r="M25" s="27"/>
      <c r="N25" s="27"/>
      <c r="O25" s="27"/>
    </row>
    <row r="26" spans="1:15" x14ac:dyDescent="0.35">
      <c r="A26">
        <v>2046</v>
      </c>
      <c r="B26" s="25">
        <f t="shared" si="2"/>
        <v>527025.50366332661</v>
      </c>
      <c r="C26" s="25">
        <f t="shared" si="2"/>
        <v>456563.83147035778</v>
      </c>
      <c r="D26" s="25">
        <f t="shared" si="2"/>
        <v>441790.07460389094</v>
      </c>
      <c r="E26" s="25">
        <f t="shared" si="2"/>
        <v>274528.24070930562</v>
      </c>
      <c r="F26" s="25">
        <f t="shared" si="2"/>
        <v>305073.39721454843</v>
      </c>
      <c r="G26" s="25">
        <f t="shared" si="2"/>
        <v>362461.26701227709</v>
      </c>
      <c r="I26" s="25"/>
      <c r="J26" s="27"/>
      <c r="K26" s="27"/>
      <c r="L26" s="27"/>
      <c r="M26" s="27"/>
      <c r="N26" s="27"/>
      <c r="O26" s="27"/>
    </row>
    <row r="27" spans="1:15" x14ac:dyDescent="0.35">
      <c r="A27">
        <v>2047</v>
      </c>
      <c r="B27" s="25">
        <f t="shared" si="2"/>
        <v>535457.9117219398</v>
      </c>
      <c r="C27" s="25">
        <f t="shared" si="2"/>
        <v>463868.8527738835</v>
      </c>
      <c r="D27" s="25">
        <f t="shared" si="2"/>
        <v>448858.71579755319</v>
      </c>
      <c r="E27" s="25">
        <f t="shared" si="2"/>
        <v>278920.69256065454</v>
      </c>
      <c r="F27" s="25">
        <f t="shared" si="2"/>
        <v>309954.57156998123</v>
      </c>
      <c r="G27" s="25">
        <f t="shared" si="2"/>
        <v>368260.64728447353</v>
      </c>
      <c r="I27" s="25"/>
      <c r="J27" s="27"/>
      <c r="K27" s="27"/>
      <c r="L27" s="27"/>
      <c r="M27" s="27"/>
      <c r="N27" s="27"/>
      <c r="O27" s="27"/>
    </row>
    <row r="28" spans="1:15" x14ac:dyDescent="0.35">
      <c r="A28">
        <v>2048</v>
      </c>
      <c r="B28" s="25">
        <f t="shared" si="2"/>
        <v>544025.23830949084</v>
      </c>
      <c r="C28" s="25">
        <f t="shared" si="2"/>
        <v>471290.75441826566</v>
      </c>
      <c r="D28" s="25">
        <f t="shared" si="2"/>
        <v>456040.45525031403</v>
      </c>
      <c r="E28" s="25">
        <f t="shared" si="2"/>
        <v>283383.42364162504</v>
      </c>
      <c r="F28" s="25">
        <f t="shared" si="2"/>
        <v>314913.84471510095</v>
      </c>
      <c r="G28" s="25">
        <f t="shared" si="2"/>
        <v>374152.81764102512</v>
      </c>
      <c r="I28" s="71"/>
      <c r="J28" s="27"/>
      <c r="K28" s="27"/>
      <c r="L28" s="27"/>
      <c r="M28" s="27"/>
      <c r="N28" s="27"/>
      <c r="O28" s="27"/>
    </row>
    <row r="29" spans="1:15" x14ac:dyDescent="0.35">
      <c r="A29">
        <v>2049</v>
      </c>
      <c r="B29" s="25">
        <f t="shared" si="2"/>
        <v>552729.64212244272</v>
      </c>
      <c r="C29" s="25">
        <f t="shared" si="2"/>
        <v>478831.40648895793</v>
      </c>
      <c r="D29" s="25">
        <f t="shared" si="2"/>
        <v>463337.10253431904</v>
      </c>
      <c r="E29" s="25">
        <f t="shared" si="2"/>
        <v>287917.55841989105</v>
      </c>
      <c r="F29" s="25">
        <f t="shared" si="2"/>
        <v>319952.46623054257</v>
      </c>
      <c r="G29" s="25">
        <f t="shared" si="2"/>
        <v>380139.26272328151</v>
      </c>
    </row>
    <row r="30" spans="1:15" x14ac:dyDescent="0.35">
      <c r="A30">
        <v>2050</v>
      </c>
      <c r="B30" s="25">
        <f t="shared" si="2"/>
        <v>561573.31639640185</v>
      </c>
      <c r="C30" s="25">
        <f t="shared" si="2"/>
        <v>486492.70899278129</v>
      </c>
      <c r="D30" s="25">
        <f t="shared" si="2"/>
        <v>470750.49617486814</v>
      </c>
      <c r="E30" s="25">
        <f t="shared" si="2"/>
        <v>292524.23935460934</v>
      </c>
      <c r="F30" s="25">
        <f t="shared" si="2"/>
        <v>325071.70569023123</v>
      </c>
      <c r="G30" s="25">
        <f t="shared" si="2"/>
        <v>386221.49092685402</v>
      </c>
      <c r="J30" s="27"/>
      <c r="K30" s="27"/>
      <c r="L30" s="27"/>
      <c r="M30" s="27"/>
      <c r="N30" s="27"/>
      <c r="O30" s="27"/>
    </row>
    <row r="31" spans="1:15" x14ac:dyDescent="0.35">
      <c r="A31">
        <v>2051</v>
      </c>
      <c r="B31" s="25">
        <f t="shared" si="2"/>
        <v>570558.4894587443</v>
      </c>
      <c r="C31" s="25">
        <f t="shared" si="2"/>
        <v>494276.59233666578</v>
      </c>
      <c r="D31" s="25">
        <f t="shared" si="2"/>
        <v>478282.50411366601</v>
      </c>
      <c r="E31" s="25">
        <f t="shared" si="2"/>
        <v>297204.6271842831</v>
      </c>
      <c r="F31" s="25">
        <f t="shared" si="2"/>
        <v>330272.85298127495</v>
      </c>
      <c r="G31" s="25">
        <f t="shared" si="2"/>
        <v>392401.0347816837</v>
      </c>
    </row>
    <row r="32" spans="1:15" x14ac:dyDescent="0.35">
      <c r="A32">
        <v>2052</v>
      </c>
      <c r="B32" s="25">
        <f t="shared" si="2"/>
        <v>579687.42529008421</v>
      </c>
      <c r="C32" s="25">
        <f t="shared" si="2"/>
        <v>502185.01781405247</v>
      </c>
      <c r="D32" s="25">
        <f t="shared" si="2"/>
        <v>485935.0241794847</v>
      </c>
      <c r="E32" s="25">
        <f t="shared" si="2"/>
        <v>301959.90121923166</v>
      </c>
      <c r="F32" s="25">
        <f t="shared" si="2"/>
        <v>335557.21862897533</v>
      </c>
      <c r="G32" s="25">
        <f t="shared" si="2"/>
        <v>398679.45133819064</v>
      </c>
    </row>
    <row r="33" spans="1:7" x14ac:dyDescent="0.35">
      <c r="A33">
        <v>2053</v>
      </c>
      <c r="B33" s="25">
        <f t="shared" si="2"/>
        <v>588962.42409472552</v>
      </c>
      <c r="C33" s="25">
        <f t="shared" si="2"/>
        <v>510219.9780990773</v>
      </c>
      <c r="D33" s="25">
        <f t="shared" si="2"/>
        <v>493709.98456635646</v>
      </c>
      <c r="E33" s="25">
        <f t="shared" si="2"/>
        <v>306791.25963873934</v>
      </c>
      <c r="F33" s="25">
        <f t="shared" si="2"/>
        <v>340926.13412703894</v>
      </c>
      <c r="G33" s="25">
        <f t="shared" si="2"/>
        <v>405058.32255960169</v>
      </c>
    </row>
    <row r="34" spans="1:7" x14ac:dyDescent="0.35">
      <c r="A34">
        <v>2054</v>
      </c>
      <c r="B34" s="25">
        <f t="shared" si="2"/>
        <v>598385.82288024109</v>
      </c>
      <c r="C34" s="25">
        <f t="shared" si="2"/>
        <v>518383.49774866254</v>
      </c>
      <c r="D34" s="25">
        <f t="shared" si="2"/>
        <v>501609.34431941819</v>
      </c>
      <c r="E34" s="25">
        <f t="shared" si="2"/>
        <v>311699.91979295918</v>
      </c>
      <c r="F34" s="25">
        <f t="shared" si="2"/>
        <v>346380.95227307157</v>
      </c>
      <c r="G34" s="25">
        <f t="shared" si="2"/>
        <v>411539.25572055532</v>
      </c>
    </row>
    <row r="35" spans="1:7" x14ac:dyDescent="0.35">
      <c r="A35">
        <v>2055</v>
      </c>
      <c r="B35" s="25">
        <f t="shared" si="2"/>
        <v>607959.99604632496</v>
      </c>
      <c r="C35" s="25">
        <f t="shared" si="2"/>
        <v>526677.6337126412</v>
      </c>
      <c r="D35" s="25">
        <f t="shared" si="2"/>
        <v>509635.09382852889</v>
      </c>
      <c r="E35" s="25">
        <f t="shared" si="2"/>
        <v>316687.11850964651</v>
      </c>
      <c r="F35" s="25">
        <f t="shared" si="2"/>
        <v>351923.04750944074</v>
      </c>
      <c r="G35" s="25">
        <f t="shared" si="2"/>
        <v>418123.88381208421</v>
      </c>
    </row>
    <row r="36" spans="1:7" x14ac:dyDescent="0.35">
      <c r="A36">
        <v>2056</v>
      </c>
      <c r="B36" s="25">
        <f t="shared" si="2"/>
        <v>617687.35598306614</v>
      </c>
      <c r="C36" s="25">
        <f t="shared" si="2"/>
        <v>535104.47585204348</v>
      </c>
      <c r="D36" s="25">
        <f t="shared" si="2"/>
        <v>517789.25532978534</v>
      </c>
      <c r="E36" s="25">
        <f t="shared" si="2"/>
        <v>321754.11240580084</v>
      </c>
      <c r="F36" s="25">
        <f t="shared" si="2"/>
        <v>357553.8162695918</v>
      </c>
      <c r="G36" s="25">
        <f t="shared" si="2"/>
        <v>424813.86595307756</v>
      </c>
    </row>
    <row r="37" spans="1:7" x14ac:dyDescent="0.35">
      <c r="A37">
        <v>2057</v>
      </c>
      <c r="B37" s="25">
        <f t="shared" ref="B37:G52" si="3">B36*(1+$C$1)</f>
        <v>627570.35367879516</v>
      </c>
      <c r="C37" s="25">
        <f t="shared" si="3"/>
        <v>543666.14746567619</v>
      </c>
      <c r="D37" s="25">
        <f t="shared" si="3"/>
        <v>526073.88341506186</v>
      </c>
      <c r="E37" s="25">
        <f t="shared" si="3"/>
        <v>326902.17820429365</v>
      </c>
      <c r="F37" s="25">
        <f t="shared" si="3"/>
        <v>363274.67732990527</v>
      </c>
      <c r="G37" s="25">
        <f t="shared" si="3"/>
        <v>431610.88780832681</v>
      </c>
    </row>
    <row r="38" spans="1:7" x14ac:dyDescent="0.35">
      <c r="A38">
        <v>2058</v>
      </c>
      <c r="B38" s="25">
        <f t="shared" si="3"/>
        <v>637611.47933765594</v>
      </c>
      <c r="C38" s="25">
        <f t="shared" si="3"/>
        <v>552364.80582512706</v>
      </c>
      <c r="D38" s="25">
        <f t="shared" si="3"/>
        <v>534491.06554970285</v>
      </c>
      <c r="E38" s="25">
        <f t="shared" si="3"/>
        <v>332132.61305556237</v>
      </c>
      <c r="F38" s="25">
        <f t="shared" si="3"/>
        <v>369087.07216718374</v>
      </c>
      <c r="G38" s="25">
        <f t="shared" si="3"/>
        <v>438516.66201326007</v>
      </c>
    </row>
    <row r="39" spans="1:7" x14ac:dyDescent="0.35">
      <c r="A39">
        <v>2059</v>
      </c>
      <c r="B39" s="25">
        <f t="shared" si="3"/>
        <v>647813.26300705841</v>
      </c>
      <c r="C39" s="25">
        <f t="shared" si="3"/>
        <v>561202.64271832909</v>
      </c>
      <c r="D39" s="25">
        <f t="shared" si="3"/>
        <v>543042.92259849806</v>
      </c>
      <c r="E39" s="25">
        <f t="shared" si="3"/>
        <v>337446.7348644514</v>
      </c>
      <c r="F39" s="25">
        <f t="shared" si="3"/>
        <v>374992.4653218587</v>
      </c>
      <c r="G39" s="25">
        <f t="shared" si="3"/>
        <v>445532.92860547226</v>
      </c>
    </row>
    <row r="40" spans="1:7" x14ac:dyDescent="0.35">
      <c r="A40">
        <v>2060</v>
      </c>
      <c r="B40" s="25">
        <f t="shared" si="3"/>
        <v>658178.27521517139</v>
      </c>
      <c r="C40" s="25">
        <f t="shared" si="3"/>
        <v>570181.88500182237</v>
      </c>
      <c r="D40" s="25">
        <f t="shared" si="3"/>
        <v>551731.60936007404</v>
      </c>
      <c r="E40" s="25">
        <f t="shared" si="3"/>
        <v>342845.8826222826</v>
      </c>
      <c r="F40" s="25">
        <f t="shared" si="3"/>
        <v>380992.34476700844</v>
      </c>
      <c r="G40" s="25">
        <f t="shared" si="3"/>
        <v>452661.45546315983</v>
      </c>
    </row>
    <row r="41" spans="1:7" x14ac:dyDescent="0.35">
      <c r="A41">
        <v>2061</v>
      </c>
      <c r="B41" s="25">
        <f t="shared" si="3"/>
        <v>668709.12761861412</v>
      </c>
      <c r="C41" s="25">
        <f t="shared" si="3"/>
        <v>579304.79516185157</v>
      </c>
      <c r="D41" s="25">
        <f t="shared" si="3"/>
        <v>560559.31510983524</v>
      </c>
      <c r="E41" s="25">
        <f t="shared" si="3"/>
        <v>348331.4167442391</v>
      </c>
      <c r="F41" s="25">
        <f t="shared" si="3"/>
        <v>387088.22228328057</v>
      </c>
      <c r="G41" s="25">
        <f t="shared" si="3"/>
        <v>459904.03875057038</v>
      </c>
    </row>
    <row r="42" spans="1:7" x14ac:dyDescent="0.35">
      <c r="A42">
        <v>2062</v>
      </c>
      <c r="B42" s="25">
        <f t="shared" si="3"/>
        <v>679408.4736605119</v>
      </c>
      <c r="C42" s="25">
        <f t="shared" si="3"/>
        <v>588573.67188444117</v>
      </c>
      <c r="D42" s="25">
        <f t="shared" si="3"/>
        <v>569528.26415159262</v>
      </c>
      <c r="E42" s="25">
        <f t="shared" si="3"/>
        <v>353904.71941214695</v>
      </c>
      <c r="F42" s="25">
        <f t="shared" si="3"/>
        <v>393281.63383981306</v>
      </c>
      <c r="G42" s="25">
        <f t="shared" si="3"/>
        <v>467262.50337057951</v>
      </c>
    </row>
    <row r="43" spans="1:7" x14ac:dyDescent="0.35">
      <c r="A43">
        <v>2063</v>
      </c>
      <c r="B43" s="25">
        <f t="shared" si="3"/>
        <v>690279.00923908013</v>
      </c>
      <c r="C43" s="25">
        <f t="shared" si="3"/>
        <v>597990.85063459224</v>
      </c>
      <c r="D43" s="25">
        <f t="shared" si="3"/>
        <v>578640.71637801814</v>
      </c>
      <c r="E43" s="25">
        <f t="shared" si="3"/>
        <v>359567.19492274133</v>
      </c>
      <c r="F43" s="25">
        <f t="shared" si="3"/>
        <v>399574.1399812501</v>
      </c>
      <c r="G43" s="25">
        <f t="shared" si="3"/>
        <v>474738.7034245088</v>
      </c>
    </row>
    <row r="44" spans="1:7" x14ac:dyDescent="0.35">
      <c r="A44">
        <v>2064</v>
      </c>
      <c r="B44" s="25">
        <f t="shared" si="3"/>
        <v>701323.47338690539</v>
      </c>
      <c r="C44" s="25">
        <f t="shared" si="3"/>
        <v>607558.70424474566</v>
      </c>
      <c r="D44" s="25">
        <f t="shared" si="3"/>
        <v>587898.96784006641</v>
      </c>
      <c r="E44" s="25">
        <f t="shared" si="3"/>
        <v>365320.27004150517</v>
      </c>
      <c r="F44" s="25">
        <f t="shared" si="3"/>
        <v>405967.32622095011</v>
      </c>
      <c r="G44" s="25">
        <f t="shared" si="3"/>
        <v>482334.52267930092</v>
      </c>
    </row>
    <row r="45" spans="1:7" x14ac:dyDescent="0.35">
      <c r="A45">
        <v>2065</v>
      </c>
      <c r="B45" s="25">
        <f t="shared" si="3"/>
        <v>712544.64896109584</v>
      </c>
      <c r="C45" s="25">
        <f t="shared" si="3"/>
        <v>617279.64351266157</v>
      </c>
      <c r="D45" s="25">
        <f t="shared" si="3"/>
        <v>597305.35132550751</v>
      </c>
      <c r="E45" s="25">
        <f t="shared" si="3"/>
        <v>371165.39436216926</v>
      </c>
      <c r="F45" s="25">
        <f t="shared" si="3"/>
        <v>412462.80344048532</v>
      </c>
      <c r="G45" s="25">
        <f t="shared" si="3"/>
        <v>490051.87504216976</v>
      </c>
    </row>
    <row r="46" spans="1:7" x14ac:dyDescent="0.35">
      <c r="A46">
        <v>2066</v>
      </c>
      <c r="B46" s="25">
        <f t="shared" si="3"/>
        <v>723945.36334447342</v>
      </c>
      <c r="C46" s="25">
        <f t="shared" si="3"/>
        <v>627156.11780886422</v>
      </c>
      <c r="D46" s="25">
        <f t="shared" si="3"/>
        <v>606862.23694671562</v>
      </c>
      <c r="E46" s="25">
        <f t="shared" si="3"/>
        <v>377104.040671964</v>
      </c>
      <c r="F46" s="25">
        <f t="shared" si="3"/>
        <v>419062.20829553308</v>
      </c>
      <c r="G46" s="25">
        <f t="shared" si="3"/>
        <v>497892.70504284446</v>
      </c>
    </row>
    <row r="47" spans="1:7" x14ac:dyDescent="0.35">
      <c r="A47">
        <v>2067</v>
      </c>
      <c r="B47" s="25">
        <f t="shared" si="3"/>
        <v>735528.48915798496</v>
      </c>
      <c r="C47" s="25">
        <f t="shared" si="3"/>
        <v>637190.61569380609</v>
      </c>
      <c r="D47" s="25">
        <f t="shared" si="3"/>
        <v>616572.03273786313</v>
      </c>
      <c r="E47" s="25">
        <f t="shared" si="3"/>
        <v>383137.70532271545</v>
      </c>
      <c r="F47" s="25">
        <f t="shared" si="3"/>
        <v>425767.20362826163</v>
      </c>
      <c r="G47" s="25">
        <f t="shared" si="3"/>
        <v>505858.98832353001</v>
      </c>
    </row>
    <row r="48" spans="1:7" x14ac:dyDescent="0.35">
      <c r="A48">
        <v>2068</v>
      </c>
      <c r="B48" s="25">
        <f t="shared" si="3"/>
        <v>747296.94498451275</v>
      </c>
      <c r="C48" s="25">
        <f t="shared" si="3"/>
        <v>647385.66554490698</v>
      </c>
      <c r="D48" s="25">
        <f t="shared" si="3"/>
        <v>626437.18526166899</v>
      </c>
      <c r="E48" s="25">
        <f t="shared" si="3"/>
        <v>389267.9086078789</v>
      </c>
      <c r="F48" s="25">
        <f t="shared" si="3"/>
        <v>432579.47888631385</v>
      </c>
      <c r="G48" s="25">
        <f t="shared" si="3"/>
        <v>513952.73213670647</v>
      </c>
    </row>
    <row r="49" spans="1:7" x14ac:dyDescent="0.35">
      <c r="A49">
        <v>2069</v>
      </c>
      <c r="B49" s="25">
        <f t="shared" si="3"/>
        <v>759253.69610426493</v>
      </c>
      <c r="C49" s="25">
        <f t="shared" si="3"/>
        <v>657743.83619362547</v>
      </c>
      <c r="D49" s="25">
        <f t="shared" si="3"/>
        <v>636460.18022585567</v>
      </c>
      <c r="E49" s="25">
        <f t="shared" si="3"/>
        <v>395496.19514560496</v>
      </c>
      <c r="F49" s="25">
        <f t="shared" si="3"/>
        <v>439500.75054849486</v>
      </c>
      <c r="G49" s="25">
        <f t="shared" si="3"/>
        <v>522175.97585089377</v>
      </c>
    </row>
    <row r="50" spans="1:7" x14ac:dyDescent="0.35">
      <c r="A50">
        <v>2070</v>
      </c>
      <c r="B50" s="25">
        <f t="shared" si="3"/>
        <v>771401.75524193316</v>
      </c>
      <c r="C50" s="25">
        <f t="shared" si="3"/>
        <v>668267.73757272353</v>
      </c>
      <c r="D50" s="25">
        <f t="shared" si="3"/>
        <v>646643.54310946935</v>
      </c>
      <c r="E50" s="25">
        <f t="shared" si="3"/>
        <v>401824.13426793466</v>
      </c>
      <c r="F50" s="25">
        <f t="shared" si="3"/>
        <v>446532.76255727076</v>
      </c>
      <c r="G50" s="25">
        <f t="shared" si="3"/>
        <v>530530.79146450805</v>
      </c>
    </row>
    <row r="51" spans="1:7" x14ac:dyDescent="0.35">
      <c r="A51">
        <v>2071</v>
      </c>
      <c r="B51" s="25">
        <f t="shared" si="3"/>
        <v>783744.18332580407</v>
      </c>
      <c r="C51" s="25">
        <f t="shared" si="3"/>
        <v>678960.02137388708</v>
      </c>
      <c r="D51" s="25">
        <f t="shared" si="3"/>
        <v>656989.83979922091</v>
      </c>
      <c r="E51" s="25">
        <f t="shared" si="3"/>
        <v>408253.32041622163</v>
      </c>
      <c r="F51" s="25">
        <f t="shared" si="3"/>
        <v>453677.28675818711</v>
      </c>
      <c r="G51" s="25">
        <f t="shared" si="3"/>
        <v>539019.28412794019</v>
      </c>
    </row>
    <row r="52" spans="1:7" x14ac:dyDescent="0.35">
      <c r="A52">
        <v>2072</v>
      </c>
      <c r="B52" s="25">
        <f t="shared" si="3"/>
        <v>796284.09025901696</v>
      </c>
      <c r="C52" s="25">
        <f t="shared" si="3"/>
        <v>689823.3817158693</v>
      </c>
      <c r="D52" s="25">
        <f t="shared" si="3"/>
        <v>667501.67723600846</v>
      </c>
      <c r="E52" s="25">
        <f t="shared" si="3"/>
        <v>414785.37354288116</v>
      </c>
      <c r="F52" s="25">
        <f t="shared" si="3"/>
        <v>460936.12334631808</v>
      </c>
      <c r="G52" s="25">
        <f t="shared" si="3"/>
        <v>547643.59267398727</v>
      </c>
    </row>
    <row r="53" spans="1:7" x14ac:dyDescent="0.35">
      <c r="A53">
        <v>2073</v>
      </c>
      <c r="B53" s="25">
        <f t="shared" ref="B53:G68" si="4">B52*(1+$C$1)</f>
        <v>809024.63570316124</v>
      </c>
      <c r="C53" s="25">
        <f t="shared" si="4"/>
        <v>700860.5558233232</v>
      </c>
      <c r="D53" s="25">
        <f t="shared" si="4"/>
        <v>678181.70407178462</v>
      </c>
      <c r="E53" s="25">
        <f t="shared" si="4"/>
        <v>421421.93951956724</v>
      </c>
      <c r="F53" s="25">
        <f t="shared" si="4"/>
        <v>468311.10131985915</v>
      </c>
      <c r="G53" s="25">
        <f t="shared" si="4"/>
        <v>556405.89015677106</v>
      </c>
    </row>
    <row r="54" spans="1:7" x14ac:dyDescent="0.35">
      <c r="A54">
        <v>2074</v>
      </c>
      <c r="B54" s="25">
        <f t="shared" si="4"/>
        <v>821969.02987441188</v>
      </c>
      <c r="C54" s="25">
        <f t="shared" si="4"/>
        <v>712074.3247164964</v>
      </c>
      <c r="D54" s="25">
        <f t="shared" si="4"/>
        <v>689032.61133693322</v>
      </c>
      <c r="E54" s="25">
        <f t="shared" si="4"/>
        <v>428164.69055188034</v>
      </c>
      <c r="F54" s="25">
        <f t="shared" si="4"/>
        <v>475804.07894097693</v>
      </c>
      <c r="G54" s="25">
        <f t="shared" si="4"/>
        <v>565308.38439927937</v>
      </c>
    </row>
    <row r="55" spans="1:7" x14ac:dyDescent="0.35">
      <c r="A55">
        <v>2075</v>
      </c>
      <c r="B55" s="25">
        <f t="shared" si="4"/>
        <v>835120.53435240244</v>
      </c>
      <c r="C55" s="25">
        <f t="shared" si="4"/>
        <v>723467.5139119603</v>
      </c>
      <c r="D55" s="25">
        <f t="shared" si="4"/>
        <v>700057.13311832421</v>
      </c>
      <c r="E55" s="25">
        <f t="shared" si="4"/>
        <v>435015.32560071041</v>
      </c>
      <c r="F55" s="25">
        <f t="shared" si="4"/>
        <v>483416.9442040326</v>
      </c>
      <c r="G55" s="25">
        <f t="shared" si="4"/>
        <v>574353.31854966783</v>
      </c>
    </row>
    <row r="56" spans="1:7" x14ac:dyDescent="0.35">
      <c r="A56">
        <v>2076</v>
      </c>
      <c r="B56" s="25">
        <f t="shared" si="4"/>
        <v>848482.46290204092</v>
      </c>
      <c r="C56" s="25">
        <f t="shared" si="4"/>
        <v>735042.99413455173</v>
      </c>
      <c r="D56" s="25">
        <f t="shared" si="4"/>
        <v>711258.04724821739</v>
      </c>
      <c r="E56" s="25">
        <f t="shared" si="4"/>
        <v>441975.57081032178</v>
      </c>
      <c r="F56" s="25">
        <f t="shared" si="4"/>
        <v>491151.61531129712</v>
      </c>
      <c r="G56" s="25">
        <f t="shared" si="4"/>
        <v>583542.97164646257</v>
      </c>
    </row>
    <row r="57" spans="1:7" x14ac:dyDescent="0.35">
      <c r="A57">
        <v>2077</v>
      </c>
      <c r="B57" s="25">
        <f t="shared" si="4"/>
        <v>862058.18230847362</v>
      </c>
      <c r="C57" s="25">
        <f t="shared" si="4"/>
        <v>746803.68204070453</v>
      </c>
      <c r="D57" s="25">
        <f t="shared" si="4"/>
        <v>722638.17600418883</v>
      </c>
      <c r="E57" s="25">
        <f t="shared" si="4"/>
        <v>449047.17994328693</v>
      </c>
      <c r="F57" s="25">
        <f t="shared" si="4"/>
        <v>499010.04115627788</v>
      </c>
      <c r="G57" s="25">
        <f t="shared" si="4"/>
        <v>592879.65919280599</v>
      </c>
    </row>
    <row r="58" spans="1:7" x14ac:dyDescent="0.35">
      <c r="A58">
        <v>2078</v>
      </c>
      <c r="B58" s="25">
        <f t="shared" si="4"/>
        <v>875851.11322540918</v>
      </c>
      <c r="C58" s="25">
        <f t="shared" si="4"/>
        <v>758752.54095335584</v>
      </c>
      <c r="D58" s="25">
        <f t="shared" si="4"/>
        <v>734200.3868202559</v>
      </c>
      <c r="E58" s="25">
        <f t="shared" si="4"/>
        <v>456231.93482237955</v>
      </c>
      <c r="F58" s="25">
        <f t="shared" si="4"/>
        <v>506994.20181477832</v>
      </c>
      <c r="G58" s="25">
        <f t="shared" si="4"/>
        <v>602365.73373989086</v>
      </c>
    </row>
    <row r="59" spans="1:7" x14ac:dyDescent="0.35">
      <c r="A59">
        <v>2079</v>
      </c>
      <c r="B59" s="25">
        <f t="shared" si="4"/>
        <v>889864.73103701579</v>
      </c>
      <c r="C59" s="25">
        <f t="shared" si="4"/>
        <v>770892.58160860953</v>
      </c>
      <c r="D59" s="25">
        <f t="shared" si="4"/>
        <v>745947.59300938004</v>
      </c>
      <c r="E59" s="25">
        <f t="shared" si="4"/>
        <v>463531.64577953762</v>
      </c>
      <c r="F59" s="25">
        <f t="shared" si="4"/>
        <v>515106.10904381477</v>
      </c>
      <c r="G59" s="25">
        <f t="shared" si="4"/>
        <v>612003.58547972911</v>
      </c>
    </row>
    <row r="60" spans="1:7" x14ac:dyDescent="0.35">
      <c r="A60">
        <v>2080</v>
      </c>
      <c r="B60" s="25">
        <f t="shared" si="4"/>
        <v>904102.56673360802</v>
      </c>
      <c r="C60" s="25">
        <f t="shared" si="4"/>
        <v>783226.86291434732</v>
      </c>
      <c r="D60" s="25">
        <f t="shared" si="4"/>
        <v>757882.75449753017</v>
      </c>
      <c r="E60" s="25">
        <f t="shared" si="4"/>
        <v>470948.15211201023</v>
      </c>
      <c r="F60" s="25">
        <f t="shared" si="4"/>
        <v>523347.80678851582</v>
      </c>
      <c r="G60" s="25">
        <f t="shared" si="4"/>
        <v>621795.64284740482</v>
      </c>
    </row>
    <row r="61" spans="1:7" x14ac:dyDescent="0.35">
      <c r="A61">
        <v>2081</v>
      </c>
      <c r="B61" s="25">
        <f t="shared" si="4"/>
        <v>918568.20780134574</v>
      </c>
      <c r="C61" s="25">
        <f t="shared" si="4"/>
        <v>795758.49272097694</v>
      </c>
      <c r="D61" s="25">
        <f t="shared" si="4"/>
        <v>770008.87856949063</v>
      </c>
      <c r="E61" s="25">
        <f t="shared" si="4"/>
        <v>478483.3225458024</v>
      </c>
      <c r="F61" s="25">
        <f t="shared" si="4"/>
        <v>531721.37169713213</v>
      </c>
      <c r="G61" s="25">
        <f t="shared" si="4"/>
        <v>631744.37313296332</v>
      </c>
    </row>
    <row r="62" spans="1:7" x14ac:dyDescent="0.35">
      <c r="A62">
        <v>2082</v>
      </c>
      <c r="B62" s="25">
        <f t="shared" si="4"/>
        <v>933265.29912616732</v>
      </c>
      <c r="C62" s="25">
        <f t="shared" si="4"/>
        <v>808490.62860451255</v>
      </c>
      <c r="D62" s="25">
        <f t="shared" si="4"/>
        <v>782329.02062660246</v>
      </c>
      <c r="E62" s="25">
        <f t="shared" si="4"/>
        <v>486139.05570653523</v>
      </c>
      <c r="F62" s="25">
        <f t="shared" si="4"/>
        <v>540228.91364428622</v>
      </c>
      <c r="G62" s="25">
        <f t="shared" si="4"/>
        <v>641852.28310309071</v>
      </c>
    </row>
    <row r="63" spans="1:7" x14ac:dyDescent="0.35">
      <c r="A63">
        <v>2083</v>
      </c>
      <c r="B63" s="25">
        <f t="shared" si="4"/>
        <v>948197.54391218605</v>
      </c>
      <c r="C63" s="25">
        <f t="shared" si="4"/>
        <v>821426.47866218479</v>
      </c>
      <c r="D63" s="25">
        <f t="shared" si="4"/>
        <v>794846.28495662811</v>
      </c>
      <c r="E63" s="25">
        <f t="shared" si="4"/>
        <v>493917.2805978398</v>
      </c>
      <c r="F63" s="25">
        <f t="shared" si="4"/>
        <v>548872.57626259478</v>
      </c>
      <c r="G63" s="25">
        <f t="shared" si="4"/>
        <v>652121.9196327402</v>
      </c>
    </row>
    <row r="64" spans="1:7" x14ac:dyDescent="0.35">
      <c r="A64">
        <v>2084</v>
      </c>
      <c r="B64" s="25">
        <f t="shared" si="4"/>
        <v>963368.70461478108</v>
      </c>
      <c r="C64" s="25">
        <f t="shared" si="4"/>
        <v>834569.30232077977</v>
      </c>
      <c r="D64" s="25">
        <f t="shared" si="4"/>
        <v>807563.82551593415</v>
      </c>
      <c r="E64" s="25">
        <f t="shared" si="4"/>
        <v>501819.95708740526</v>
      </c>
      <c r="F64" s="25">
        <f t="shared" si="4"/>
        <v>557654.53748279635</v>
      </c>
      <c r="G64" s="25">
        <f t="shared" si="4"/>
        <v>662555.8703468641</v>
      </c>
    </row>
    <row r="65" spans="1:7" x14ac:dyDescent="0.35">
      <c r="A65">
        <v>2085</v>
      </c>
      <c r="B65" s="25">
        <f t="shared" si="4"/>
        <v>978782.6038886176</v>
      </c>
      <c r="C65" s="25">
        <f t="shared" si="4"/>
        <v>847922.41115791223</v>
      </c>
      <c r="D65" s="25">
        <f t="shared" si="4"/>
        <v>820484.84672418912</v>
      </c>
      <c r="E65" s="25">
        <f t="shared" si="4"/>
        <v>509849.07640080375</v>
      </c>
      <c r="F65" s="25">
        <f t="shared" si="4"/>
        <v>566577.01008252113</v>
      </c>
      <c r="G65" s="25">
        <f t="shared" si="4"/>
        <v>673156.76427241392</v>
      </c>
    </row>
    <row r="66" spans="1:7" x14ac:dyDescent="0.35">
      <c r="A66">
        <v>2086</v>
      </c>
      <c r="B66" s="25">
        <f t="shared" si="4"/>
        <v>994443.12555083551</v>
      </c>
      <c r="C66" s="25">
        <f t="shared" si="4"/>
        <v>861489.16973643878</v>
      </c>
      <c r="D66" s="25">
        <f t="shared" si="4"/>
        <v>833612.60427177616</v>
      </c>
      <c r="E66" s="25">
        <f t="shared" si="4"/>
        <v>518006.66162321664</v>
      </c>
      <c r="F66" s="25">
        <f t="shared" si="4"/>
        <v>575642.24224384152</v>
      </c>
      <c r="G66" s="25">
        <f t="shared" si="4"/>
        <v>683927.27250077249</v>
      </c>
    </row>
    <row r="67" spans="1:7" x14ac:dyDescent="0.35">
      <c r="A67">
        <v>2087</v>
      </c>
      <c r="B67" s="25">
        <f t="shared" si="4"/>
        <v>1010354.2155596489</v>
      </c>
      <c r="C67" s="25">
        <f t="shared" si="4"/>
        <v>875272.99645222176</v>
      </c>
      <c r="D67" s="25">
        <f t="shared" si="4"/>
        <v>846950.40594012453</v>
      </c>
      <c r="E67" s="25">
        <f t="shared" si="4"/>
        <v>526294.76820918813</v>
      </c>
      <c r="F67" s="25">
        <f t="shared" si="4"/>
        <v>584852.51811974298</v>
      </c>
      <c r="G67" s="25">
        <f t="shared" si="4"/>
        <v>694870.10886078491</v>
      </c>
    </row>
    <row r="68" spans="1:7" x14ac:dyDescent="0.35">
      <c r="A68">
        <v>2088</v>
      </c>
      <c r="B68" s="25">
        <f t="shared" si="4"/>
        <v>1026519.8830086034</v>
      </c>
      <c r="C68" s="25">
        <f t="shared" si="4"/>
        <v>889277.36439545732</v>
      </c>
      <c r="D68" s="25">
        <f t="shared" si="4"/>
        <v>860501.61243516649</v>
      </c>
      <c r="E68" s="25">
        <f t="shared" si="4"/>
        <v>534715.48450053518</v>
      </c>
      <c r="F68" s="25">
        <f t="shared" si="4"/>
        <v>594210.15840965882</v>
      </c>
      <c r="G68" s="25">
        <f t="shared" si="4"/>
        <v>705988.03060255747</v>
      </c>
    </row>
    <row r="69" spans="1:7" x14ac:dyDescent="0.35">
      <c r="A69">
        <v>2089</v>
      </c>
      <c r="B69" s="25">
        <f t="shared" ref="B69:G84" si="5">B68*(1+$C$1)</f>
        <v>1042944.201136741</v>
      </c>
      <c r="C69" s="25">
        <f t="shared" si="5"/>
        <v>903505.80222578463</v>
      </c>
      <c r="D69" s="25">
        <f t="shared" si="5"/>
        <v>874269.63823412918</v>
      </c>
      <c r="E69" s="25">
        <f t="shared" si="5"/>
        <v>543270.93225254375</v>
      </c>
      <c r="F69" s="25">
        <f t="shared" si="5"/>
        <v>603717.52094421338</v>
      </c>
      <c r="G69" s="25">
        <f t="shared" si="5"/>
        <v>717283.83909219841</v>
      </c>
    </row>
    <row r="70" spans="1:7" x14ac:dyDescent="0.35">
      <c r="A70">
        <v>2090</v>
      </c>
      <c r="B70" s="25">
        <f t="shared" si="5"/>
        <v>1059631.3083549289</v>
      </c>
      <c r="C70" s="25">
        <f t="shared" si="5"/>
        <v>917961.89506139723</v>
      </c>
      <c r="D70" s="25">
        <f t="shared" si="5"/>
        <v>888257.95244587527</v>
      </c>
      <c r="E70" s="25">
        <f t="shared" si="5"/>
        <v>551963.2671685844</v>
      </c>
      <c r="F70" s="25">
        <f t="shared" si="5"/>
        <v>613377.0012793208</v>
      </c>
      <c r="G70" s="25">
        <f t="shared" si="5"/>
        <v>728760.38051767356</v>
      </c>
    </row>
    <row r="71" spans="1:7" x14ac:dyDescent="0.35">
      <c r="A71">
        <v>2091</v>
      </c>
      <c r="B71" s="25">
        <f t="shared" si="5"/>
        <v>1076585.4092886078</v>
      </c>
      <c r="C71" s="25">
        <f t="shared" si="5"/>
        <v>932649.28538237954</v>
      </c>
      <c r="D71" s="25">
        <f t="shared" si="5"/>
        <v>902470.07968500932</v>
      </c>
      <c r="E71" s="25">
        <f t="shared" si="5"/>
        <v>560794.67944328173</v>
      </c>
      <c r="F71" s="25">
        <f t="shared" si="5"/>
        <v>623191.03329979</v>
      </c>
      <c r="G71" s="25">
        <f t="shared" si="5"/>
        <v>740420.54660595639</v>
      </c>
    </row>
    <row r="72" spans="1:7" x14ac:dyDescent="0.35">
      <c r="A72">
        <v>2092</v>
      </c>
      <c r="B72" s="25">
        <f t="shared" si="5"/>
        <v>1093810.7758372256</v>
      </c>
      <c r="C72" s="25">
        <f t="shared" si="5"/>
        <v>947571.67394849763</v>
      </c>
      <c r="D72" s="25">
        <f t="shared" si="5"/>
        <v>916909.60095996945</v>
      </c>
      <c r="E72" s="25">
        <f t="shared" si="5"/>
        <v>569767.39431437419</v>
      </c>
      <c r="F72" s="25">
        <f t="shared" si="5"/>
        <v>633162.0898325867</v>
      </c>
      <c r="G72" s="25">
        <f t="shared" si="5"/>
        <v>752267.27535165171</v>
      </c>
    </row>
    <row r="73" spans="1:7" x14ac:dyDescent="0.35">
      <c r="A73">
        <v>2093</v>
      </c>
      <c r="B73" s="25">
        <f t="shared" si="5"/>
        <v>1111311.7482506211</v>
      </c>
      <c r="C73" s="25">
        <f t="shared" si="5"/>
        <v>962732.82073167362</v>
      </c>
      <c r="D73" s="25">
        <f t="shared" si="5"/>
        <v>931580.15457532892</v>
      </c>
      <c r="E73" s="25">
        <f t="shared" si="5"/>
        <v>578883.67262340419</v>
      </c>
      <c r="F73" s="25">
        <f t="shared" si="5"/>
        <v>643292.68326990807</v>
      </c>
      <c r="G73" s="25">
        <f t="shared" si="5"/>
        <v>764303.55175727815</v>
      </c>
    </row>
    <row r="74" spans="1:7" x14ac:dyDescent="0.35">
      <c r="A74">
        <v>2094</v>
      </c>
      <c r="B74" s="25">
        <f t="shared" si="5"/>
        <v>1129092.7362226311</v>
      </c>
      <c r="C74" s="25">
        <f t="shared" si="5"/>
        <v>978136.54586338042</v>
      </c>
      <c r="D74" s="25">
        <f t="shared" si="5"/>
        <v>946485.43704853416</v>
      </c>
      <c r="E74" s="25">
        <f t="shared" si="5"/>
        <v>588145.81138537871</v>
      </c>
      <c r="F74" s="25">
        <f t="shared" si="5"/>
        <v>653585.36620222661</v>
      </c>
      <c r="G74" s="25">
        <f t="shared" si="5"/>
        <v>776532.40858539462</v>
      </c>
    </row>
    <row r="75" spans="1:7" x14ac:dyDescent="0.35">
      <c r="A75">
        <v>2095</v>
      </c>
      <c r="B75" s="25">
        <f t="shared" si="5"/>
        <v>1147158.2200021932</v>
      </c>
      <c r="C75" s="25">
        <f t="shared" si="5"/>
        <v>993786.73059719452</v>
      </c>
      <c r="D75" s="25">
        <f t="shared" si="5"/>
        <v>961629.2040413107</v>
      </c>
      <c r="E75" s="25">
        <f t="shared" si="5"/>
        <v>597556.1443675448</v>
      </c>
      <c r="F75" s="25">
        <f t="shared" si="5"/>
        <v>664042.73206146224</v>
      </c>
      <c r="G75" s="25">
        <f t="shared" si="5"/>
        <v>788956.92712276091</v>
      </c>
    </row>
    <row r="76" spans="1:7" x14ac:dyDescent="0.35">
      <c r="A76">
        <v>2096</v>
      </c>
      <c r="B76" s="25">
        <f t="shared" si="5"/>
        <v>1165512.7515222284</v>
      </c>
      <c r="C76" s="25">
        <f t="shared" si="5"/>
        <v>1009687.3182867497</v>
      </c>
      <c r="D76" s="25">
        <f t="shared" si="5"/>
        <v>977015.27130597166</v>
      </c>
      <c r="E76" s="25">
        <f t="shared" si="5"/>
        <v>607117.04267742555</v>
      </c>
      <c r="F76" s="25">
        <f t="shared" si="5"/>
        <v>674667.41577444563</v>
      </c>
      <c r="G76" s="25">
        <f t="shared" si="5"/>
        <v>801580.23795672506</v>
      </c>
    </row>
    <row r="77" spans="1:7" x14ac:dyDescent="0.35">
      <c r="A77">
        <v>2097</v>
      </c>
      <c r="B77" s="25">
        <f t="shared" si="5"/>
        <v>1184160.955546584</v>
      </c>
      <c r="C77" s="25">
        <f t="shared" si="5"/>
        <v>1025842.3153793376</v>
      </c>
      <c r="D77" s="25">
        <f t="shared" si="5"/>
        <v>992647.51564686722</v>
      </c>
      <c r="E77" s="25">
        <f t="shared" si="5"/>
        <v>616830.91536026436</v>
      </c>
      <c r="F77" s="25">
        <f t="shared" si="5"/>
        <v>685462.09442683682</v>
      </c>
      <c r="G77" s="25">
        <f t="shared" si="5"/>
        <v>814405.52176403266</v>
      </c>
    </row>
    <row r="78" spans="1:7" x14ac:dyDescent="0.35">
      <c r="A78">
        <v>2098</v>
      </c>
      <c r="B78" s="25">
        <f t="shared" si="5"/>
        <v>1203107.5308353293</v>
      </c>
      <c r="C78" s="25">
        <f t="shared" si="5"/>
        <v>1042255.7924254071</v>
      </c>
      <c r="D78" s="25">
        <f t="shared" si="5"/>
        <v>1008529.8758972171</v>
      </c>
      <c r="E78" s="25">
        <f t="shared" si="5"/>
        <v>626700.21000602865</v>
      </c>
      <c r="F78" s="25">
        <f t="shared" si="5"/>
        <v>696429.48793766624</v>
      </c>
      <c r="G78" s="25">
        <f t="shared" si="5"/>
        <v>827436.01011225721</v>
      </c>
    </row>
    <row r="79" spans="1:7" x14ac:dyDescent="0.35">
      <c r="A79">
        <v>2099</v>
      </c>
      <c r="B79" s="25">
        <f t="shared" si="5"/>
        <v>1222357.2513286946</v>
      </c>
      <c r="C79" s="25">
        <f t="shared" si="5"/>
        <v>1058931.8851042136</v>
      </c>
      <c r="D79" s="25">
        <f t="shared" si="5"/>
        <v>1024666.3539115726</v>
      </c>
      <c r="E79" s="25">
        <f t="shared" si="5"/>
        <v>636727.41336612508</v>
      </c>
      <c r="F79" s="25">
        <f t="shared" si="5"/>
        <v>707572.35974466894</v>
      </c>
      <c r="G79" s="25">
        <f t="shared" si="5"/>
        <v>840674.98627405334</v>
      </c>
    </row>
    <row r="80" spans="1:7" x14ac:dyDescent="0.35">
      <c r="A80">
        <v>2100</v>
      </c>
      <c r="B80" s="25">
        <f t="shared" si="5"/>
        <v>1241914.9673499537</v>
      </c>
      <c r="C80" s="25">
        <f t="shared" si="5"/>
        <v>1075874.7952658811</v>
      </c>
      <c r="D80" s="25">
        <f t="shared" si="5"/>
        <v>1041061.0155741578</v>
      </c>
      <c r="E80" s="25">
        <f t="shared" si="5"/>
        <v>646915.05197998311</v>
      </c>
      <c r="F80" s="25">
        <f t="shared" si="5"/>
        <v>718893.51750058366</v>
      </c>
      <c r="G80" s="25">
        <f t="shared" si="5"/>
        <v>854125.78605443821</v>
      </c>
    </row>
    <row r="81" spans="1:7" x14ac:dyDescent="0.35">
      <c r="A81">
        <v>2101</v>
      </c>
      <c r="B81" s="25">
        <f t="shared" si="5"/>
        <v>1261785.6068275529</v>
      </c>
      <c r="C81" s="25">
        <f t="shared" si="5"/>
        <v>1093088.7919901353</v>
      </c>
      <c r="D81" s="25">
        <f t="shared" si="5"/>
        <v>1057717.9918233443</v>
      </c>
      <c r="E81" s="25">
        <f t="shared" si="5"/>
        <v>657265.6928116628</v>
      </c>
      <c r="F81" s="25">
        <f t="shared" si="5"/>
        <v>730395.81378059299</v>
      </c>
      <c r="G81" s="25">
        <f t="shared" si="5"/>
        <v>867791.79863130918</v>
      </c>
    </row>
    <row r="82" spans="1:7" x14ac:dyDescent="0.35">
      <c r="A82">
        <v>2102</v>
      </c>
      <c r="B82" s="25">
        <f t="shared" si="5"/>
        <v>1281974.1765367938</v>
      </c>
      <c r="C82" s="25">
        <f t="shared" si="5"/>
        <v>1110578.2126619776</v>
      </c>
      <c r="D82" s="25">
        <f t="shared" si="5"/>
        <v>1074641.4796925178</v>
      </c>
      <c r="E82" s="25">
        <f t="shared" si="5"/>
        <v>667781.94389664941</v>
      </c>
      <c r="F82" s="25">
        <f t="shared" si="5"/>
        <v>742082.14680108253</v>
      </c>
      <c r="G82" s="25">
        <f t="shared" si="5"/>
        <v>881676.46740941016</v>
      </c>
    </row>
    <row r="83" spans="1:7" x14ac:dyDescent="0.35">
      <c r="A83">
        <v>2103</v>
      </c>
      <c r="B83" s="25">
        <f t="shared" si="5"/>
        <v>1302485.7633613825</v>
      </c>
      <c r="C83" s="25">
        <f t="shared" si="5"/>
        <v>1128347.4640645692</v>
      </c>
      <c r="D83" s="25">
        <f t="shared" si="5"/>
        <v>1091835.7433675982</v>
      </c>
      <c r="E83" s="25">
        <f t="shared" si="5"/>
        <v>678466.45499899576</v>
      </c>
      <c r="F83" s="25">
        <f t="shared" si="5"/>
        <v>753955.46114989987</v>
      </c>
      <c r="G83" s="25">
        <f t="shared" si="5"/>
        <v>895783.2908879607</v>
      </c>
    </row>
    <row r="84" spans="1:7" x14ac:dyDescent="0.35">
      <c r="A84">
        <v>2104</v>
      </c>
      <c r="B84" s="25">
        <f t="shared" si="5"/>
        <v>1323325.5355751647</v>
      </c>
      <c r="C84" s="25">
        <f t="shared" si="5"/>
        <v>1146401.0234896024</v>
      </c>
      <c r="D84" s="25">
        <f t="shared" si="5"/>
        <v>1109305.1152614797</v>
      </c>
      <c r="E84" s="25">
        <f t="shared" si="5"/>
        <v>689321.91827897972</v>
      </c>
      <c r="F84" s="25">
        <f t="shared" si="5"/>
        <v>766018.74852829822</v>
      </c>
      <c r="G84" s="25">
        <f t="shared" si="5"/>
        <v>910115.82354216813</v>
      </c>
    </row>
    <row r="85" spans="1:7" x14ac:dyDescent="0.35">
      <c r="A85">
        <v>2105</v>
      </c>
      <c r="B85" s="25">
        <f t="shared" ref="B85:G100" si="6">B84*(1+$C$1)</f>
        <v>1344498.7441443673</v>
      </c>
      <c r="C85" s="25">
        <f t="shared" si="6"/>
        <v>1164743.4398654359</v>
      </c>
      <c r="D85" s="25">
        <f t="shared" si="6"/>
        <v>1127053.9971056634</v>
      </c>
      <c r="E85" s="25">
        <f t="shared" si="6"/>
        <v>700351.06897144346</v>
      </c>
      <c r="F85" s="25">
        <f t="shared" si="6"/>
        <v>778275.04850475106</v>
      </c>
      <c r="G85" s="25">
        <f t="shared" si="6"/>
        <v>924677.67671884282</v>
      </c>
    </row>
    <row r="86" spans="1:7" x14ac:dyDescent="0.35">
      <c r="A86">
        <v>2106</v>
      </c>
      <c r="B86" s="25">
        <f t="shared" si="6"/>
        <v>1366010.7240506771</v>
      </c>
      <c r="C86" s="25">
        <f t="shared" si="6"/>
        <v>1183379.334903283</v>
      </c>
      <c r="D86" s="25">
        <f t="shared" si="6"/>
        <v>1145086.8610593542</v>
      </c>
      <c r="E86" s="25">
        <f t="shared" si="6"/>
        <v>711556.68607498659</v>
      </c>
      <c r="F86" s="25">
        <f t="shared" si="6"/>
        <v>790727.44928082707</v>
      </c>
      <c r="G86" s="25">
        <f t="shared" si="6"/>
        <v>939472.51954634429</v>
      </c>
    </row>
    <row r="87" spans="1:7" x14ac:dyDescent="0.35">
      <c r="A87">
        <v>2107</v>
      </c>
      <c r="B87" s="25">
        <f t="shared" si="6"/>
        <v>1387866.895635488</v>
      </c>
      <c r="C87" s="25">
        <f t="shared" si="6"/>
        <v>1202313.4042617355</v>
      </c>
      <c r="D87" s="25">
        <f t="shared" si="6"/>
        <v>1163408.2508363039</v>
      </c>
      <c r="E87" s="25">
        <f t="shared" si="6"/>
        <v>722941.59305218642</v>
      </c>
      <c r="F87" s="25">
        <f t="shared" si="6"/>
        <v>803379.08846932033</v>
      </c>
      <c r="G87" s="25">
        <f t="shared" si="6"/>
        <v>954504.07985908585</v>
      </c>
    </row>
    <row r="88" spans="1:7" x14ac:dyDescent="0.35">
      <c r="A88">
        <v>2108</v>
      </c>
      <c r="B88" s="25">
        <f t="shared" si="6"/>
        <v>1410072.7659656559</v>
      </c>
      <c r="C88" s="25">
        <f t="shared" si="6"/>
        <v>1221550.4187299232</v>
      </c>
      <c r="D88" s="25">
        <f t="shared" si="6"/>
        <v>1182022.7828496848</v>
      </c>
      <c r="E88" s="25">
        <f t="shared" si="6"/>
        <v>734508.6585410214</v>
      </c>
      <c r="F88" s="25">
        <f t="shared" si="6"/>
        <v>816233.15388482949</v>
      </c>
      <c r="G88" s="25">
        <f t="shared" si="6"/>
        <v>969776.14513683121</v>
      </c>
    </row>
    <row r="89" spans="1:7" x14ac:dyDescent="0.35">
      <c r="A89">
        <v>2109</v>
      </c>
      <c r="B89" s="25">
        <f t="shared" si="6"/>
        <v>1432633.9302211064</v>
      </c>
      <c r="C89" s="25">
        <f t="shared" si="6"/>
        <v>1241095.225429602</v>
      </c>
      <c r="D89" s="25">
        <f t="shared" si="6"/>
        <v>1200935.1473752798</v>
      </c>
      <c r="E89" s="25">
        <f t="shared" si="6"/>
        <v>746260.79707767779</v>
      </c>
      <c r="F89" s="25">
        <f t="shared" si="6"/>
        <v>829292.88434698677</v>
      </c>
      <c r="G89" s="25">
        <f t="shared" si="6"/>
        <v>985292.56345902057</v>
      </c>
    </row>
    <row r="90" spans="1:7" x14ac:dyDescent="0.35">
      <c r="A90">
        <v>2110</v>
      </c>
      <c r="B90" s="25">
        <f t="shared" si="6"/>
        <v>1455556.0731046442</v>
      </c>
      <c r="C90" s="25">
        <f t="shared" si="6"/>
        <v>1260952.7490364756</v>
      </c>
      <c r="D90" s="25">
        <f t="shared" si="6"/>
        <v>1220150.1097332842</v>
      </c>
      <c r="E90" s="25">
        <f t="shared" si="6"/>
        <v>758200.96983092069</v>
      </c>
      <c r="F90" s="25">
        <f t="shared" si="6"/>
        <v>842561.57049653854</v>
      </c>
      <c r="G90" s="25">
        <f t="shared" si="6"/>
        <v>1001057.2444743649</v>
      </c>
    </row>
    <row r="91" spans="1:7" x14ac:dyDescent="0.35">
      <c r="A91">
        <v>2111</v>
      </c>
      <c r="B91" s="25">
        <f t="shared" si="6"/>
        <v>1478844.9702743185</v>
      </c>
      <c r="C91" s="25">
        <f t="shared" si="6"/>
        <v>1281127.9930210591</v>
      </c>
      <c r="D91" s="25">
        <f t="shared" si="6"/>
        <v>1239672.5114890167</v>
      </c>
      <c r="E91" s="25">
        <f t="shared" si="6"/>
        <v>770332.1853482154</v>
      </c>
      <c r="F91" s="25">
        <f t="shared" si="6"/>
        <v>856042.55562448315</v>
      </c>
      <c r="G91" s="25">
        <f t="shared" si="6"/>
        <v>1017074.1603859548</v>
      </c>
    </row>
    <row r="92" spans="1:7" x14ac:dyDescent="0.35">
      <c r="A92">
        <v>2112</v>
      </c>
      <c r="B92" s="25">
        <f t="shared" si="6"/>
        <v>1502506.4897987077</v>
      </c>
      <c r="C92" s="25">
        <f t="shared" si="6"/>
        <v>1301626.040909396</v>
      </c>
      <c r="D92" s="25">
        <f t="shared" si="6"/>
        <v>1259507.2716728409</v>
      </c>
      <c r="E92" s="25">
        <f t="shared" si="6"/>
        <v>782657.50031378691</v>
      </c>
      <c r="F92" s="25">
        <f t="shared" si="6"/>
        <v>869739.23651447485</v>
      </c>
      <c r="G92" s="25">
        <f t="shared" si="6"/>
        <v>1033347.3469521301</v>
      </c>
    </row>
    <row r="93" spans="1:7" x14ac:dyDescent="0.35">
      <c r="A93">
        <v>2113</v>
      </c>
      <c r="B93" s="25">
        <f t="shared" si="6"/>
        <v>1526546.5936354869</v>
      </c>
      <c r="C93" s="25">
        <f t="shared" si="6"/>
        <v>1322452.0575639463</v>
      </c>
      <c r="D93" s="25">
        <f t="shared" si="6"/>
        <v>1279659.3880196065</v>
      </c>
      <c r="E93" s="25">
        <f t="shared" si="6"/>
        <v>795180.02031880745</v>
      </c>
      <c r="F93" s="25">
        <f t="shared" si="6"/>
        <v>883655.06429870648</v>
      </c>
      <c r="G93" s="25">
        <f t="shared" si="6"/>
        <v>1049880.9045033641</v>
      </c>
    </row>
    <row r="94" spans="1:7" x14ac:dyDescent="0.35">
      <c r="A94">
        <v>2114</v>
      </c>
      <c r="B94" s="25">
        <f t="shared" si="6"/>
        <v>1550971.3391336547</v>
      </c>
      <c r="C94" s="25">
        <f t="shared" si="6"/>
        <v>1343611.2904849695</v>
      </c>
      <c r="D94" s="25">
        <f t="shared" si="6"/>
        <v>1300133.9382279201</v>
      </c>
      <c r="E94" s="25">
        <f t="shared" si="6"/>
        <v>807902.90064390842</v>
      </c>
      <c r="F94" s="25">
        <f t="shared" si="6"/>
        <v>897793.54532748577</v>
      </c>
      <c r="G94" s="25">
        <f t="shared" si="6"/>
        <v>1066678.998975418</v>
      </c>
    </row>
    <row r="95" spans="1:7" x14ac:dyDescent="0.35">
      <c r="A95">
        <v>2115</v>
      </c>
      <c r="B95" s="25">
        <f t="shared" si="6"/>
        <v>1575786.8805597932</v>
      </c>
      <c r="C95" s="25">
        <f t="shared" si="6"/>
        <v>1365109.0711327291</v>
      </c>
      <c r="D95" s="25">
        <f t="shared" si="6"/>
        <v>1320936.0812395669</v>
      </c>
      <c r="E95" s="25">
        <f t="shared" si="6"/>
        <v>820829.34705421096</v>
      </c>
      <c r="F95" s="25">
        <f t="shared" si="6"/>
        <v>912158.24205272552</v>
      </c>
      <c r="G95" s="25">
        <f t="shared" si="6"/>
        <v>1083745.8629590247</v>
      </c>
    </row>
    <row r="96" spans="1:7" x14ac:dyDescent="0.35">
      <c r="A96">
        <v>2116</v>
      </c>
      <c r="B96" s="25">
        <f t="shared" si="6"/>
        <v>1600999.47064875</v>
      </c>
      <c r="C96" s="25">
        <f t="shared" si="6"/>
        <v>1386950.8162708527</v>
      </c>
      <c r="D96" s="25">
        <f t="shared" si="6"/>
        <v>1342071.0585394001</v>
      </c>
      <c r="E96" s="25">
        <f t="shared" si="6"/>
        <v>833962.61660707835</v>
      </c>
      <c r="F96" s="25">
        <f t="shared" si="6"/>
        <v>926752.77392556914</v>
      </c>
      <c r="G96" s="25">
        <f t="shared" si="6"/>
        <v>1101085.7967663691</v>
      </c>
    </row>
    <row r="97" spans="1:7" x14ac:dyDescent="0.35">
      <c r="A97">
        <v>2117</v>
      </c>
      <c r="B97" s="25">
        <f t="shared" si="6"/>
        <v>1626615.4621791299</v>
      </c>
      <c r="C97" s="25">
        <f t="shared" si="6"/>
        <v>1409142.0293311863</v>
      </c>
      <c r="D97" s="25">
        <f t="shared" si="6"/>
        <v>1363544.1954760305</v>
      </c>
      <c r="E97" s="25">
        <f t="shared" si="6"/>
        <v>847306.01847279165</v>
      </c>
      <c r="F97" s="25">
        <f t="shared" si="6"/>
        <v>941580.81830837822</v>
      </c>
      <c r="G97" s="25">
        <f t="shared" si="6"/>
        <v>1118703.1695146312</v>
      </c>
    </row>
    <row r="98" spans="1:7" x14ac:dyDescent="0.35">
      <c r="A98">
        <v>2118</v>
      </c>
      <c r="B98" s="25">
        <f t="shared" si="6"/>
        <v>1652641.3095739961</v>
      </c>
      <c r="C98" s="25">
        <f t="shared" si="6"/>
        <v>1431688.3018004852</v>
      </c>
      <c r="D98" s="25">
        <f t="shared" si="6"/>
        <v>1385360.902603647</v>
      </c>
      <c r="E98" s="25">
        <f t="shared" si="6"/>
        <v>860862.91476835636</v>
      </c>
      <c r="F98" s="25">
        <f t="shared" si="6"/>
        <v>956646.11140131229</v>
      </c>
      <c r="G98" s="25">
        <f t="shared" si="6"/>
        <v>1136602.4202268652</v>
      </c>
    </row>
    <row r="99" spans="1:7" x14ac:dyDescent="0.35">
      <c r="A99">
        <v>2119</v>
      </c>
      <c r="B99" s="25">
        <f t="shared" si="6"/>
        <v>1679083.5705271801</v>
      </c>
      <c r="C99" s="25">
        <f t="shared" si="6"/>
        <v>1454595.314629293</v>
      </c>
      <c r="D99" s="25">
        <f t="shared" si="6"/>
        <v>1407526.6770453053</v>
      </c>
      <c r="E99" s="25">
        <f t="shared" si="6"/>
        <v>874636.72140465013</v>
      </c>
      <c r="F99" s="25">
        <f t="shared" si="6"/>
        <v>971952.44918373332</v>
      </c>
      <c r="G99" s="25">
        <f t="shared" si="6"/>
        <v>1154788.058950495</v>
      </c>
    </row>
    <row r="100" spans="1:7" x14ac:dyDescent="0.35">
      <c r="A100">
        <v>2120</v>
      </c>
      <c r="B100" s="25">
        <f t="shared" si="6"/>
        <v>1705948.9076556149</v>
      </c>
      <c r="C100" s="25">
        <f t="shared" si="6"/>
        <v>1477868.8396633617</v>
      </c>
      <c r="D100" s="25">
        <f t="shared" si="6"/>
        <v>1430047.1038780301</v>
      </c>
      <c r="E100" s="25">
        <f t="shared" si="6"/>
        <v>888630.9089471245</v>
      </c>
      <c r="F100" s="25">
        <f t="shared" si="6"/>
        <v>987503.6883706731</v>
      </c>
      <c r="G100" s="25">
        <f t="shared" si="6"/>
        <v>1173264.6678937029</v>
      </c>
    </row>
    <row r="101" spans="1:7" x14ac:dyDescent="0.35">
      <c r="A101">
        <v>2121</v>
      </c>
      <c r="B101" s="25">
        <f t="shared" ref="B101:G116" si="7">B100*(1+$C$1)</f>
        <v>1733244.0901781048</v>
      </c>
      <c r="C101" s="25">
        <f t="shared" si="7"/>
        <v>1501514.7410979755</v>
      </c>
      <c r="D101" s="25">
        <f t="shared" si="7"/>
        <v>1452927.8575400787</v>
      </c>
      <c r="E101" s="25">
        <f t="shared" si="7"/>
        <v>902849.0034902785</v>
      </c>
      <c r="F101" s="25">
        <f t="shared" si="7"/>
        <v>1003303.7473846038</v>
      </c>
      <c r="G101" s="25">
        <f t="shared" si="7"/>
        <v>1192036.9025800021</v>
      </c>
    </row>
    <row r="102" spans="1:7" x14ac:dyDescent="0.35">
      <c r="A102">
        <v>2122</v>
      </c>
      <c r="B102" s="25">
        <f t="shared" si="7"/>
        <v>1760975.9956209545</v>
      </c>
      <c r="C102" s="25">
        <f t="shared" si="7"/>
        <v>1525538.976955543</v>
      </c>
      <c r="D102" s="25">
        <f t="shared" si="7"/>
        <v>1476174.70326072</v>
      </c>
      <c r="E102" s="25">
        <f t="shared" si="7"/>
        <v>917294.58754612296</v>
      </c>
      <c r="F102" s="25">
        <f t="shared" si="7"/>
        <v>1019356.6073427575</v>
      </c>
      <c r="G102" s="25">
        <f t="shared" si="7"/>
        <v>1211109.4930212821</v>
      </c>
    </row>
    <row r="103" spans="1:7" x14ac:dyDescent="0.35">
      <c r="A103">
        <v>2123</v>
      </c>
      <c r="B103" s="25">
        <f t="shared" si="7"/>
        <v>1789151.6115508899</v>
      </c>
      <c r="C103" s="25">
        <f t="shared" si="7"/>
        <v>1549947.6005868318</v>
      </c>
      <c r="D103" s="25">
        <f t="shared" si="7"/>
        <v>1499793.4985128916</v>
      </c>
      <c r="E103" s="25">
        <f t="shared" si="7"/>
        <v>931971.30094686092</v>
      </c>
      <c r="F103" s="25">
        <f t="shared" si="7"/>
        <v>1035666.3130602416</v>
      </c>
      <c r="G103" s="25">
        <f t="shared" si="7"/>
        <v>1230487.2449096227</v>
      </c>
    </row>
    <row r="104" spans="1:7" x14ac:dyDescent="0.35">
      <c r="A104">
        <v>2124</v>
      </c>
      <c r="B104" s="25">
        <f t="shared" si="7"/>
        <v>1817778.0373357041</v>
      </c>
      <c r="C104" s="25">
        <f t="shared" si="7"/>
        <v>1574746.7621962212</v>
      </c>
      <c r="D104" s="25">
        <f t="shared" si="7"/>
        <v>1523790.1944890979</v>
      </c>
      <c r="E104" s="25">
        <f t="shared" si="7"/>
        <v>946882.84176201071</v>
      </c>
      <c r="F104" s="25">
        <f t="shared" si="7"/>
        <v>1052236.9740692056</v>
      </c>
      <c r="G104" s="25">
        <f t="shared" si="7"/>
        <v>1250175.0408281768</v>
      </c>
    </row>
    <row r="105" spans="1:7" x14ac:dyDescent="0.35">
      <c r="A105">
        <v>2125</v>
      </c>
      <c r="B105" s="25">
        <f t="shared" si="7"/>
        <v>1846862.4859330754</v>
      </c>
      <c r="C105" s="25">
        <f t="shared" si="7"/>
        <v>1599942.7103913608</v>
      </c>
      <c r="D105" s="25">
        <f t="shared" si="7"/>
        <v>1548170.8376009236</v>
      </c>
      <c r="E105" s="25">
        <f t="shared" si="7"/>
        <v>962032.96723020286</v>
      </c>
      <c r="F105" s="25">
        <f t="shared" si="7"/>
        <v>1069072.7656543129</v>
      </c>
      <c r="G105" s="25">
        <f t="shared" si="7"/>
        <v>1270177.8414814277</v>
      </c>
    </row>
    <row r="106" spans="1:7" x14ac:dyDescent="0.35">
      <c r="A106">
        <v>2126</v>
      </c>
      <c r="B106" s="25">
        <f t="shared" si="7"/>
        <v>1876412.2857080046</v>
      </c>
      <c r="C106" s="25">
        <f t="shared" si="7"/>
        <v>1625541.7937576226</v>
      </c>
      <c r="D106" s="25">
        <f t="shared" si="7"/>
        <v>1572941.5710025383</v>
      </c>
      <c r="E106" s="25">
        <f t="shared" si="7"/>
        <v>977425.49470588611</v>
      </c>
      <c r="F106" s="25">
        <f t="shared" si="7"/>
        <v>1086177.929904782</v>
      </c>
      <c r="G106" s="25">
        <f t="shared" si="7"/>
        <v>1290500.6869451306</v>
      </c>
    </row>
    <row r="107" spans="1:7" x14ac:dyDescent="0.35">
      <c r="A107">
        <v>2127</v>
      </c>
      <c r="B107" s="25">
        <f t="shared" si="7"/>
        <v>1906434.8822793327</v>
      </c>
      <c r="C107" s="25">
        <f t="shared" si="7"/>
        <v>1651550.4624577446</v>
      </c>
      <c r="D107" s="25">
        <f t="shared" si="7"/>
        <v>1598108.6361385789</v>
      </c>
      <c r="E107" s="25">
        <f t="shared" si="7"/>
        <v>993064.30262118031</v>
      </c>
      <c r="F107" s="25">
        <f t="shared" si="7"/>
        <v>1103556.7767832584</v>
      </c>
      <c r="G107" s="25">
        <f t="shared" si="7"/>
        <v>1311148.6979362527</v>
      </c>
    </row>
    <row r="108" spans="1:7" x14ac:dyDescent="0.35">
      <c r="A108">
        <v>2128</v>
      </c>
      <c r="B108" s="25">
        <f t="shared" si="7"/>
        <v>1936937.8403958022</v>
      </c>
      <c r="C108" s="25">
        <f t="shared" si="7"/>
        <v>1677975.2698570685</v>
      </c>
      <c r="D108" s="25">
        <f t="shared" si="7"/>
        <v>1623678.3743167962</v>
      </c>
      <c r="E108" s="25">
        <f t="shared" si="7"/>
        <v>1008953.3314631192</v>
      </c>
      <c r="F108" s="25">
        <f t="shared" si="7"/>
        <v>1121213.6852117905</v>
      </c>
      <c r="G108" s="25">
        <f t="shared" si="7"/>
        <v>1332127.0771032327</v>
      </c>
    </row>
    <row r="109" spans="1:7" x14ac:dyDescent="0.35">
      <c r="A109">
        <v>2129</v>
      </c>
      <c r="B109" s="25">
        <f t="shared" si="7"/>
        <v>1967928.8458421351</v>
      </c>
      <c r="C109" s="25">
        <f t="shared" si="7"/>
        <v>1704822.8741747816</v>
      </c>
      <c r="D109" s="25">
        <f t="shared" si="7"/>
        <v>1649657.2283058648</v>
      </c>
      <c r="E109" s="25">
        <f t="shared" si="7"/>
        <v>1025096.5847665292</v>
      </c>
      <c r="F109" s="25">
        <f t="shared" si="7"/>
        <v>1139153.1041751793</v>
      </c>
      <c r="G109" s="25">
        <f t="shared" si="7"/>
        <v>1353441.1103368844</v>
      </c>
    </row>
    <row r="110" spans="1:7" x14ac:dyDescent="0.35">
      <c r="A110">
        <v>2130</v>
      </c>
      <c r="B110" s="25">
        <f t="shared" si="7"/>
        <v>1999415.7073756093</v>
      </c>
      <c r="C110" s="25">
        <f t="shared" si="7"/>
        <v>1732100.0401615782</v>
      </c>
      <c r="D110" s="25">
        <f t="shared" si="7"/>
        <v>1676051.7439587587</v>
      </c>
      <c r="E110" s="25">
        <f t="shared" si="7"/>
        <v>1041498.1301227936</v>
      </c>
      <c r="F110" s="25">
        <f t="shared" si="7"/>
        <v>1157379.553841982</v>
      </c>
      <c r="G110" s="25">
        <f t="shared" si="7"/>
        <v>1375096.1681022746</v>
      </c>
    </row>
    <row r="111" spans="1:7" x14ac:dyDescent="0.35">
      <c r="A111">
        <v>2131</v>
      </c>
      <c r="B111" s="25">
        <f t="shared" si="7"/>
        <v>2031406.358693619</v>
      </c>
      <c r="C111" s="25">
        <f t="shared" si="7"/>
        <v>1759813.6408041634</v>
      </c>
      <c r="D111" s="25">
        <f t="shared" si="7"/>
        <v>1702868.5718620988</v>
      </c>
      <c r="E111" s="25">
        <f t="shared" si="7"/>
        <v>1058162.1002047583</v>
      </c>
      <c r="F111" s="25">
        <f t="shared" si="7"/>
        <v>1175897.6267034537</v>
      </c>
      <c r="G111" s="25">
        <f t="shared" si="7"/>
        <v>1397097.706791911</v>
      </c>
    </row>
    <row r="112" spans="1:7" x14ac:dyDescent="0.35">
      <c r="A112">
        <v>2132</v>
      </c>
      <c r="B112" s="25">
        <f t="shared" si="7"/>
        <v>2063908.860432717</v>
      </c>
      <c r="C112" s="25">
        <f t="shared" si="7"/>
        <v>1787970.65905703</v>
      </c>
      <c r="D112" s="25">
        <f t="shared" si="7"/>
        <v>1730114.4690118923</v>
      </c>
      <c r="E112" s="25">
        <f t="shared" si="7"/>
        <v>1075092.6938080345</v>
      </c>
      <c r="F112" s="25">
        <f t="shared" si="7"/>
        <v>1194711.9887307091</v>
      </c>
      <c r="G112" s="25">
        <f t="shared" si="7"/>
        <v>1419451.2701005817</v>
      </c>
    </row>
    <row r="113" spans="1:7" x14ac:dyDescent="0.35">
      <c r="A113">
        <v>2133</v>
      </c>
      <c r="B113" s="25">
        <f t="shared" si="7"/>
        <v>2096931.4021996404</v>
      </c>
      <c r="C113" s="25">
        <f t="shared" si="7"/>
        <v>1816578.1896019424</v>
      </c>
      <c r="D113" s="25">
        <f t="shared" si="7"/>
        <v>1757796.3005160827</v>
      </c>
      <c r="E113" s="25">
        <f t="shared" si="7"/>
        <v>1092294.1769089631</v>
      </c>
      <c r="F113" s="25">
        <f t="shared" si="7"/>
        <v>1213827.3805504004</v>
      </c>
      <c r="G113" s="25">
        <f t="shared" si="7"/>
        <v>1442162.4904221911</v>
      </c>
    </row>
    <row r="114" spans="1:7" x14ac:dyDescent="0.35">
      <c r="A114">
        <v>2134</v>
      </c>
      <c r="B114" s="25">
        <f t="shared" si="7"/>
        <v>2130482.3046348346</v>
      </c>
      <c r="C114" s="25">
        <f t="shared" si="7"/>
        <v>1845643.4406355736</v>
      </c>
      <c r="D114" s="25">
        <f t="shared" si="7"/>
        <v>1785921.04132434</v>
      </c>
      <c r="E114" s="25">
        <f t="shared" si="7"/>
        <v>1109770.8837395066</v>
      </c>
      <c r="F114" s="25">
        <f t="shared" si="7"/>
        <v>1233248.6186392067</v>
      </c>
      <c r="G114" s="25">
        <f t="shared" si="7"/>
        <v>1465237.0902689463</v>
      </c>
    </row>
    <row r="115" spans="1:7" x14ac:dyDescent="0.35">
      <c r="A115">
        <v>2135</v>
      </c>
      <c r="B115" s="25">
        <f t="shared" si="7"/>
        <v>2164570.0215089922</v>
      </c>
      <c r="C115" s="25">
        <f t="shared" si="7"/>
        <v>1875173.7356857427</v>
      </c>
      <c r="D115" s="25">
        <f t="shared" si="7"/>
        <v>1814495.7779855295</v>
      </c>
      <c r="E115" s="25">
        <f t="shared" si="7"/>
        <v>1127527.2178793387</v>
      </c>
      <c r="F115" s="25">
        <f t="shared" si="7"/>
        <v>1252980.596537434</v>
      </c>
      <c r="G115" s="25">
        <f t="shared" si="7"/>
        <v>1488680.8837132493</v>
      </c>
    </row>
    <row r="116" spans="1:7" x14ac:dyDescent="0.35">
      <c r="A116">
        <v>2136</v>
      </c>
      <c r="B116" s="25">
        <f t="shared" si="7"/>
        <v>2199203.141853136</v>
      </c>
      <c r="C116" s="25">
        <f t="shared" si="7"/>
        <v>1905176.5154567147</v>
      </c>
      <c r="D116" s="25">
        <f t="shared" si="7"/>
        <v>1843527.710433298</v>
      </c>
      <c r="E116" s="25">
        <f t="shared" si="7"/>
        <v>1145567.6533654081</v>
      </c>
      <c r="F116" s="25">
        <f t="shared" si="7"/>
        <v>1273028.2860820331</v>
      </c>
      <c r="G116" s="25">
        <f t="shared" si="7"/>
        <v>1512499.7778526614</v>
      </c>
    </row>
    <row r="117" spans="1:7" x14ac:dyDescent="0.35">
      <c r="A117">
        <v>2137</v>
      </c>
      <c r="B117" s="25">
        <f t="shared" ref="B117:G130" si="8">B116*(1+$C$1)</f>
        <v>2234390.392122786</v>
      </c>
      <c r="C117" s="25">
        <f t="shared" si="8"/>
        <v>1935659.339704022</v>
      </c>
      <c r="D117" s="25">
        <f t="shared" si="8"/>
        <v>1873024.1538002307</v>
      </c>
      <c r="E117" s="25">
        <f t="shared" si="8"/>
        <v>1163896.7358192545</v>
      </c>
      <c r="F117" s="25">
        <f t="shared" si="8"/>
        <v>1293396.7386593455</v>
      </c>
      <c r="G117" s="25">
        <f t="shared" si="8"/>
        <v>1536699.774298304</v>
      </c>
    </row>
    <row r="118" spans="1:7" x14ac:dyDescent="0.35">
      <c r="A118">
        <v>2138</v>
      </c>
      <c r="B118" s="25">
        <f t="shared" si="8"/>
        <v>2270140.6383967507</v>
      </c>
      <c r="C118" s="25">
        <f t="shared" si="8"/>
        <v>1966629.8891392865</v>
      </c>
      <c r="D118" s="25">
        <f t="shared" si="8"/>
        <v>1902992.5402610344</v>
      </c>
      <c r="E118" s="25">
        <f t="shared" si="8"/>
        <v>1182519.0835923627</v>
      </c>
      <c r="F118" s="25">
        <f t="shared" si="8"/>
        <v>1314091.086477895</v>
      </c>
      <c r="G118" s="25">
        <f t="shared" si="8"/>
        <v>1561286.9706870769</v>
      </c>
    </row>
    <row r="119" spans="1:7" x14ac:dyDescent="0.35">
      <c r="A119">
        <v>2139</v>
      </c>
      <c r="B119" s="25">
        <f t="shared" si="8"/>
        <v>2306462.8886110988</v>
      </c>
      <c r="C119" s="25">
        <f t="shared" si="8"/>
        <v>1998095.9673655152</v>
      </c>
      <c r="D119" s="25">
        <f t="shared" si="8"/>
        <v>1933440.420905211</v>
      </c>
      <c r="E119" s="25">
        <f t="shared" si="8"/>
        <v>1201439.3889298404</v>
      </c>
      <c r="F119" s="25">
        <f t="shared" si="8"/>
        <v>1335116.5438615414</v>
      </c>
      <c r="G119" s="25">
        <f t="shared" si="8"/>
        <v>1586267.5622180703</v>
      </c>
    </row>
    <row r="120" spans="1:7" x14ac:dyDescent="0.35">
      <c r="A120">
        <v>2140</v>
      </c>
      <c r="B120" s="25">
        <f t="shared" si="8"/>
        <v>2343366.2948288764</v>
      </c>
      <c r="C120" s="25">
        <f t="shared" si="8"/>
        <v>2030065.5028433634</v>
      </c>
      <c r="D120" s="25">
        <f t="shared" si="8"/>
        <v>1964375.4676396945</v>
      </c>
      <c r="E120" s="25">
        <f t="shared" si="8"/>
        <v>1220662.4191527178</v>
      </c>
      <c r="F120" s="25">
        <f t="shared" si="8"/>
        <v>1356478.4085633261</v>
      </c>
      <c r="G120" s="25">
        <f t="shared" si="8"/>
        <v>1611647.8432135594</v>
      </c>
    </row>
    <row r="121" spans="1:7" x14ac:dyDescent="0.35">
      <c r="A121">
        <v>2141</v>
      </c>
      <c r="B121" s="25">
        <f t="shared" si="8"/>
        <v>2380860.1555461385</v>
      </c>
      <c r="C121" s="25">
        <f t="shared" si="8"/>
        <v>2062546.5508888573</v>
      </c>
      <c r="D121" s="25">
        <f t="shared" si="8"/>
        <v>1995805.4751219295</v>
      </c>
      <c r="E121" s="25">
        <f t="shared" si="8"/>
        <v>1240193.0178591614</v>
      </c>
      <c r="F121" s="25">
        <f t="shared" si="8"/>
        <v>1378182.0631003394</v>
      </c>
      <c r="G121" s="25">
        <f t="shared" si="8"/>
        <v>1637434.2087049764</v>
      </c>
    </row>
    <row r="122" spans="1:7" x14ac:dyDescent="0.35">
      <c r="A122">
        <v>2142</v>
      </c>
      <c r="B122" s="25">
        <f t="shared" si="8"/>
        <v>2418953.9180348767</v>
      </c>
      <c r="C122" s="25">
        <f t="shared" si="8"/>
        <v>2095547.2957030791</v>
      </c>
      <c r="D122" s="25">
        <f t="shared" si="8"/>
        <v>2027738.3627238804</v>
      </c>
      <c r="E122" s="25">
        <f t="shared" si="8"/>
        <v>1260036.1061449079</v>
      </c>
      <c r="F122" s="25">
        <f t="shared" si="8"/>
        <v>1400232.9761099447</v>
      </c>
      <c r="G122" s="25">
        <f t="shared" si="8"/>
        <v>1663633.1560442559</v>
      </c>
    </row>
    <row r="123" spans="1:7" x14ac:dyDescent="0.35">
      <c r="A123">
        <v>2143</v>
      </c>
      <c r="B123" s="25">
        <f t="shared" si="8"/>
        <v>2457657.1807234348</v>
      </c>
      <c r="C123" s="25">
        <f t="shared" si="8"/>
        <v>2129076.0524343285</v>
      </c>
      <c r="D123" s="25">
        <f t="shared" si="8"/>
        <v>2060182.1765274627</v>
      </c>
      <c r="E123" s="25">
        <f t="shared" si="8"/>
        <v>1280196.6838432264</v>
      </c>
      <c r="F123" s="25">
        <f t="shared" si="8"/>
        <v>1422636.7037277038</v>
      </c>
      <c r="G123" s="25">
        <f t="shared" si="8"/>
        <v>1690251.2865409642</v>
      </c>
    </row>
    <row r="124" spans="1:7" x14ac:dyDescent="0.35">
      <c r="A124">
        <v>2144</v>
      </c>
      <c r="B124" s="25">
        <f t="shared" si="8"/>
        <v>2496979.6956150099</v>
      </c>
      <c r="C124" s="25">
        <f t="shared" si="8"/>
        <v>2163141.2692732778</v>
      </c>
      <c r="D124" s="25">
        <f t="shared" si="8"/>
        <v>2093145.0913519021</v>
      </c>
      <c r="E124" s="25">
        <f t="shared" si="8"/>
        <v>1300679.830784718</v>
      </c>
      <c r="F124" s="25">
        <f t="shared" si="8"/>
        <v>1445398.8909873471</v>
      </c>
      <c r="G124" s="25">
        <f t="shared" si="8"/>
        <v>1717295.3071256196</v>
      </c>
    </row>
    <row r="125" spans="1:7" x14ac:dyDescent="0.35">
      <c r="A125">
        <v>2145</v>
      </c>
      <c r="B125" s="25">
        <f t="shared" si="8"/>
        <v>2536931.37074485</v>
      </c>
      <c r="C125" s="25">
        <f t="shared" si="8"/>
        <v>2197751.5295816502</v>
      </c>
      <c r="D125" s="25">
        <f t="shared" si="8"/>
        <v>2126635.4128135326</v>
      </c>
      <c r="E125" s="25">
        <f t="shared" si="8"/>
        <v>1321490.7080772736</v>
      </c>
      <c r="F125" s="25">
        <f t="shared" si="8"/>
        <v>1468525.2732431446</v>
      </c>
      <c r="G125" s="25">
        <f t="shared" si="8"/>
        <v>1744772.0320396295</v>
      </c>
    </row>
    <row r="126" spans="1:7" x14ac:dyDescent="0.35">
      <c r="A126">
        <v>2146</v>
      </c>
      <c r="B126" s="25">
        <f t="shared" si="8"/>
        <v>2577522.2726767678</v>
      </c>
      <c r="C126" s="25">
        <f t="shared" si="8"/>
        <v>2232915.5540549564</v>
      </c>
      <c r="D126" s="25">
        <f t="shared" si="8"/>
        <v>2160661.5794185493</v>
      </c>
      <c r="E126" s="25">
        <f t="shared" si="8"/>
        <v>1342634.5594065099</v>
      </c>
      <c r="F126" s="25">
        <f t="shared" si="8"/>
        <v>1492021.6776150349</v>
      </c>
      <c r="G126" s="25">
        <f t="shared" si="8"/>
        <v>1772688.3845522637</v>
      </c>
    </row>
    <row r="127" spans="1:7" x14ac:dyDescent="0.35">
      <c r="A127">
        <v>2147</v>
      </c>
      <c r="B127" s="25">
        <f t="shared" si="8"/>
        <v>2618762.6290395963</v>
      </c>
      <c r="C127" s="25">
        <f t="shared" si="8"/>
        <v>2268642.2029198357</v>
      </c>
      <c r="D127" s="25">
        <f t="shared" si="8"/>
        <v>2195232.1646892461</v>
      </c>
      <c r="E127" s="25">
        <f t="shared" si="8"/>
        <v>1364116.712357014</v>
      </c>
      <c r="F127" s="25">
        <f t="shared" si="8"/>
        <v>1515894.0244568754</v>
      </c>
      <c r="G127" s="25">
        <f t="shared" si="8"/>
        <v>1801051.3987050999</v>
      </c>
    </row>
    <row r="128" spans="1:7" x14ac:dyDescent="0.35">
      <c r="A128">
        <v>2148</v>
      </c>
      <c r="B128" s="25">
        <f t="shared" si="8"/>
        <v>2660662.8311042297</v>
      </c>
      <c r="C128" s="25">
        <f t="shared" si="8"/>
        <v>2304940.4781665532</v>
      </c>
      <c r="D128" s="25">
        <f t="shared" si="8"/>
        <v>2230355.8793242741</v>
      </c>
      <c r="E128" s="25">
        <f t="shared" si="8"/>
        <v>1385942.5797547263</v>
      </c>
      <c r="F128" s="25">
        <f t="shared" si="8"/>
        <v>1540148.3288481855</v>
      </c>
      <c r="G128" s="25">
        <f t="shared" si="8"/>
        <v>1829868.2210843815</v>
      </c>
    </row>
    <row r="129" spans="1:7" x14ac:dyDescent="0.35">
      <c r="A129">
        <v>2149</v>
      </c>
      <c r="B129" s="25">
        <f t="shared" si="8"/>
        <v>2703233.4364018976</v>
      </c>
      <c r="C129" s="25">
        <f t="shared" si="8"/>
        <v>2341819.5258172182</v>
      </c>
      <c r="D129" s="25">
        <f t="shared" si="8"/>
        <v>2266041.5733934627</v>
      </c>
      <c r="E129" s="25">
        <f t="shared" si="8"/>
        <v>1408117.6610308019</v>
      </c>
      <c r="F129" s="25">
        <f t="shared" si="8"/>
        <v>1564790.7021097564</v>
      </c>
      <c r="G129" s="25">
        <f t="shared" si="8"/>
        <v>1859146.1126217316</v>
      </c>
    </row>
    <row r="130" spans="1:7" x14ac:dyDescent="0.35">
      <c r="A130">
        <v>2150</v>
      </c>
      <c r="B130" s="25">
        <f t="shared" si="8"/>
        <v>2746485.171384328</v>
      </c>
      <c r="C130" s="25">
        <f t="shared" si="8"/>
        <v>2379288.638230294</v>
      </c>
      <c r="D130" s="25">
        <f t="shared" si="8"/>
        <v>2302298.2385677584</v>
      </c>
      <c r="E130" s="25">
        <f t="shared" si="8"/>
        <v>1430647.5436072948</v>
      </c>
      <c r="F130" s="25">
        <f t="shared" si="8"/>
        <v>1589827.3533435126</v>
      </c>
      <c r="G130" s="25">
        <f t="shared" si="8"/>
        <v>1888892.4504236793</v>
      </c>
    </row>
  </sheetData>
  <conditionalFormatting sqref="I2:O14">
    <cfRule type="expression" dxfId="0" priority="1">
      <formula>MOD(ROW(),3)=2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4BB70C-B773-4C3C-9803-EDDB6528C094}">
  <dimension ref="A1:AS136"/>
  <sheetViews>
    <sheetView topLeftCell="M1" workbookViewId="0">
      <selection activeCell="V5" sqref="V5"/>
    </sheetView>
  </sheetViews>
  <sheetFormatPr defaultRowHeight="14.5" x14ac:dyDescent="0.35"/>
  <cols>
    <col min="2" max="2" width="21.81640625" bestFit="1" customWidth="1"/>
    <col min="3" max="3" width="13.81640625" bestFit="1" customWidth="1"/>
    <col min="4" max="7" width="12.1796875" bestFit="1" customWidth="1"/>
    <col min="8" max="8" width="12.1796875" customWidth="1"/>
    <col min="9" max="9" width="35.7265625" bestFit="1" customWidth="1"/>
    <col min="10" max="15" width="12" bestFit="1" customWidth="1"/>
    <col min="16" max="21" width="15.54296875" customWidth="1"/>
    <col min="22" max="24" width="12.7265625" bestFit="1" customWidth="1"/>
    <col min="25" max="27" width="12" customWidth="1"/>
    <col min="28" max="33" width="13.7265625" customWidth="1"/>
    <col min="34" max="39" width="14.1796875" customWidth="1"/>
    <col min="40" max="45" width="13.26953125" customWidth="1"/>
  </cols>
  <sheetData>
    <row r="1" spans="1:45" x14ac:dyDescent="0.35">
      <c r="B1" t="s">
        <v>185</v>
      </c>
      <c r="C1" s="100">
        <v>0.05</v>
      </c>
    </row>
    <row r="3" spans="1:45" x14ac:dyDescent="0.35">
      <c r="J3" s="127" t="s">
        <v>187</v>
      </c>
      <c r="K3" s="127"/>
      <c r="L3" s="127"/>
      <c r="M3" s="127"/>
      <c r="N3" s="127"/>
      <c r="O3" s="127"/>
      <c r="P3" s="126" t="s">
        <v>188</v>
      </c>
      <c r="Q3" s="126"/>
      <c r="R3" s="126"/>
      <c r="S3" s="126"/>
      <c r="T3" s="126"/>
      <c r="U3" s="126"/>
      <c r="V3" s="128" t="s">
        <v>189</v>
      </c>
      <c r="W3" s="128"/>
      <c r="X3" s="128"/>
      <c r="Y3" s="128"/>
      <c r="Z3" s="128"/>
      <c r="AA3" s="128"/>
      <c r="AB3" s="129" t="s">
        <v>190</v>
      </c>
      <c r="AC3" s="129"/>
      <c r="AD3" s="129"/>
      <c r="AE3" s="129"/>
      <c r="AF3" s="129"/>
      <c r="AG3" s="129"/>
      <c r="AH3" s="130" t="s">
        <v>191</v>
      </c>
      <c r="AI3" s="130"/>
      <c r="AJ3" s="130"/>
      <c r="AK3" s="130"/>
      <c r="AL3" s="130"/>
      <c r="AM3" s="130"/>
      <c r="AN3" s="126" t="s">
        <v>186</v>
      </c>
      <c r="AO3" s="126"/>
      <c r="AP3" s="126"/>
      <c r="AQ3" s="126"/>
      <c r="AR3" s="126"/>
      <c r="AS3" s="126"/>
    </row>
    <row r="4" spans="1:45" x14ac:dyDescent="0.35">
      <c r="A4" s="1" t="s">
        <v>0</v>
      </c>
      <c r="B4" s="82" t="s">
        <v>1</v>
      </c>
      <c r="C4" s="82" t="s">
        <v>2</v>
      </c>
      <c r="D4" s="82" t="s">
        <v>3</v>
      </c>
      <c r="E4" s="82" t="s">
        <v>4</v>
      </c>
      <c r="F4" s="82" t="s">
        <v>5</v>
      </c>
      <c r="G4" s="82" t="s">
        <v>6</v>
      </c>
      <c r="H4" s="82"/>
      <c r="I4" s="105" t="s">
        <v>0</v>
      </c>
      <c r="J4" s="102" t="s">
        <v>1</v>
      </c>
      <c r="K4" s="102" t="s">
        <v>2</v>
      </c>
      <c r="L4" s="102" t="s">
        <v>3</v>
      </c>
      <c r="M4" s="102" t="s">
        <v>4</v>
      </c>
      <c r="N4" s="102" t="s">
        <v>5</v>
      </c>
      <c r="O4" s="102" t="s">
        <v>6</v>
      </c>
      <c r="P4" s="33" t="s">
        <v>1</v>
      </c>
      <c r="Q4" s="33" t="s">
        <v>2</v>
      </c>
      <c r="R4" s="33" t="s">
        <v>3</v>
      </c>
      <c r="S4" s="33" t="s">
        <v>4</v>
      </c>
      <c r="T4" s="33" t="s">
        <v>5</v>
      </c>
      <c r="U4" s="33" t="s">
        <v>6</v>
      </c>
      <c r="V4" s="104" t="s">
        <v>1</v>
      </c>
      <c r="W4" s="104" t="s">
        <v>2</v>
      </c>
      <c r="X4" s="104" t="s">
        <v>3</v>
      </c>
      <c r="Y4" s="104" t="s">
        <v>4</v>
      </c>
      <c r="Z4" s="104" t="s">
        <v>5</v>
      </c>
      <c r="AA4" s="104" t="s">
        <v>6</v>
      </c>
      <c r="AB4" s="31" t="s">
        <v>1</v>
      </c>
      <c r="AC4" s="31" t="s">
        <v>2</v>
      </c>
      <c r="AD4" s="31" t="s">
        <v>3</v>
      </c>
      <c r="AE4" s="31" t="s">
        <v>4</v>
      </c>
      <c r="AF4" s="31" t="s">
        <v>5</v>
      </c>
      <c r="AG4" s="31" t="s">
        <v>6</v>
      </c>
      <c r="AH4" s="108" t="s">
        <v>1</v>
      </c>
      <c r="AI4" s="108" t="s">
        <v>2</v>
      </c>
      <c r="AJ4" s="108" t="s">
        <v>3</v>
      </c>
      <c r="AK4" s="108" t="s">
        <v>4</v>
      </c>
      <c r="AL4" s="108" t="s">
        <v>5</v>
      </c>
      <c r="AM4" s="108" t="s">
        <v>6</v>
      </c>
      <c r="AN4" s="33" t="s">
        <v>1</v>
      </c>
      <c r="AO4" s="33" t="s">
        <v>2</v>
      </c>
      <c r="AP4" s="33" t="s">
        <v>3</v>
      </c>
      <c r="AQ4" s="33" t="s">
        <v>4</v>
      </c>
      <c r="AR4" s="33" t="s">
        <v>5</v>
      </c>
      <c r="AS4" s="33" t="s">
        <v>6</v>
      </c>
    </row>
    <row r="5" spans="1:45" x14ac:dyDescent="0.35">
      <c r="A5">
        <v>2023</v>
      </c>
      <c r="B5" s="84">
        <f>'Future 95% Cost'!V4</f>
        <v>880931690.93052006</v>
      </c>
      <c r="C5" s="84">
        <f>'Future 95% Cost'!W4</f>
        <v>1569798669.6602323</v>
      </c>
      <c r="D5" s="84">
        <f>'Future 95% Cost'!X4</f>
        <v>1162517932.7950778</v>
      </c>
      <c r="E5" s="84">
        <f>'Future 95% Cost'!Y4</f>
        <v>413954503.77277893</v>
      </c>
      <c r="F5" s="84">
        <f>'Future 95% Cost'!Z4</f>
        <v>286481027.35668337</v>
      </c>
      <c r="G5" s="84">
        <f>'Future 95% Cost'!AA4</f>
        <v>160921033.44115865</v>
      </c>
      <c r="H5" s="84"/>
      <c r="I5">
        <v>2023</v>
      </c>
      <c r="J5" s="103">
        <f>-SUM(K5:O5)</f>
        <v>225720.6</v>
      </c>
      <c r="K5" s="103">
        <f>-$C$1*'Levy Proposition'!C2</f>
        <v>-81731.400000000009</v>
      </c>
      <c r="L5" s="103">
        <f>-$C$1*'Levy Proposition'!D2</f>
        <v>-93286.8</v>
      </c>
      <c r="M5" s="103">
        <f>-$C$1*'Levy Proposition'!E2</f>
        <v>-20177.400000000001</v>
      </c>
      <c r="N5" s="103">
        <f>-$C$1*'Levy Proposition'!F2</f>
        <v>-25022.400000000001</v>
      </c>
      <c r="O5" s="103">
        <f>-$C$1*'Levy Proposition'!G2</f>
        <v>-5502.6</v>
      </c>
      <c r="P5" s="106">
        <f>'Levy Proposition'!B2</f>
        <v>2376180</v>
      </c>
      <c r="Q5" s="106">
        <f>'Levy Proposition'!C2</f>
        <v>1634628</v>
      </c>
      <c r="R5" s="106">
        <f>'Levy Proposition'!D2</f>
        <v>1865736</v>
      </c>
      <c r="S5" s="106">
        <f>'Levy Proposition'!E2</f>
        <v>403548</v>
      </c>
      <c r="T5" s="106">
        <f>'Levy Proposition'!F2</f>
        <v>500448</v>
      </c>
      <c r="U5" s="106">
        <f>'Levy Proposition'!G2</f>
        <v>110052</v>
      </c>
      <c r="V5" s="107">
        <f>P5*'Levy Proposition'!B$5/(1+Assumptions!$D$49)^('Incentive Relocation assumption'!$I5-2022)</f>
        <v>1255087699.6223996</v>
      </c>
      <c r="W5" s="107">
        <f>Q5*'Levy Proposition'!C$5/(1+Assumptions!$D$49)^('Incentive Relocation assumption'!$I5-2022)</f>
        <v>2238906901.5012398</v>
      </c>
      <c r="X5" s="107">
        <f>R5*'Levy Proposition'!D$5/(1+Assumptions!$D$49)^('Incentive Relocation assumption'!$I5-2022)</f>
        <v>1662455834.0482085</v>
      </c>
      <c r="Y5" s="107">
        <f>S5*'Levy Proposition'!E$5/(1+Assumptions!$D$49)^('Incentive Relocation assumption'!$I5-2022)</f>
        <v>596646513.88518083</v>
      </c>
      <c r="Z5" s="107">
        <f>T5*'Levy Proposition'!F$5/(1+Assumptions!$D$49)^('Incentive Relocation assumption'!$I5-2022)</f>
        <v>412157443.51516795</v>
      </c>
      <c r="AA5" s="107">
        <f>U5*'Levy Proposition'!G$5/(1+Assumptions!$D$49)^('Incentive Relocation assumption'!$I5-2022)</f>
        <v>231440362.61551476</v>
      </c>
      <c r="AB5" s="81">
        <f>P5*'Levy Proposition'!B$33/(1+Assumptions!$D$49)^('Incentive Relocation assumption'!$I5-2022)</f>
        <v>1253934879.7804234</v>
      </c>
      <c r="AC5" s="81">
        <f>Q5*'Levy Proposition'!C$33/(1+Assumptions!$D$49)^('Incentive Relocation assumption'!$I5-2022)</f>
        <v>2236850426.6420212</v>
      </c>
      <c r="AD5" s="81">
        <f>R5*'Levy Proposition'!D$33/(1+Assumptions!$D$49)^('Incentive Relocation assumption'!$I5-2022)</f>
        <v>1660928839.5023482</v>
      </c>
      <c r="AE5" s="81">
        <f>S5*'Levy Proposition'!E$33/(1+Assumptions!$D$49)^('Incentive Relocation assumption'!$I5-2022)</f>
        <v>596098483.70365679</v>
      </c>
      <c r="AF5" s="81">
        <f>T5*'Levy Proposition'!F$33/(1+Assumptions!$D$49)^('Incentive Relocation assumption'!$I5-2022)</f>
        <v>411778869.74773687</v>
      </c>
      <c r="AG5" s="81">
        <f>U5*'Levy Proposition'!G$33/(1+Assumptions!$D$49)^('Incentive Relocation assumption'!$I5-2022)</f>
        <v>231227780.62436178</v>
      </c>
      <c r="AH5" s="109">
        <f>V5-AB5</f>
        <v>1152819.8419761658</v>
      </c>
      <c r="AI5" s="109">
        <f t="shared" ref="AI5:AM5" si="0">W5-AC5</f>
        <v>2056474.8592185974</v>
      </c>
      <c r="AJ5" s="109">
        <f t="shared" si="0"/>
        <v>1526994.5458602905</v>
      </c>
      <c r="AK5" s="109">
        <f t="shared" si="0"/>
        <v>548030.18152403831</v>
      </c>
      <c r="AL5" s="109">
        <f t="shared" si="0"/>
        <v>378573.76743108034</v>
      </c>
      <c r="AM5" s="109">
        <f t="shared" si="0"/>
        <v>212581.99115297198</v>
      </c>
      <c r="AN5" s="106">
        <f>'Levy Proposition'!B$11*'Incentive Relocation assumption'!J5/(1+Assumptions!$D$49)^('Incentive Relocation assumption'!$I5-2022)</f>
        <v>0</v>
      </c>
      <c r="AO5" s="106">
        <f>-'Levy Proposition'!C$11*'Incentive Relocation assumption'!K5/(1+Assumptions!$D$49)^('Incentive Relocation assumption'!$I5-2022)</f>
        <v>185482715.59029159</v>
      </c>
      <c r="AP5" s="106">
        <f>-'Levy Proposition'!D$11*'Incentive Relocation assumption'!L5/(1+Assumptions!$D$49)^('Incentive Relocation assumption'!$I5-2022)</f>
        <v>91289128.342588425</v>
      </c>
      <c r="AQ5" s="106">
        <f>-'Levy Proposition'!E$11*'Incentive Relocation assumption'!M5/(1+Assumptions!$D$49)^('Incentive Relocation assumption'!$I5-2022)</f>
        <v>51713098.102623664</v>
      </c>
      <c r="AR5" s="106">
        <f>-'Levy Proposition'!F$11*'Incentive Relocation assumption'!N5/(1+Assumptions!$D$49)^('Incentive Relocation assumption'!$I5-2022)</f>
        <v>19933511.666101474</v>
      </c>
      <c r="AS5" s="106">
        <f>-'Levy Proposition'!G$11*'Incentive Relocation assumption'!O5/(1+Assumptions!$D$49)^('Incentive Relocation assumption'!$I5-2022)</f>
        <v>23370542.213048182</v>
      </c>
    </row>
    <row r="6" spans="1:45" x14ac:dyDescent="0.35">
      <c r="A6">
        <v>2024</v>
      </c>
      <c r="B6" s="84">
        <f>'Future 95% Cost'!V5</f>
        <v>841801543.36045718</v>
      </c>
      <c r="C6" s="84">
        <f>'Future 95% Cost'!W5</f>
        <v>1500161390.4445987</v>
      </c>
      <c r="D6" s="84">
        <f>'Future 95% Cost'!X5</f>
        <v>1111055926.6920626</v>
      </c>
      <c r="E6" s="84">
        <f>'Future 95% Cost'!Y5</f>
        <v>395733722.23253304</v>
      </c>
      <c r="F6" s="84">
        <f>'Future 95% Cost'!Z5</f>
        <v>273846145.55076182</v>
      </c>
      <c r="G6" s="84">
        <f>'Future 95% Cost'!AA5</f>
        <v>153822873.57365605</v>
      </c>
      <c r="H6" s="84"/>
      <c r="I6">
        <v>2024</v>
      </c>
      <c r="J6" s="103">
        <f t="shared" ref="J6:J69" si="1">-SUM(K6:O6)</f>
        <v>214434.57</v>
      </c>
      <c r="K6" s="103">
        <f>-$C$1*Q6</f>
        <v>-77644.83</v>
      </c>
      <c r="L6" s="103">
        <f t="shared" ref="L6:O6" si="2">-$C$1*R6</f>
        <v>-88622.46</v>
      </c>
      <c r="M6" s="103">
        <f t="shared" si="2"/>
        <v>-19168.53</v>
      </c>
      <c r="N6" s="103">
        <f t="shared" si="2"/>
        <v>-23771.279999999999</v>
      </c>
      <c r="O6" s="103">
        <f t="shared" si="2"/>
        <v>-5227.47</v>
      </c>
      <c r="P6" s="106">
        <f>(P5+J5)</f>
        <v>2601900.6</v>
      </c>
      <c r="Q6" s="106">
        <f t="shared" ref="Q6:U6" si="3">(Q5+K5)</f>
        <v>1552896.6</v>
      </c>
      <c r="R6" s="106">
        <f t="shared" si="3"/>
        <v>1772449.2</v>
      </c>
      <c r="S6" s="106">
        <f t="shared" si="3"/>
        <v>383370.6</v>
      </c>
      <c r="T6" s="106">
        <f t="shared" si="3"/>
        <v>475425.6</v>
      </c>
      <c r="U6" s="106">
        <f t="shared" si="3"/>
        <v>104549.4</v>
      </c>
      <c r="V6" s="107">
        <f>P6*'Levy Proposition'!B$5/(1+Assumptions!$D$49)^('Incentive Relocation assumption'!$I6-2022)</f>
        <v>1301973848.6885302</v>
      </c>
      <c r="W6" s="107">
        <f>Q6*'Levy Proposition'!C$5/(1+Assumptions!$D$49)^('Incentive Relocation assumption'!$I6-2022)</f>
        <v>2015006553.9505069</v>
      </c>
      <c r="X6" s="107">
        <f>R6*'Levy Proposition'!D$5/(1+Assumptions!$D$49)^('Incentive Relocation assumption'!$I6-2022)</f>
        <v>1496203079.7324519</v>
      </c>
      <c r="Y6" s="107">
        <f>S6*'Levy Proposition'!E$5/(1+Assumptions!$D$49)^('Incentive Relocation assumption'!$I6-2022)</f>
        <v>536979288.89505267</v>
      </c>
      <c r="Z6" s="107">
        <f>T6*'Levy Proposition'!F$5/(1+Assumptions!$D$49)^('Incentive Relocation assumption'!$I6-2022)</f>
        <v>370939921.34540272</v>
      </c>
      <c r="AA6" s="107">
        <f>U6*'Levy Proposition'!G$5/(1+Assumptions!$D$49)^('Incentive Relocation assumption'!$I6-2022)</f>
        <v>208295328.04880935</v>
      </c>
      <c r="AB6" s="81">
        <f>P6*'Levy Proposition'!B$33/(1+Assumptions!$D$49)^('Incentive Relocation assumption'!$I6-2022)</f>
        <v>1300777963.1046352</v>
      </c>
      <c r="AC6" s="81">
        <f>Q6*'Levy Proposition'!C$33/(1+Assumptions!$D$49)^('Incentive Relocation assumption'!$I6-2022)</f>
        <v>2013155735.4477003</v>
      </c>
      <c r="AD6" s="81">
        <f>R6*'Levy Proposition'!D$33/(1+Assumptions!$D$49)^('Incentive Relocation assumption'!$I6-2022)</f>
        <v>1494828791.2277837</v>
      </c>
      <c r="AE6" s="81">
        <f>S6*'Levy Proposition'!E$33/(1+Assumptions!$D$49)^('Incentive Relocation assumption'!$I6-2022)</f>
        <v>536486064.09557873</v>
      </c>
      <c r="AF6" s="81">
        <f>T6*'Levy Proposition'!F$33/(1+Assumptions!$D$49)^('Incentive Relocation assumption'!$I6-2022)</f>
        <v>370599206.5876717</v>
      </c>
      <c r="AG6" s="81">
        <f>U6*'Levy Proposition'!G$33/(1+Assumptions!$D$49)^('Incentive Relocation assumption'!$I6-2022)</f>
        <v>208104005.17373234</v>
      </c>
      <c r="AH6" s="109">
        <f t="shared" ref="AH6:AH69" si="4">V6-AB6</f>
        <v>1195885.583894968</v>
      </c>
      <c r="AI6" s="109">
        <f t="shared" ref="AI6:AI69" si="5">W6-AC6</f>
        <v>1850818.5028066635</v>
      </c>
      <c r="AJ6" s="109">
        <f t="shared" ref="AJ6:AJ69" si="6">X6-AD6</f>
        <v>1374288.5046682358</v>
      </c>
      <c r="AK6" s="109">
        <f t="shared" ref="AK6:AK69" si="7">Y6-AE6</f>
        <v>493224.79947394133</v>
      </c>
      <c r="AL6" s="109">
        <f t="shared" ref="AL6:AL69" si="8">Z6-AF6</f>
        <v>340714.75773102045</v>
      </c>
      <c r="AM6" s="109">
        <f t="shared" ref="AM6:AM69" si="9">AA6-AG6</f>
        <v>191322.8750770092</v>
      </c>
      <c r="AN6" s="106">
        <f>'Levy Proposition'!B$11*'Incentive Relocation assumption'!J6/(1+Assumptions!$D$49)^('Incentive Relocation assumption'!$I6-2022)</f>
        <v>0</v>
      </c>
      <c r="AO6" s="106">
        <f>-'Levy Proposition'!C$11*'Incentive Relocation assumption'!K6/(1+Assumptions!$D$49)^('Incentive Relocation assumption'!$I6-2022)</f>
        <v>166933643.9618673</v>
      </c>
      <c r="AP6" s="106">
        <f>-'Levy Proposition'!D$11*'Incentive Relocation assumption'!L6/(1+Assumptions!$D$49)^('Incentive Relocation assumption'!$I6-2022)</f>
        <v>82159821.737743124</v>
      </c>
      <c r="AQ6" s="106">
        <f>-'Levy Proposition'!E$11*'Incentive Relocation assumption'!M6/(1+Assumptions!$D$49)^('Incentive Relocation assumption'!$I6-2022)</f>
        <v>46541565.230783895</v>
      </c>
      <c r="AR6" s="106">
        <f>-'Levy Proposition'!F$11*'Incentive Relocation assumption'!N6/(1+Assumptions!$D$49)^('Incentive Relocation assumption'!$I6-2022)</f>
        <v>17940074.517395522</v>
      </c>
      <c r="AS6" s="106">
        <f>-'Levy Proposition'!G$11*'Incentive Relocation assumption'!O6/(1+Assumptions!$D$49)^('Incentive Relocation assumption'!$I6-2022)</f>
        <v>21033387.184207134</v>
      </c>
    </row>
    <row r="7" spans="1:45" x14ac:dyDescent="0.35">
      <c r="A7">
        <v>2025</v>
      </c>
      <c r="B7" s="84">
        <f>'Future 95% Cost'!V6</f>
        <v>804414689.74967468</v>
      </c>
      <c r="C7" s="84">
        <f>'Future 95% Cost'!W6</f>
        <v>1433621592.9225914</v>
      </c>
      <c r="D7" s="84">
        <f>'Future 95% Cost'!X6</f>
        <v>1061878788.5257521</v>
      </c>
      <c r="E7" s="84">
        <f>'Future 95% Cost'!Y6</f>
        <v>378318369.0909791</v>
      </c>
      <c r="F7" s="84">
        <f>'Future 95% Cost'!Z6</f>
        <v>261771005.42721719</v>
      </c>
      <c r="G7" s="84">
        <f>'Future 95% Cost'!AA6</f>
        <v>147039157.71195406</v>
      </c>
      <c r="H7" s="84"/>
      <c r="I7">
        <v>2025</v>
      </c>
      <c r="J7" s="103">
        <f t="shared" si="1"/>
        <v>203712.84149999998</v>
      </c>
      <c r="K7" s="103">
        <f t="shared" ref="K7:K70" si="10">-$C$1*Q7</f>
        <v>-73762.588499999998</v>
      </c>
      <c r="L7" s="103">
        <f t="shared" ref="L7:L70" si="11">-$C$1*R7</f>
        <v>-84191.337</v>
      </c>
      <c r="M7" s="103">
        <f t="shared" ref="M7:M70" si="12">-$C$1*S7</f>
        <v>-18210.103499999997</v>
      </c>
      <c r="N7" s="103">
        <f t="shared" ref="N7:N70" si="13">-$C$1*T7</f>
        <v>-22582.716</v>
      </c>
      <c r="O7" s="103">
        <f t="shared" ref="O7:O70" si="14">-$C$1*U7</f>
        <v>-4966.0964999999997</v>
      </c>
      <c r="P7" s="106">
        <f t="shared" ref="P7:P70" si="15">(P6+J6)</f>
        <v>2816335.17</v>
      </c>
      <c r="Q7" s="106">
        <f t="shared" ref="Q7:Q70" si="16">(Q6+K6)</f>
        <v>1475251.77</v>
      </c>
      <c r="R7" s="106">
        <f t="shared" ref="R7:R70" si="17">(R6+L6)</f>
        <v>1683826.74</v>
      </c>
      <c r="S7" s="106">
        <f t="shared" ref="S7:S70" si="18">(S6+M6)</f>
        <v>364202.06999999995</v>
      </c>
      <c r="T7" s="106">
        <f t="shared" ref="T7:T70" si="19">(T6+N6)</f>
        <v>451654.31999999995</v>
      </c>
      <c r="U7" s="106">
        <f t="shared" ref="U7:U70" si="20">(U6+O6)</f>
        <v>99321.93</v>
      </c>
      <c r="V7" s="107">
        <f>P7*'Levy Proposition'!B$5/(1+Assumptions!$D$49)^('Incentive Relocation assumption'!$I7-2022)</f>
        <v>1335096696.1038394</v>
      </c>
      <c r="W7" s="107">
        <f>Q7*'Levy Proposition'!C$5/(1+Assumptions!$D$49)^('Incentive Relocation assumption'!$I7-2022)</f>
        <v>1813497206.9365649</v>
      </c>
      <c r="X7" s="107">
        <f>R7*'Levy Proposition'!D$5/(1+Assumptions!$D$49)^('Incentive Relocation assumption'!$I7-2022)</f>
        <v>1346576317.9702959</v>
      </c>
      <c r="Y7" s="107">
        <f>S7*'Levy Proposition'!E$5/(1+Assumptions!$D$49)^('Incentive Relocation assumption'!$I7-2022)</f>
        <v>483279043.77519941</v>
      </c>
      <c r="Z7" s="107">
        <f>T7*'Levy Proposition'!F$5/(1+Assumptions!$D$49)^('Incentive Relocation assumption'!$I7-2022)</f>
        <v>333844329.18210739</v>
      </c>
      <c r="AA7" s="107">
        <f>U7*'Levy Proposition'!G$5/(1+Assumptions!$D$49)^('Incentive Relocation assumption'!$I7-2022)</f>
        <v>187464896.77359605</v>
      </c>
      <c r="AB7" s="81">
        <f>P7*'Levy Proposition'!B$33/(1+Assumptions!$D$49)^('Incentive Relocation assumption'!$I7-2022)</f>
        <v>1333870386.6095397</v>
      </c>
      <c r="AC7" s="81">
        <f>Q7*'Levy Proposition'!C$33/(1+Assumptions!$D$49)^('Incentive Relocation assumption'!$I7-2022)</f>
        <v>1811831478.2674417</v>
      </c>
      <c r="AD7" s="81">
        <f>R7*'Levy Proposition'!D$33/(1+Assumptions!$D$49)^('Incentive Relocation assumption'!$I7-2022)</f>
        <v>1345339464.2440116</v>
      </c>
      <c r="AE7" s="81">
        <f>S7*'Levy Proposition'!E$33/(1+Assumptions!$D$49)^('Incentive Relocation assumption'!$I7-2022)</f>
        <v>482835143.58317071</v>
      </c>
      <c r="AF7" s="81">
        <f>T7*'Levy Proposition'!F$33/(1+Assumptions!$D$49)^('Incentive Relocation assumption'!$I7-2022)</f>
        <v>333537687.36980361</v>
      </c>
      <c r="AG7" s="81">
        <f>U7*'Levy Proposition'!G$33/(1+Assumptions!$D$49)^('Incentive Relocation assumption'!$I7-2022)</f>
        <v>187292707.01128733</v>
      </c>
      <c r="AH7" s="109">
        <f t="shared" si="4"/>
        <v>1226309.4942996502</v>
      </c>
      <c r="AI7" s="109">
        <f t="shared" si="5"/>
        <v>1665728.6691231728</v>
      </c>
      <c r="AJ7" s="109">
        <f t="shared" si="6"/>
        <v>1236853.7262842655</v>
      </c>
      <c r="AK7" s="109">
        <f t="shared" si="7"/>
        <v>443900.19202870131</v>
      </c>
      <c r="AL7" s="109">
        <f t="shared" si="8"/>
        <v>306641.81230378151</v>
      </c>
      <c r="AM7" s="109">
        <f t="shared" si="9"/>
        <v>172189.76230871677</v>
      </c>
      <c r="AN7" s="106">
        <f>'Levy Proposition'!B$11*'Incentive Relocation assumption'!J7/(1+Assumptions!$D$49)^('Incentive Relocation assumption'!$I7-2022)</f>
        <v>0</v>
      </c>
      <c r="AO7" s="106">
        <f>-'Levy Proposition'!C$11*'Incentive Relocation assumption'!K7/(1+Assumptions!$D$49)^('Incentive Relocation assumption'!$I7-2022)</f>
        <v>150239559.50667599</v>
      </c>
      <c r="AP7" s="106">
        <f>-'Levy Proposition'!D$11*'Incentive Relocation assumption'!L7/(1+Assumptions!$D$49)^('Incentive Relocation assumption'!$I7-2022)</f>
        <v>73943485.172139496</v>
      </c>
      <c r="AQ7" s="106">
        <f>-'Levy Proposition'!E$11*'Incentive Relocation assumption'!M7/(1+Assumptions!$D$49)^('Incentive Relocation assumption'!$I7-2022)</f>
        <v>41887207.953248002</v>
      </c>
      <c r="AR7" s="106">
        <f>-'Levy Proposition'!F$11*'Incentive Relocation assumption'!N7/(1+Assumptions!$D$49)^('Incentive Relocation assumption'!$I7-2022)</f>
        <v>16145989.682140626</v>
      </c>
      <c r="AS7" s="106">
        <f>-'Levy Proposition'!G$11*'Incentive Relocation assumption'!O7/(1+Assumptions!$D$49)^('Incentive Relocation assumption'!$I7-2022)</f>
        <v>18929957.739438634</v>
      </c>
    </row>
    <row r="8" spans="1:45" x14ac:dyDescent="0.35">
      <c r="A8">
        <v>2026</v>
      </c>
      <c r="B8" s="84">
        <f>'Future 95% Cost'!V7</f>
        <v>768693257.38366818</v>
      </c>
      <c r="C8" s="84">
        <f>'Future 95% Cost'!W7</f>
        <v>1370041168.5227838</v>
      </c>
      <c r="D8" s="84">
        <f>'Future 95% Cost'!X7</f>
        <v>1014884807.0100288</v>
      </c>
      <c r="E8" s="84">
        <f>'Future 95% Cost'!Y7</f>
        <v>361672706.93428123</v>
      </c>
      <c r="F8" s="84">
        <f>'Future 95% Cost'!Z7</f>
        <v>250230711.85287321</v>
      </c>
      <c r="G8" s="84">
        <f>'Future 95% Cost'!AA7</f>
        <v>140555904.33600542</v>
      </c>
      <c r="H8" s="84"/>
      <c r="I8">
        <v>2026</v>
      </c>
      <c r="J8" s="103">
        <f t="shared" si="1"/>
        <v>193527.199425</v>
      </c>
      <c r="K8" s="103">
        <f t="shared" si="10"/>
        <v>-70074.459075000006</v>
      </c>
      <c r="L8" s="103">
        <f t="shared" si="11"/>
        <v>-79981.770149999997</v>
      </c>
      <c r="M8" s="103">
        <f t="shared" si="12"/>
        <v>-17299.598324999999</v>
      </c>
      <c r="N8" s="103">
        <f t="shared" si="13"/>
        <v>-21453.580199999997</v>
      </c>
      <c r="O8" s="103">
        <f t="shared" si="14"/>
        <v>-4717.7916749999995</v>
      </c>
      <c r="P8" s="106">
        <f t="shared" si="15"/>
        <v>3020048.0115</v>
      </c>
      <c r="Q8" s="106">
        <f t="shared" si="16"/>
        <v>1401489.1814999999</v>
      </c>
      <c r="R8" s="106">
        <f t="shared" si="17"/>
        <v>1599635.4029999999</v>
      </c>
      <c r="S8" s="106">
        <f t="shared" si="18"/>
        <v>345991.96649999998</v>
      </c>
      <c r="T8" s="106">
        <f t="shared" si="19"/>
        <v>429071.60399999993</v>
      </c>
      <c r="U8" s="106">
        <f t="shared" si="20"/>
        <v>94355.833499999993</v>
      </c>
      <c r="V8" s="107">
        <f>P8*'Levy Proposition'!B$5/(1+Assumptions!$D$49)^('Incentive Relocation assumption'!$I8-2022)</f>
        <v>1356310277.0506001</v>
      </c>
      <c r="W8" s="107">
        <f>Q8*'Levy Proposition'!C$5/(1+Assumptions!$D$49)^('Incentive Relocation assumption'!$I8-2022)</f>
        <v>1632139663.8233967</v>
      </c>
      <c r="X8" s="107">
        <f>R8*'Levy Proposition'!D$5/(1+Assumptions!$D$49)^('Incentive Relocation assumption'!$I8-2022)</f>
        <v>1211912877.7910845</v>
      </c>
      <c r="Y8" s="107">
        <f>S8*'Levy Proposition'!E$5/(1+Assumptions!$D$49)^('Incentive Relocation assumption'!$I8-2022)</f>
        <v>434949054.80035722</v>
      </c>
      <c r="Z8" s="107">
        <f>T8*'Levy Proposition'!F$5/(1+Assumptions!$D$49)^('Incentive Relocation assumption'!$I8-2022)</f>
        <v>300458456.24491876</v>
      </c>
      <c r="AA8" s="107">
        <f>U8*'Levy Proposition'!G$5/(1+Assumptions!$D$49)^('Incentive Relocation assumption'!$I8-2022)</f>
        <v>168717598.47681284</v>
      </c>
      <c r="AB8" s="81">
        <f>P8*'Levy Proposition'!B$33/(1+Assumptions!$D$49)^('Incentive Relocation assumption'!$I8-2022)</f>
        <v>1355064482.513907</v>
      </c>
      <c r="AC8" s="81">
        <f>Q8*'Levy Proposition'!C$33/(1+Assumptions!$D$49)^('Incentive Relocation assumption'!$I8-2022)</f>
        <v>1630640515.2062142</v>
      </c>
      <c r="AD8" s="81">
        <f>R8*'Levy Proposition'!D$33/(1+Assumptions!$D$49)^('Incentive Relocation assumption'!$I8-2022)</f>
        <v>1210799714.7725289</v>
      </c>
      <c r="AE8" s="81">
        <f>S8*'Levy Proposition'!E$33/(1+Assumptions!$D$49)^('Incentive Relocation assumption'!$I8-2022)</f>
        <v>434549546.54227024</v>
      </c>
      <c r="AF8" s="81">
        <f>T8*'Levy Proposition'!F$33/(1+Assumptions!$D$49)^('Incentive Relocation assumption'!$I8-2022)</f>
        <v>300182479.93652779</v>
      </c>
      <c r="AG8" s="81">
        <f>U8*'Levy Proposition'!G$33/(1+Assumptions!$D$49)^('Incentive Relocation assumption'!$I8-2022)</f>
        <v>168562628.43346596</v>
      </c>
      <c r="AH8" s="109">
        <f t="shared" si="4"/>
        <v>1245794.5366930962</v>
      </c>
      <c r="AI8" s="109">
        <f t="shared" si="5"/>
        <v>1499148.6171824932</v>
      </c>
      <c r="AJ8" s="109">
        <f t="shared" si="6"/>
        <v>1113163.0185556412</v>
      </c>
      <c r="AK8" s="109">
        <f t="shared" si="7"/>
        <v>399508.25808697939</v>
      </c>
      <c r="AL8" s="109">
        <f t="shared" si="8"/>
        <v>275976.308390975</v>
      </c>
      <c r="AM8" s="109">
        <f t="shared" si="9"/>
        <v>154970.04334688187</v>
      </c>
      <c r="AN8" s="106">
        <f>'Levy Proposition'!B$11*'Incentive Relocation assumption'!J8/(1+Assumptions!$D$49)^('Incentive Relocation assumption'!$I8-2022)</f>
        <v>0</v>
      </c>
      <c r="AO8" s="106">
        <f>-'Levy Proposition'!C$11*'Incentive Relocation assumption'!K8/(1+Assumptions!$D$49)^('Incentive Relocation assumption'!$I8-2022)</f>
        <v>135214955.5060102</v>
      </c>
      <c r="AP8" s="106">
        <f>-'Levy Proposition'!D$11*'Incentive Relocation assumption'!L8/(1+Assumptions!$D$49)^('Incentive Relocation assumption'!$I8-2022)</f>
        <v>66548817.703807816</v>
      </c>
      <c r="AQ8" s="106">
        <f>-'Levy Proposition'!E$11*'Incentive Relocation assumption'!M8/(1+Assumptions!$D$49)^('Incentive Relocation assumption'!$I8-2022)</f>
        <v>37698306.479777396</v>
      </c>
      <c r="AR8" s="106">
        <f>-'Levy Proposition'!F$11*'Incentive Relocation assumption'!N8/(1+Assumptions!$D$49)^('Incentive Relocation assumption'!$I8-2022)</f>
        <v>14531321.069096541</v>
      </c>
      <c r="AS8" s="106">
        <f>-'Levy Proposition'!G$11*'Incentive Relocation assumption'!O8/(1+Assumptions!$D$49)^('Incentive Relocation assumption'!$I8-2022)</f>
        <v>17036880.31217311</v>
      </c>
    </row>
    <row r="9" spans="1:45" x14ac:dyDescent="0.35">
      <c r="A9">
        <v>2027</v>
      </c>
      <c r="B9" s="84">
        <f>'Future 95% Cost'!V8</f>
        <v>734562860.57561612</v>
      </c>
      <c r="C9" s="84">
        <f>'Future 95% Cost'!W8</f>
        <v>1309288180.0052686</v>
      </c>
      <c r="D9" s="84">
        <f>'Future 95% Cost'!X8</f>
        <v>969976809.11347997</v>
      </c>
      <c r="E9" s="84">
        <f>'Future 95% Cost'!Y8</f>
        <v>345762589.44047302</v>
      </c>
      <c r="F9" s="84">
        <f>'Future 95% Cost'!Z8</f>
        <v>239201480.86494806</v>
      </c>
      <c r="G9" s="84">
        <f>'Future 95% Cost'!AA8</f>
        <v>134359755.64754155</v>
      </c>
      <c r="H9" s="84"/>
      <c r="I9">
        <v>2027</v>
      </c>
      <c r="J9" s="103">
        <f t="shared" si="1"/>
        <v>183850.83945375</v>
      </c>
      <c r="K9" s="103">
        <f t="shared" si="10"/>
        <v>-66570.736121250011</v>
      </c>
      <c r="L9" s="103">
        <f t="shared" si="11"/>
        <v>-75982.6816425</v>
      </c>
      <c r="M9" s="103">
        <f t="shared" si="12"/>
        <v>-16434.618408749997</v>
      </c>
      <c r="N9" s="103">
        <f t="shared" si="13"/>
        <v>-20380.90119</v>
      </c>
      <c r="O9" s="103">
        <f t="shared" si="14"/>
        <v>-4481.90209125</v>
      </c>
      <c r="P9" s="106">
        <f t="shared" si="15"/>
        <v>3213575.2109249998</v>
      </c>
      <c r="Q9" s="106">
        <f t="shared" si="16"/>
        <v>1331414.722425</v>
      </c>
      <c r="R9" s="106">
        <f t="shared" si="17"/>
        <v>1519653.6328499999</v>
      </c>
      <c r="S9" s="106">
        <f t="shared" si="18"/>
        <v>328692.36817499995</v>
      </c>
      <c r="T9" s="106">
        <f t="shared" si="19"/>
        <v>407618.02379999997</v>
      </c>
      <c r="U9" s="106">
        <f t="shared" si="20"/>
        <v>89638.041824999993</v>
      </c>
      <c r="V9" s="107">
        <f>P9*'Levy Proposition'!B$5/(1+Assumptions!$D$49)^('Incentive Relocation assumption'!$I9-2022)</f>
        <v>1367258073.7821109</v>
      </c>
      <c r="W9" s="107">
        <f>Q9*'Levy Proposition'!C$5/(1+Assumptions!$D$49)^('Incentive Relocation assumption'!$I9-2022)</f>
        <v>1468918657.2972388</v>
      </c>
      <c r="X9" s="107">
        <f>R9*'Levy Proposition'!D$5/(1+Assumptions!$D$49)^('Incentive Relocation assumption'!$I9-2022)</f>
        <v>1090716362.493067</v>
      </c>
      <c r="Y9" s="107">
        <f>S9*'Levy Proposition'!E$5/(1+Assumptions!$D$49)^('Incentive Relocation assumption'!$I9-2022)</f>
        <v>391452273.19172335</v>
      </c>
      <c r="Z9" s="107">
        <f>T9*'Levy Proposition'!F$5/(1+Assumptions!$D$49)^('Incentive Relocation assumption'!$I9-2022)</f>
        <v>270411314.60955822</v>
      </c>
      <c r="AA9" s="107">
        <f>U9*'Levy Proposition'!G$5/(1+Assumptions!$D$49)^('Incentive Relocation assumption'!$I9-2022)</f>
        <v>151845110.87513822</v>
      </c>
      <c r="AB9" s="81">
        <f>P9*'Levy Proposition'!B$33/(1+Assumptions!$D$49)^('Incentive Relocation assumption'!$I9-2022)</f>
        <v>1366002223.5040524</v>
      </c>
      <c r="AC9" s="81">
        <f>Q9*'Levy Proposition'!C$33/(1+Assumptions!$D$49)^('Incentive Relocation assumption'!$I9-2022)</f>
        <v>1467569430.0082688</v>
      </c>
      <c r="AD9" s="81">
        <f>R9*'Levy Proposition'!D$33/(1+Assumptions!$D$49)^('Incentive Relocation assumption'!$I9-2022)</f>
        <v>1089714520.5779335</v>
      </c>
      <c r="AE9" s="81">
        <f>S9*'Levy Proposition'!E$33/(1+Assumptions!$D$49)^('Incentive Relocation assumption'!$I9-2022)</f>
        <v>391092717.48270172</v>
      </c>
      <c r="AF9" s="81">
        <f>T9*'Levy Proposition'!F$33/(1+Assumptions!$D$49)^('Incentive Relocation assumption'!$I9-2022)</f>
        <v>270162937.12241489</v>
      </c>
      <c r="AG9" s="81">
        <f>U9*'Levy Proposition'!G$33/(1+Assumptions!$D$49)^('Incentive Relocation assumption'!$I9-2022)</f>
        <v>151705638.50458074</v>
      </c>
      <c r="AH9" s="109">
        <f t="shared" si="4"/>
        <v>1255850.2780585289</v>
      </c>
      <c r="AI9" s="109">
        <f t="shared" si="5"/>
        <v>1349227.2889699936</v>
      </c>
      <c r="AJ9" s="109">
        <f t="shared" si="6"/>
        <v>1001841.9151334763</v>
      </c>
      <c r="AK9" s="109">
        <f t="shared" si="7"/>
        <v>359555.7090216279</v>
      </c>
      <c r="AL9" s="109">
        <f t="shared" si="8"/>
        <v>248377.48714333773</v>
      </c>
      <c r="AM9" s="109">
        <f t="shared" si="9"/>
        <v>139472.37055748701</v>
      </c>
      <c r="AN9" s="106">
        <f>'Levy Proposition'!B$11*'Incentive Relocation assumption'!J9/(1+Assumptions!$D$49)^('Incentive Relocation assumption'!$I9-2022)</f>
        <v>0</v>
      </c>
      <c r="AO9" s="106">
        <f>-'Levy Proposition'!C$11*'Incentive Relocation assumption'!K9/(1+Assumptions!$D$49)^('Incentive Relocation assumption'!$I9-2022)</f>
        <v>121692876.71320617</v>
      </c>
      <c r="AP9" s="106">
        <f>-'Levy Proposition'!D$11*'Incentive Relocation assumption'!L9/(1+Assumptions!$D$49)^('Incentive Relocation assumption'!$I9-2022)</f>
        <v>59893648.878796868</v>
      </c>
      <c r="AQ9" s="106">
        <f>-'Levy Proposition'!E$11*'Incentive Relocation assumption'!M9/(1+Assumptions!$D$49)^('Incentive Relocation assumption'!$I9-2022)</f>
        <v>33928313.222247779</v>
      </c>
      <c r="AR9" s="106">
        <f>-'Levy Proposition'!F$11*'Incentive Relocation assumption'!N9/(1+Assumptions!$D$49)^('Incentive Relocation assumption'!$I9-2022)</f>
        <v>13078126.282140281</v>
      </c>
      <c r="AS9" s="106">
        <f>-'Levy Proposition'!G$11*'Incentive Relocation assumption'!O9/(1+Assumptions!$D$49)^('Incentive Relocation assumption'!$I9-2022)</f>
        <v>15333118.793318512</v>
      </c>
    </row>
    <row r="10" spans="1:45" x14ac:dyDescent="0.35">
      <c r="A10">
        <v>2028</v>
      </c>
      <c r="B10" s="84">
        <f>'Future 95% Cost'!V9</f>
        <v>701952444.16834581</v>
      </c>
      <c r="C10" s="84">
        <f>'Future 95% Cost'!W9</f>
        <v>1251236585.1454673</v>
      </c>
      <c r="D10" s="84">
        <f>'Future 95% Cost'!X9</f>
        <v>927061957.1397289</v>
      </c>
      <c r="E10" s="84">
        <f>'Future 95% Cost'!Y9</f>
        <v>330555390.31979901</v>
      </c>
      <c r="F10" s="84">
        <f>'Future 95% Cost'!Z9</f>
        <v>228660589.91296345</v>
      </c>
      <c r="G10" s="84">
        <f>'Future 95% Cost'!AA9</f>
        <v>128437949.66295312</v>
      </c>
      <c r="H10" s="84"/>
      <c r="I10">
        <v>2028</v>
      </c>
      <c r="J10" s="103">
        <f t="shared" si="1"/>
        <v>174658.2974810625</v>
      </c>
      <c r="K10" s="103">
        <f t="shared" si="10"/>
        <v>-63242.199315187499</v>
      </c>
      <c r="L10" s="103">
        <f t="shared" si="11"/>
        <v>-72183.547560374995</v>
      </c>
      <c r="M10" s="103">
        <f t="shared" si="12"/>
        <v>-15612.887488312499</v>
      </c>
      <c r="N10" s="103">
        <f t="shared" si="13"/>
        <v>-19361.8561305</v>
      </c>
      <c r="O10" s="103">
        <f t="shared" si="14"/>
        <v>-4257.8069866875003</v>
      </c>
      <c r="P10" s="106">
        <f t="shared" si="15"/>
        <v>3397426.0503787496</v>
      </c>
      <c r="Q10" s="106">
        <f t="shared" si="16"/>
        <v>1264843.98630375</v>
      </c>
      <c r="R10" s="106">
        <f t="shared" si="17"/>
        <v>1443670.9512075</v>
      </c>
      <c r="S10" s="106">
        <f t="shared" si="18"/>
        <v>312257.74976624997</v>
      </c>
      <c r="T10" s="106">
        <f t="shared" si="19"/>
        <v>387237.12260999996</v>
      </c>
      <c r="U10" s="106">
        <f t="shared" si="20"/>
        <v>85156.139733749995</v>
      </c>
      <c r="V10" s="107">
        <f>P10*'Levy Proposition'!B$5/(1+Assumptions!$D$49)^('Incentive Relocation assumption'!$I10-2022)</f>
        <v>1369395395.170243</v>
      </c>
      <c r="W10" s="107">
        <f>Q10*'Levy Proposition'!C$5/(1+Assumptions!$D$49)^('Incentive Relocation assumption'!$I10-2022)</f>
        <v>1322020455.4684453</v>
      </c>
      <c r="X10" s="107">
        <f>R10*'Levy Proposition'!D$5/(1+Assumptions!$D$49)^('Incentive Relocation assumption'!$I10-2022)</f>
        <v>981640021.49929035</v>
      </c>
      <c r="Y10" s="107">
        <f>S10*'Levy Proposition'!E$5/(1+Assumptions!$D$49)^('Incentive Relocation assumption'!$I10-2022)</f>
        <v>352305357.36490518</v>
      </c>
      <c r="Z10" s="107">
        <f>T10*'Levy Proposition'!F$5/(1+Assumptions!$D$49)^('Incentive Relocation assumption'!$I10-2022)</f>
        <v>243369016.7444109</v>
      </c>
      <c r="AA10" s="107">
        <f>U10*'Levy Proposition'!G$5/(1+Assumptions!$D$49)^('Incentive Relocation assumption'!$I10-2022)</f>
        <v>136659944.81216955</v>
      </c>
      <c r="AB10" s="81">
        <f>P10*'Levy Proposition'!B$33/(1+Assumptions!$D$49)^('Incentive Relocation assumption'!$I10-2022)</f>
        <v>1368137581.7253833</v>
      </c>
      <c r="AC10" s="81">
        <f>Q10*'Levy Proposition'!C$33/(1+Assumptions!$D$49)^('Incentive Relocation assumption'!$I10-2022)</f>
        <v>1320806156.7281892</v>
      </c>
      <c r="AD10" s="81">
        <f>R10*'Levy Proposition'!D$33/(1+Assumptions!$D$49)^('Incentive Relocation assumption'!$I10-2022)</f>
        <v>980738368.09705985</v>
      </c>
      <c r="AE10" s="81">
        <f>S10*'Levy Proposition'!E$33/(1+Assumptions!$D$49)^('Incentive Relocation assumption'!$I10-2022)</f>
        <v>351981758.77770931</v>
      </c>
      <c r="AF10" s="81">
        <f>T10*'Levy Proposition'!F$33/(1+Assumptions!$D$49)^('Incentive Relocation assumption'!$I10-2022)</f>
        <v>243145478.07734436</v>
      </c>
      <c r="AG10" s="81">
        <f>U10*'Levy Proposition'!G$33/(1+Assumptions!$D$49)^('Incentive Relocation assumption'!$I10-2022)</f>
        <v>136534420.28027409</v>
      </c>
      <c r="AH10" s="109">
        <f t="shared" si="4"/>
        <v>1257813.4448597431</v>
      </c>
      <c r="AI10" s="109">
        <f t="shared" si="5"/>
        <v>1214298.7402560711</v>
      </c>
      <c r="AJ10" s="109">
        <f t="shared" si="6"/>
        <v>901653.40223050117</v>
      </c>
      <c r="AK10" s="109">
        <f t="shared" si="7"/>
        <v>323598.58719587326</v>
      </c>
      <c r="AL10" s="109">
        <f t="shared" si="8"/>
        <v>223538.66706654429</v>
      </c>
      <c r="AM10" s="109">
        <f t="shared" si="9"/>
        <v>125524.5318954587</v>
      </c>
      <c r="AN10" s="106">
        <f>'Levy Proposition'!B$11*'Incentive Relocation assumption'!J10/(1+Assumptions!$D$49)^('Incentive Relocation assumption'!$I10-2022)</f>
        <v>0</v>
      </c>
      <c r="AO10" s="106">
        <f>-'Levy Proposition'!C$11*'Incentive Relocation assumption'!K10/(1+Assumptions!$D$49)^('Incentive Relocation assumption'!$I10-2022)</f>
        <v>109523064.12641858</v>
      </c>
      <c r="AP10" s="106">
        <f>-'Levy Proposition'!D$11*'Incentive Relocation assumption'!L10/(1+Assumptions!$D$49)^('Incentive Relocation assumption'!$I10-2022)</f>
        <v>53904025.642988205</v>
      </c>
      <c r="AQ10" s="106">
        <f>-'Levy Proposition'!E$11*'Incentive Relocation assumption'!M10/(1+Assumptions!$D$49)^('Incentive Relocation assumption'!$I10-2022)</f>
        <v>30535335.552127723</v>
      </c>
      <c r="AR10" s="106">
        <f>-'Levy Proposition'!F$11*'Incentive Relocation assumption'!N10/(1+Assumptions!$D$49)^('Incentive Relocation assumption'!$I10-2022)</f>
        <v>11770257.242154673</v>
      </c>
      <c r="AS10" s="106">
        <f>-'Levy Proposition'!G$11*'Incentive Relocation assumption'!O10/(1+Assumptions!$D$49)^('Incentive Relocation assumption'!$I10-2022)</f>
        <v>13799740.775430087</v>
      </c>
    </row>
    <row r="11" spans="1:45" x14ac:dyDescent="0.35">
      <c r="A11">
        <v>2029</v>
      </c>
      <c r="B11" s="84">
        <f>'Future 95% Cost'!V10</f>
        <v>670794134.07508039</v>
      </c>
      <c r="C11" s="84">
        <f>'Future 95% Cost'!W10</f>
        <v>1195765972.8128674</v>
      </c>
      <c r="D11" s="84">
        <f>'Future 95% Cost'!X10</f>
        <v>886051554.89853156</v>
      </c>
      <c r="E11" s="84">
        <f>'Future 95% Cost'!Y10</f>
        <v>316019935.43793356</v>
      </c>
      <c r="F11" s="84">
        <f>'Future 95% Cost'!Z10</f>
        <v>218586330.33567008</v>
      </c>
      <c r="G11" s="84">
        <f>'Future 95% Cost'!AA10</f>
        <v>122778293.55824234</v>
      </c>
      <c r="H11" s="84"/>
      <c r="I11">
        <v>2029</v>
      </c>
      <c r="J11" s="103">
        <f t="shared" si="1"/>
        <v>165925.38260700938</v>
      </c>
      <c r="K11" s="103">
        <f t="shared" si="10"/>
        <v>-60080.089349428126</v>
      </c>
      <c r="L11" s="103">
        <f t="shared" si="11"/>
        <v>-68574.370182356259</v>
      </c>
      <c r="M11" s="103">
        <f t="shared" si="12"/>
        <v>-14832.243113896875</v>
      </c>
      <c r="N11" s="103">
        <f t="shared" si="13"/>
        <v>-18393.763323974999</v>
      </c>
      <c r="O11" s="103">
        <f t="shared" si="14"/>
        <v>-4044.9166373531248</v>
      </c>
      <c r="P11" s="106">
        <f t="shared" si="15"/>
        <v>3572084.347859812</v>
      </c>
      <c r="Q11" s="106">
        <f t="shared" si="16"/>
        <v>1201601.7869885624</v>
      </c>
      <c r="R11" s="106">
        <f t="shared" si="17"/>
        <v>1371487.403647125</v>
      </c>
      <c r="S11" s="106">
        <f t="shared" si="18"/>
        <v>296644.86227793747</v>
      </c>
      <c r="T11" s="106">
        <f t="shared" si="19"/>
        <v>367875.26647949999</v>
      </c>
      <c r="U11" s="106">
        <f t="shared" si="20"/>
        <v>80898.332747062494</v>
      </c>
      <c r="V11" s="107">
        <f>P11*'Levy Proposition'!B$5/(1+Assumptions!$D$49)^('Incentive Relocation assumption'!$I11-2022)</f>
        <v>1364009448.5458806</v>
      </c>
      <c r="W11" s="107">
        <f>Q11*'Levy Proposition'!C$5/(1+Assumptions!$D$49)^('Incentive Relocation assumption'!$I11-2022)</f>
        <v>1189812707.4597685</v>
      </c>
      <c r="X11" s="107">
        <f>R11*'Levy Proposition'!D$5/(1+Assumptions!$D$49)^('Incentive Relocation assumption'!$I11-2022)</f>
        <v>883471785.09963214</v>
      </c>
      <c r="Y11" s="107">
        <f>S11*'Levy Proposition'!E$5/(1+Assumptions!$D$49)^('Incentive Relocation assumption'!$I11-2022)</f>
        <v>317073301.97881669</v>
      </c>
      <c r="Z11" s="107">
        <f>T11*'Levy Proposition'!F$5/(1+Assumptions!$D$49)^('Incentive Relocation assumption'!$I11-2022)</f>
        <v>219031065.31122863</v>
      </c>
      <c r="AA11" s="107">
        <f>U11*'Levy Proposition'!G$5/(1+Assumptions!$D$49)^('Incentive Relocation assumption'!$I11-2022)</f>
        <v>122993360.8558684</v>
      </c>
      <c r="AB11" s="81">
        <f>P11*'Levy Proposition'!B$33/(1+Assumptions!$D$49)^('Incentive Relocation assumption'!$I11-2022)</f>
        <v>1362756582.1865017</v>
      </c>
      <c r="AC11" s="81">
        <f>Q11*'Levy Proposition'!C$33/(1+Assumptions!$D$49)^('Incentive Relocation assumption'!$I11-2022)</f>
        <v>1188719843.8313482</v>
      </c>
      <c r="AD11" s="81">
        <f>R11*'Levy Proposition'!D$33/(1+Assumptions!$D$49)^('Incentive Relocation assumption'!$I11-2022)</f>
        <v>882660300.92685664</v>
      </c>
      <c r="AE11" s="81">
        <f>S11*'Levy Proposition'!E$33/(1+Assumptions!$D$49)^('Incentive Relocation assumption'!$I11-2022)</f>
        <v>316782064.64616495</v>
      </c>
      <c r="AF11" s="81">
        <f>T11*'Levy Proposition'!F$33/(1+Assumptions!$D$49)^('Incentive Relocation assumption'!$I11-2022)</f>
        <v>218829881.47509038</v>
      </c>
      <c r="AG11" s="81">
        <f>U11*'Levy Proposition'!G$33/(1+Assumptions!$D$49)^('Incentive Relocation assumption'!$I11-2022)</f>
        <v>122880389.3186056</v>
      </c>
      <c r="AH11" s="109">
        <f t="shared" si="4"/>
        <v>1252866.3593788147</v>
      </c>
      <c r="AI11" s="109">
        <f t="shared" si="5"/>
        <v>1092863.6284203529</v>
      </c>
      <c r="AJ11" s="109">
        <f t="shared" si="6"/>
        <v>811484.17277550697</v>
      </c>
      <c r="AK11" s="109">
        <f t="shared" si="7"/>
        <v>291237.33265173435</v>
      </c>
      <c r="AL11" s="109">
        <f t="shared" si="8"/>
        <v>201183.83613824844</v>
      </c>
      <c r="AM11" s="109">
        <f t="shared" si="9"/>
        <v>112971.53726279736</v>
      </c>
      <c r="AN11" s="106">
        <f>'Levy Proposition'!B$11*'Incentive Relocation assumption'!J11/(1+Assumptions!$D$49)^('Incentive Relocation assumption'!$I11-2022)</f>
        <v>0</v>
      </c>
      <c r="AO11" s="106">
        <f>-'Levy Proposition'!C$11*'Incentive Relocation assumption'!K11/(1+Assumptions!$D$49)^('Incentive Relocation assumption'!$I11-2022)</f>
        <v>98570285.29212065</v>
      </c>
      <c r="AP11" s="106">
        <f>-'Levy Proposition'!D$11*'Incentive Relocation assumption'!L11/(1+Assumptions!$D$49)^('Incentive Relocation assumption'!$I11-2022)</f>
        <v>48513390.566667691</v>
      </c>
      <c r="AQ11" s="106">
        <f>-'Levy Proposition'!E$11*'Incentive Relocation assumption'!M11/(1+Assumptions!$D$49)^('Incentive Relocation assumption'!$I11-2022)</f>
        <v>27481670.284440458</v>
      </c>
      <c r="AR11" s="106">
        <f>-'Levy Proposition'!F$11*'Incentive Relocation assumption'!N11/(1+Assumptions!$D$49)^('Incentive Relocation assumption'!$I11-2022)</f>
        <v>10593180.747588109</v>
      </c>
      <c r="AS11" s="106">
        <f>-'Levy Proposition'!G$11*'Incentive Relocation assumption'!O11/(1+Assumptions!$D$49)^('Incentive Relocation assumption'!$I11-2022)</f>
        <v>12419707.173471443</v>
      </c>
    </row>
    <row r="12" spans="1:45" x14ac:dyDescent="0.35">
      <c r="A12">
        <v>2030</v>
      </c>
      <c r="B12" s="84">
        <f>'Future 95% Cost'!V11</f>
        <v>720166984.74141765</v>
      </c>
      <c r="C12" s="84">
        <f>'Future 95% Cost'!W11</f>
        <v>1283852289.4865499</v>
      </c>
      <c r="D12" s="84">
        <f>'Future 95% Cost'!X11</f>
        <v>951418504.38492739</v>
      </c>
      <c r="E12" s="84">
        <f>'Future 95% Cost'!Y11</f>
        <v>339428466.31076854</v>
      </c>
      <c r="F12" s="84">
        <f>'Future 95% Cost'!Z11</f>
        <v>234756948.21710783</v>
      </c>
      <c r="G12" s="84">
        <f>'Future 95% Cost'!AA11</f>
        <v>131860114.06753664</v>
      </c>
      <c r="H12" s="84"/>
      <c r="I12">
        <v>2030</v>
      </c>
      <c r="J12" s="103">
        <f t="shared" si="1"/>
        <v>157629.11347665891</v>
      </c>
      <c r="K12" s="103">
        <f t="shared" si="10"/>
        <v>-57076.084881956718</v>
      </c>
      <c r="L12" s="103">
        <f t="shared" si="11"/>
        <v>-65145.651673238433</v>
      </c>
      <c r="M12" s="103">
        <f t="shared" si="12"/>
        <v>-14090.630958202031</v>
      </c>
      <c r="N12" s="103">
        <f t="shared" si="13"/>
        <v>-17474.075157776249</v>
      </c>
      <c r="O12" s="103">
        <f t="shared" si="14"/>
        <v>-3842.6708054854689</v>
      </c>
      <c r="P12" s="106">
        <f t="shared" si="15"/>
        <v>3738009.7304668212</v>
      </c>
      <c r="Q12" s="106">
        <f t="shared" si="16"/>
        <v>1141521.6976391342</v>
      </c>
      <c r="R12" s="106">
        <f t="shared" si="17"/>
        <v>1302913.0334647687</v>
      </c>
      <c r="S12" s="106">
        <f t="shared" si="18"/>
        <v>281812.6191640406</v>
      </c>
      <c r="T12" s="106">
        <f t="shared" si="19"/>
        <v>349481.50315552496</v>
      </c>
      <c r="U12" s="106">
        <f t="shared" si="20"/>
        <v>76853.416109709375</v>
      </c>
      <c r="V12" s="107">
        <f>P12*'Levy Proposition'!B$5/(1+Assumptions!$D$49)^('Incentive Relocation assumption'!$I12-2022)</f>
        <v>1352237338.2793245</v>
      </c>
      <c r="W12" s="107">
        <f>Q12*'Levy Proposition'!C$5/(1+Assumptions!$D$49)^('Incentive Relocation assumption'!$I12-2022)</f>
        <v>1070826304.5227399</v>
      </c>
      <c r="X12" s="107">
        <f>R12*'Levy Proposition'!D$5/(1+Assumptions!$D$49)^('Incentive Relocation assumption'!$I12-2022)</f>
        <v>795120795.7831769</v>
      </c>
      <c r="Y12" s="107">
        <f>S12*'Levy Proposition'!E$5/(1+Assumptions!$D$49)^('Incentive Relocation assumption'!$I12-2022)</f>
        <v>285364604.10285181</v>
      </c>
      <c r="Z12" s="107">
        <f>T12*'Levy Proposition'!F$5/(1+Assumptions!$D$49)^('Incentive Relocation assumption'!$I12-2022)</f>
        <v>197127014.0017668</v>
      </c>
      <c r="AA12" s="107">
        <f>U12*'Levy Proposition'!G$5/(1+Assumptions!$D$49)^('Incentive Relocation assumption'!$I12-2022)</f>
        <v>110693494.24524847</v>
      </c>
      <c r="AB12" s="81">
        <f>P12*'Levy Proposition'!B$33/(1+Assumptions!$D$49)^('Incentive Relocation assumption'!$I12-2022)</f>
        <v>1350995284.8076041</v>
      </c>
      <c r="AC12" s="81">
        <f>Q12*'Levy Proposition'!C$33/(1+Assumptions!$D$49)^('Incentive Relocation assumption'!$I12-2022)</f>
        <v>1069842731.9711683</v>
      </c>
      <c r="AD12" s="81">
        <f>R12*'Levy Proposition'!D$33/(1+Assumptions!$D$49)^('Incentive Relocation assumption'!$I12-2022)</f>
        <v>794390463.52797091</v>
      </c>
      <c r="AE12" s="81">
        <f>S12*'Levy Proposition'!E$33/(1+Assumptions!$D$49)^('Incentive Relocation assumption'!$I12-2022)</f>
        <v>285102491.75970131</v>
      </c>
      <c r="AF12" s="81">
        <f>T12*'Levy Proposition'!F$33/(1+Assumptions!$D$49)^('Incentive Relocation assumption'!$I12-2022)</f>
        <v>196945949.4170377</v>
      </c>
      <c r="AG12" s="81">
        <f>U12*'Levy Proposition'!G$33/(1+Assumptions!$D$49)^('Incentive Relocation assumption'!$I12-2022)</f>
        <v>110591820.34900843</v>
      </c>
      <c r="AH12" s="109">
        <f t="shared" si="4"/>
        <v>1242053.4717204571</v>
      </c>
      <c r="AI12" s="109">
        <f t="shared" si="5"/>
        <v>983572.55157160759</v>
      </c>
      <c r="AJ12" s="109">
        <f t="shared" si="6"/>
        <v>730332.25520598888</v>
      </c>
      <c r="AK12" s="109">
        <f t="shared" si="7"/>
        <v>262112.34315049648</v>
      </c>
      <c r="AL12" s="109">
        <f t="shared" si="8"/>
        <v>181064.58472910523</v>
      </c>
      <c r="AM12" s="109">
        <f t="shared" si="9"/>
        <v>101673.89624004066</v>
      </c>
      <c r="AN12" s="106">
        <f>'Levy Proposition'!B$11*'Incentive Relocation assumption'!J12/(1+Assumptions!$D$49)^('Incentive Relocation assumption'!$I12-2022)</f>
        <v>0</v>
      </c>
      <c r="AO12" s="106">
        <f>-'Levy Proposition'!C$11*'Incentive Relocation assumption'!K12/(1+Assumptions!$D$49)^('Incentive Relocation assumption'!$I12-2022)</f>
        <v>88712831.585455894</v>
      </c>
      <c r="AP12" s="106">
        <f>-'Levy Proposition'!D$11*'Incentive Relocation assumption'!L12/(1+Assumptions!$D$49)^('Incentive Relocation assumption'!$I12-2022)</f>
        <v>43661842.25018432</v>
      </c>
      <c r="AQ12" s="106">
        <f>-'Levy Proposition'!E$11*'Incentive Relocation assumption'!M12/(1+Assumptions!$D$49)^('Incentive Relocation assumption'!$I12-2022)</f>
        <v>24733384.715337504</v>
      </c>
      <c r="AR12" s="106">
        <f>-'Levy Proposition'!F$11*'Incentive Relocation assumption'!N12/(1+Assumptions!$D$49)^('Incentive Relocation assumption'!$I12-2022)</f>
        <v>9533816.9797323085</v>
      </c>
      <c r="AS12" s="106">
        <f>-'Levy Proposition'!G$11*'Incentive Relocation assumption'!O12/(1+Assumptions!$D$49)^('Incentive Relocation assumption'!$I12-2022)</f>
        <v>11177682.884406988</v>
      </c>
    </row>
    <row r="13" spans="1:45" x14ac:dyDescent="0.35">
      <c r="A13">
        <v>2031</v>
      </c>
      <c r="B13" s="84">
        <f>'Future 95% Cost'!V12</f>
        <v>688209234.50312233</v>
      </c>
      <c r="C13" s="84">
        <f>'Future 95% Cost'!W12</f>
        <v>1226950356.083905</v>
      </c>
      <c r="D13" s="84">
        <f>'Future 95% Cost'!X12</f>
        <v>909342559.04105377</v>
      </c>
      <c r="E13" s="84">
        <f>'Future 95% Cost'!Y12</f>
        <v>324508850.00536406</v>
      </c>
      <c r="F13" s="84">
        <f>'Future 95% Cost'!Z12</f>
        <v>224418495.4308992</v>
      </c>
      <c r="G13" s="84">
        <f>'Future 95% Cost'!AA12</f>
        <v>126052042.52288887</v>
      </c>
      <c r="H13" s="84"/>
      <c r="I13">
        <v>2031</v>
      </c>
      <c r="J13" s="103">
        <f t="shared" si="1"/>
        <v>149747.65780282597</v>
      </c>
      <c r="K13" s="103">
        <f t="shared" si="10"/>
        <v>-54222.280637858879</v>
      </c>
      <c r="L13" s="103">
        <f t="shared" si="11"/>
        <v>-61888.36908957651</v>
      </c>
      <c r="M13" s="103">
        <f t="shared" si="12"/>
        <v>-13386.09941029193</v>
      </c>
      <c r="N13" s="103">
        <f t="shared" si="13"/>
        <v>-16600.371399887437</v>
      </c>
      <c r="O13" s="103">
        <f t="shared" si="14"/>
        <v>-3650.5372652111955</v>
      </c>
      <c r="P13" s="106">
        <f t="shared" si="15"/>
        <v>3895638.8439434799</v>
      </c>
      <c r="Q13" s="106">
        <f t="shared" si="16"/>
        <v>1084445.6127571776</v>
      </c>
      <c r="R13" s="106">
        <f t="shared" si="17"/>
        <v>1237767.3817915302</v>
      </c>
      <c r="S13" s="106">
        <f t="shared" si="18"/>
        <v>267721.9882058386</v>
      </c>
      <c r="T13" s="106">
        <f t="shared" si="19"/>
        <v>332007.42799774872</v>
      </c>
      <c r="U13" s="106">
        <f t="shared" si="20"/>
        <v>73010.745304223907</v>
      </c>
      <c r="V13" s="107">
        <f>P13*'Levy Proposition'!B$5/(1+Assumptions!$D$49)^('Incentive Relocation assumption'!$I13-2022)</f>
        <v>1335082201.9090428</v>
      </c>
      <c r="W13" s="107">
        <f>Q13*'Levy Proposition'!C$5/(1+Assumptions!$D$49)^('Incentive Relocation assumption'!$I13-2022)</f>
        <v>963739055.12065697</v>
      </c>
      <c r="X13" s="107">
        <f>R13*'Levy Proposition'!D$5/(1+Assumptions!$D$49)^('Incentive Relocation assumption'!$I13-2022)</f>
        <v>715605286.49545407</v>
      </c>
      <c r="Y13" s="107">
        <f>S13*'Levy Proposition'!E$5/(1+Assumptions!$D$49)^('Incentive Relocation assumption'!$I13-2022)</f>
        <v>256826912.78819117</v>
      </c>
      <c r="Z13" s="107">
        <f>T13*'Levy Proposition'!F$5/(1+Assumptions!$D$49)^('Incentive Relocation assumption'!$I13-2022)</f>
        <v>177413462.30516031</v>
      </c>
      <c r="AA13" s="107">
        <f>U13*'Levy Proposition'!G$5/(1+Assumptions!$D$49)^('Incentive Relocation assumption'!$I13-2022)</f>
        <v>99623667.35048224</v>
      </c>
      <c r="AB13" s="81">
        <f>P13*'Levy Proposition'!B$33/(1+Assumptions!$D$49)^('Incentive Relocation assumption'!$I13-2022)</f>
        <v>1333855905.7279127</v>
      </c>
      <c r="AC13" s="81">
        <f>Q13*'Levy Proposition'!C$33/(1+Assumptions!$D$49)^('Incentive Relocation assumption'!$I13-2022)</f>
        <v>962853844.06682801</v>
      </c>
      <c r="AD13" s="81">
        <f>R13*'Levy Proposition'!D$33/(1+Assumptions!$D$49)^('Incentive Relocation assumption'!$I13-2022)</f>
        <v>714947990.61601615</v>
      </c>
      <c r="AE13" s="81">
        <f>S13*'Levy Proposition'!E$33/(1+Assumptions!$D$49)^('Incentive Relocation assumption'!$I13-2022)</f>
        <v>256591012.80996275</v>
      </c>
      <c r="AF13" s="81">
        <f>T13*'Levy Proposition'!F$33/(1+Assumptions!$D$49)^('Incentive Relocation assumption'!$I13-2022)</f>
        <v>177250504.95991614</v>
      </c>
      <c r="AG13" s="81">
        <f>U13*'Levy Proposition'!G$33/(1+Assumptions!$D$49)^('Incentive Relocation assumption'!$I13-2022)</f>
        <v>99532161.282430887</v>
      </c>
      <c r="AH13" s="109">
        <f t="shared" si="4"/>
        <v>1226296.1811301708</v>
      </c>
      <c r="AI13" s="109">
        <f t="shared" si="5"/>
        <v>885211.0538289547</v>
      </c>
      <c r="AJ13" s="109">
        <f t="shared" si="6"/>
        <v>657295.87943792343</v>
      </c>
      <c r="AK13" s="109">
        <f t="shared" si="7"/>
        <v>235899.97822842002</v>
      </c>
      <c r="AL13" s="109">
        <f t="shared" si="8"/>
        <v>162957.34524416924</v>
      </c>
      <c r="AM13" s="109">
        <f t="shared" si="9"/>
        <v>91506.068051353097</v>
      </c>
      <c r="AN13" s="106">
        <f>'Levy Proposition'!B$11*'Incentive Relocation assumption'!J13/(1+Assumptions!$D$49)^('Incentive Relocation assumption'!$I13-2022)</f>
        <v>0</v>
      </c>
      <c r="AO13" s="106">
        <f>-'Levy Proposition'!C$11*'Incentive Relocation assumption'!K13/(1+Assumptions!$D$49)^('Incentive Relocation assumption'!$I13-2022)</f>
        <v>79841165.769036859</v>
      </c>
      <c r="AP13" s="106">
        <f>-'Levy Proposition'!D$11*'Incentive Relocation assumption'!L13/(1+Assumptions!$D$49)^('Incentive Relocation assumption'!$I13-2022)</f>
        <v>39295469.692233577</v>
      </c>
      <c r="AQ13" s="106">
        <f>-'Levy Proposition'!E$11*'Incentive Relocation assumption'!M13/(1+Assumptions!$D$49)^('Incentive Relocation assumption'!$I13-2022)</f>
        <v>22259939.557722058</v>
      </c>
      <c r="AR13" s="106">
        <f>-'Levy Proposition'!F$11*'Incentive Relocation assumption'!N13/(1+Assumptions!$D$49)^('Incentive Relocation assumption'!$I13-2022)</f>
        <v>8580394.1581688821</v>
      </c>
      <c r="AS13" s="106">
        <f>-'Levy Proposition'!G$11*'Incentive Relocation assumption'!O13/(1+Assumptions!$D$49)^('Incentive Relocation assumption'!$I13-2022)</f>
        <v>10059866.381651785</v>
      </c>
    </row>
    <row r="14" spans="1:45" x14ac:dyDescent="0.35">
      <c r="A14">
        <v>2032</v>
      </c>
      <c r="B14" s="84">
        <f>'Future 95% Cost'!V13</f>
        <v>657673987.40033209</v>
      </c>
      <c r="C14" s="84">
        <f>'Future 95% Cost'!W13</f>
        <v>1172577421.9457166</v>
      </c>
      <c r="D14" s="84">
        <f>'Future 95% Cost'!X13</f>
        <v>869133138.19003201</v>
      </c>
      <c r="E14" s="84">
        <f>'Future 95% Cost'!Y13</f>
        <v>310247922.08888084</v>
      </c>
      <c r="F14" s="84">
        <f>'Future 95% Cost'!Z13</f>
        <v>214537455.71581829</v>
      </c>
      <c r="G14" s="84">
        <f>'Future 95% Cost'!AA13</f>
        <v>120500949.46691746</v>
      </c>
      <c r="H14" s="84"/>
      <c r="I14">
        <v>2032</v>
      </c>
      <c r="J14" s="103">
        <f t="shared" si="1"/>
        <v>142260.27491268466</v>
      </c>
      <c r="K14" s="103">
        <f t="shared" si="10"/>
        <v>-51511.166605965933</v>
      </c>
      <c r="L14" s="103">
        <f t="shared" si="11"/>
        <v>-58793.950635097688</v>
      </c>
      <c r="M14" s="103">
        <f t="shared" si="12"/>
        <v>-12716.794439777334</v>
      </c>
      <c r="N14" s="103">
        <f t="shared" si="13"/>
        <v>-15770.352829893065</v>
      </c>
      <c r="O14" s="103">
        <f t="shared" si="14"/>
        <v>-3468.0104019506357</v>
      </c>
      <c r="P14" s="106">
        <f t="shared" si="15"/>
        <v>4045386.5017463057</v>
      </c>
      <c r="Q14" s="106">
        <f t="shared" si="16"/>
        <v>1030223.3321193187</v>
      </c>
      <c r="R14" s="106">
        <f t="shared" si="17"/>
        <v>1175879.0127019538</v>
      </c>
      <c r="S14" s="106">
        <f t="shared" si="18"/>
        <v>254335.88879554666</v>
      </c>
      <c r="T14" s="106">
        <f t="shared" si="19"/>
        <v>315407.05659786129</v>
      </c>
      <c r="U14" s="106">
        <f t="shared" si="20"/>
        <v>69360.208039012708</v>
      </c>
      <c r="V14" s="107">
        <f>P14*'Levy Proposition'!B$5/(1+Assumptions!$D$49)^('Incentive Relocation assumption'!$I14-2022)</f>
        <v>1313427673.3625534</v>
      </c>
      <c r="W14" s="107">
        <f>Q14*'Levy Proposition'!C$5/(1+Assumptions!$D$49)^('Incentive Relocation assumption'!$I14-2022)</f>
        <v>867360992.57368648</v>
      </c>
      <c r="X14" s="107">
        <f>R14*'Levy Proposition'!D$5/(1+Assumptions!$D$49)^('Incentive Relocation assumption'!$I14-2022)</f>
        <v>644041671.12223792</v>
      </c>
      <c r="Y14" s="107">
        <f>S14*'Levy Proposition'!E$5/(1+Assumptions!$D$49)^('Incentive Relocation assumption'!$I14-2022)</f>
        <v>231143113.70074353</v>
      </c>
      <c r="Z14" s="107">
        <f>T14*'Levy Proposition'!F$5/(1+Assumptions!$D$49)^('Incentive Relocation assumption'!$I14-2022)</f>
        <v>159671350.81152514</v>
      </c>
      <c r="AA14" s="107">
        <f>U14*'Levy Proposition'!G$5/(1+Assumptions!$D$49)^('Incentive Relocation assumption'!$I14-2022)</f>
        <v>89660870.894276306</v>
      </c>
      <c r="AB14" s="81">
        <f>P14*'Levy Proposition'!B$33/(1+Assumptions!$D$49)^('Incentive Relocation assumption'!$I14-2022)</f>
        <v>1312221267.2418427</v>
      </c>
      <c r="AC14" s="81">
        <f>Q14*'Levy Proposition'!C$33/(1+Assumptions!$D$49)^('Incentive Relocation assumption'!$I14-2022)</f>
        <v>866564306.44354928</v>
      </c>
      <c r="AD14" s="81">
        <f>R14*'Levy Proposition'!D$33/(1+Assumptions!$D$49)^('Incentive Relocation assumption'!$I14-2022)</f>
        <v>643450107.66595316</v>
      </c>
      <c r="AE14" s="81">
        <f>S14*'Levy Proposition'!E$33/(1+Assumptions!$D$49)^('Incentive Relocation assumption'!$I14-2022)</f>
        <v>230930804.7378794</v>
      </c>
      <c r="AF14" s="81">
        <f>T14*'Levy Proposition'!F$33/(1+Assumptions!$D$49)^('Incentive Relocation assumption'!$I14-2022)</f>
        <v>159524689.9037129</v>
      </c>
      <c r="AG14" s="81">
        <f>U14*'Levy Proposition'!G$33/(1+Assumptions!$D$49)^('Incentive Relocation assumption'!$I14-2022)</f>
        <v>89578515.827736422</v>
      </c>
      <c r="AH14" s="109">
        <f t="shared" si="4"/>
        <v>1206406.1207106113</v>
      </c>
      <c r="AI14" s="109">
        <f t="shared" si="5"/>
        <v>796686.13013720512</v>
      </c>
      <c r="AJ14" s="109">
        <f t="shared" si="6"/>
        <v>591563.45628476143</v>
      </c>
      <c r="AK14" s="109">
        <f t="shared" si="7"/>
        <v>212308.96286413074</v>
      </c>
      <c r="AL14" s="109">
        <f t="shared" si="8"/>
        <v>146660.90781223774</v>
      </c>
      <c r="AM14" s="109">
        <f t="shared" si="9"/>
        <v>82355.066539883614</v>
      </c>
      <c r="AN14" s="106">
        <f>'Levy Proposition'!B$11*'Incentive Relocation assumption'!J14/(1+Assumptions!$D$49)^('Incentive Relocation assumption'!$I14-2022)</f>
        <v>0</v>
      </c>
      <c r="AO14" s="106">
        <f>-'Levy Proposition'!C$11*'Incentive Relocation assumption'!K14/(1+Assumptions!$D$49)^('Incentive Relocation assumption'!$I14-2022)</f>
        <v>71856704.801697642</v>
      </c>
      <c r="AP14" s="106">
        <f>-'Levy Proposition'!D$11*'Incentive Relocation assumption'!L14/(1+Assumptions!$D$49)^('Incentive Relocation assumption'!$I14-2022)</f>
        <v>35365753.2241835</v>
      </c>
      <c r="AQ14" s="106">
        <f>-'Levy Proposition'!E$11*'Incentive Relocation assumption'!M14/(1+Assumptions!$D$49)^('Incentive Relocation assumption'!$I14-2022)</f>
        <v>20033849.584936507</v>
      </c>
      <c r="AR14" s="106">
        <f>-'Levy Proposition'!F$11*'Incentive Relocation assumption'!N14/(1+Assumptions!$D$49)^('Incentive Relocation assumption'!$I14-2022)</f>
        <v>7722317.7312982017</v>
      </c>
      <c r="AS14" s="106">
        <f>-'Levy Proposition'!G$11*'Incentive Relocation assumption'!O14/(1+Assumptions!$D$49)^('Incentive Relocation assumption'!$I14-2022)</f>
        <v>9053836.3508115225</v>
      </c>
    </row>
    <row r="15" spans="1:45" x14ac:dyDescent="0.35">
      <c r="A15">
        <v>2033</v>
      </c>
      <c r="B15" s="84">
        <f>'Future 95% Cost'!V14</f>
        <v>628497751.45215273</v>
      </c>
      <c r="C15" s="84">
        <f>'Future 95% Cost'!W14</f>
        <v>1120620806.8572841</v>
      </c>
      <c r="D15" s="84">
        <f>'Future 95% Cost'!X14</f>
        <v>830707217.16464412</v>
      </c>
      <c r="E15" s="84">
        <f>'Future 95% Cost'!Y14</f>
        <v>296616488.76999182</v>
      </c>
      <c r="F15" s="84">
        <f>'Future 95% Cost'!Z14</f>
        <v>205093508.88838041</v>
      </c>
      <c r="G15" s="84">
        <f>'Future 95% Cost'!AA14</f>
        <v>115195420.93010412</v>
      </c>
      <c r="H15" s="84"/>
      <c r="I15">
        <v>2033</v>
      </c>
      <c r="J15" s="103">
        <f t="shared" si="1"/>
        <v>135147.26116705043</v>
      </c>
      <c r="K15" s="103">
        <f t="shared" si="10"/>
        <v>-48935.608275667641</v>
      </c>
      <c r="L15" s="103">
        <f t="shared" si="11"/>
        <v>-55854.253103342809</v>
      </c>
      <c r="M15" s="103">
        <f t="shared" si="12"/>
        <v>-12080.954717788467</v>
      </c>
      <c r="N15" s="103">
        <f t="shared" si="13"/>
        <v>-14981.835188398412</v>
      </c>
      <c r="O15" s="103">
        <f t="shared" si="14"/>
        <v>-3294.6098818531036</v>
      </c>
      <c r="P15" s="106">
        <f t="shared" si="15"/>
        <v>4187646.7766589904</v>
      </c>
      <c r="Q15" s="106">
        <f t="shared" si="16"/>
        <v>978712.16551335272</v>
      </c>
      <c r="R15" s="106">
        <f t="shared" si="17"/>
        <v>1117085.0620668561</v>
      </c>
      <c r="S15" s="106">
        <f t="shared" si="18"/>
        <v>241619.09435576934</v>
      </c>
      <c r="T15" s="106">
        <f t="shared" si="19"/>
        <v>299636.70376796823</v>
      </c>
      <c r="U15" s="106">
        <f t="shared" si="20"/>
        <v>65892.197637062069</v>
      </c>
      <c r="V15" s="107">
        <f>P15*'Levy Proposition'!B$5/(1+Assumptions!$D$49)^('Incentive Relocation assumption'!$I15-2022)</f>
        <v>1288050843.6848493</v>
      </c>
      <c r="W15" s="107">
        <f>Q15*'Levy Proposition'!C$5/(1+Assumptions!$D$49)^('Incentive Relocation assumption'!$I15-2022)</f>
        <v>780621152.00283492</v>
      </c>
      <c r="X15" s="107">
        <f>R15*'Levy Proposition'!D$5/(1+Assumptions!$D$49)^('Incentive Relocation assumption'!$I15-2022)</f>
        <v>579634725.97202492</v>
      </c>
      <c r="Y15" s="107">
        <f>S15*'Levy Proposition'!E$5/(1+Assumptions!$D$49)^('Incentive Relocation assumption'!$I15-2022)</f>
        <v>208027805.30768201</v>
      </c>
      <c r="Z15" s="107">
        <f>T15*'Levy Proposition'!F$5/(1+Assumptions!$D$49)^('Incentive Relocation assumption'!$I15-2022)</f>
        <v>143703526.99686635</v>
      </c>
      <c r="AA15" s="107">
        <f>U15*'Levy Proposition'!G$5/(1+Assumptions!$D$49)^('Incentive Relocation assumption'!$I15-2022)</f>
        <v>80694397.057660297</v>
      </c>
      <c r="AB15" s="81">
        <f>P15*'Levy Proposition'!B$33/(1+Assumptions!$D$49)^('Incentive Relocation assumption'!$I15-2022)</f>
        <v>1286867746.6227705</v>
      </c>
      <c r="AC15" s="81">
        <f>Q15*'Levy Proposition'!C$33/(1+Assumptions!$D$49)^('Incentive Relocation assumption'!$I15-2022)</f>
        <v>779904137.9221729</v>
      </c>
      <c r="AD15" s="81">
        <f>R15*'Levy Proposition'!D$33/(1+Assumptions!$D$49)^('Incentive Relocation assumption'!$I15-2022)</f>
        <v>579102321.41304469</v>
      </c>
      <c r="AE15" s="81">
        <f>S15*'Levy Proposition'!E$33/(1+Assumptions!$D$49)^('Incentive Relocation assumption'!$I15-2022)</f>
        <v>207836728.1568872</v>
      </c>
      <c r="AF15" s="81">
        <f>T15*'Levy Proposition'!F$33/(1+Assumptions!$D$49)^('Incentive Relocation assumption'!$I15-2022)</f>
        <v>143571532.81244898</v>
      </c>
      <c r="AG15" s="81">
        <f>U15*'Levy Proposition'!G$33/(1+Assumptions!$D$49)^('Incentive Relocation assumption'!$I15-2022)</f>
        <v>80620277.853008419</v>
      </c>
      <c r="AH15" s="109">
        <f t="shared" si="4"/>
        <v>1183097.0620787144</v>
      </c>
      <c r="AI15" s="109">
        <f t="shared" si="5"/>
        <v>717014.0806620121</v>
      </c>
      <c r="AJ15" s="109">
        <f t="shared" si="6"/>
        <v>532404.55898022652</v>
      </c>
      <c r="AK15" s="109">
        <f t="shared" si="7"/>
        <v>191077.1507948041</v>
      </c>
      <c r="AL15" s="109">
        <f t="shared" si="8"/>
        <v>131994.18441736698</v>
      </c>
      <c r="AM15" s="109">
        <f t="shared" si="9"/>
        <v>74119.204651877284</v>
      </c>
      <c r="AN15" s="106">
        <f>'Levy Proposition'!B$11*'Incentive Relocation assumption'!J15/(1+Assumptions!$D$49)^('Incentive Relocation assumption'!$I15-2022)</f>
        <v>0</v>
      </c>
      <c r="AO15" s="106">
        <f>-'Levy Proposition'!C$11*'Incentive Relocation assumption'!K15/(1+Assumptions!$D$49)^('Incentive Relocation assumption'!$I15-2022)</f>
        <v>64670724.37162143</v>
      </c>
      <c r="AP15" s="106">
        <f>-'Levy Proposition'!D$11*'Incentive Relocation assumption'!L15/(1+Assumptions!$D$49)^('Incentive Relocation assumption'!$I15-2022)</f>
        <v>31829025.353552237</v>
      </c>
      <c r="AQ15" s="106">
        <f>-'Levy Proposition'!E$11*'Incentive Relocation assumption'!M15/(1+Assumptions!$D$49)^('Incentive Relocation assumption'!$I15-2022)</f>
        <v>18030378.211545013</v>
      </c>
      <c r="AR15" s="106">
        <f>-'Levy Proposition'!F$11*'Incentive Relocation assumption'!N15/(1+Assumptions!$D$49)^('Incentive Relocation assumption'!$I15-2022)</f>
        <v>6950052.6483796136</v>
      </c>
      <c r="AS15" s="106">
        <f>-'Levy Proposition'!G$11*'Incentive Relocation assumption'!O15/(1+Assumptions!$D$49)^('Incentive Relocation assumption'!$I15-2022)</f>
        <v>8148413.6625099676</v>
      </c>
    </row>
    <row r="16" spans="1:45" x14ac:dyDescent="0.35">
      <c r="A16">
        <v>2034</v>
      </c>
      <c r="B16" s="84">
        <f>'Future 95% Cost'!V15</f>
        <v>600619875.62893283</v>
      </c>
      <c r="C16" s="84">
        <f>'Future 95% Cost'!W15</f>
        <v>1070972862.3463887</v>
      </c>
      <c r="D16" s="84">
        <f>'Future 95% Cost'!X15</f>
        <v>793985473.19104743</v>
      </c>
      <c r="E16" s="84">
        <f>'Future 95% Cost'!Y15</f>
        <v>283586654.67983514</v>
      </c>
      <c r="F16" s="84">
        <f>'Future 95% Cost'!Z15</f>
        <v>196067240.76088679</v>
      </c>
      <c r="G16" s="84">
        <f>'Future 95% Cost'!AA15</f>
        <v>110124551.62622747</v>
      </c>
      <c r="H16" s="84"/>
      <c r="I16">
        <v>2034</v>
      </c>
      <c r="J16" s="103">
        <f t="shared" si="1"/>
        <v>128389.89810869789</v>
      </c>
      <c r="K16" s="103">
        <f t="shared" si="10"/>
        <v>-46488.82786188426</v>
      </c>
      <c r="L16" s="103">
        <f t="shared" si="11"/>
        <v>-53061.540448175663</v>
      </c>
      <c r="M16" s="103">
        <f t="shared" si="12"/>
        <v>-11476.906981899045</v>
      </c>
      <c r="N16" s="103">
        <f t="shared" si="13"/>
        <v>-14232.743428978491</v>
      </c>
      <c r="O16" s="103">
        <f t="shared" si="14"/>
        <v>-3129.8793877604485</v>
      </c>
      <c r="P16" s="106">
        <f t="shared" si="15"/>
        <v>4322794.0378260408</v>
      </c>
      <c r="Q16" s="106">
        <f t="shared" si="16"/>
        <v>929776.55723768508</v>
      </c>
      <c r="R16" s="106">
        <f t="shared" si="17"/>
        <v>1061230.8089635132</v>
      </c>
      <c r="S16" s="106">
        <f t="shared" si="18"/>
        <v>229538.13963798087</v>
      </c>
      <c r="T16" s="106">
        <f t="shared" si="19"/>
        <v>284654.8685795698</v>
      </c>
      <c r="U16" s="106">
        <f t="shared" si="20"/>
        <v>62597.587755208966</v>
      </c>
      <c r="V16" s="107">
        <f>P16*'Levy Proposition'!B$5/(1+Assumptions!$D$49)^('Incentive Relocation assumption'!$I16-2022)</f>
        <v>1259633872.4833868</v>
      </c>
      <c r="W16" s="107">
        <f>Q16*'Levy Proposition'!C$5/(1+Assumptions!$D$49)^('Incentive Relocation assumption'!$I16-2022)</f>
        <v>702555669.63655472</v>
      </c>
      <c r="X16" s="107">
        <f>R16*'Levy Proposition'!D$5/(1+Assumptions!$D$49)^('Incentive Relocation assumption'!$I16-2022)</f>
        <v>521668753.15261495</v>
      </c>
      <c r="Y16" s="107">
        <f>S16*'Levy Proposition'!E$5/(1+Assumptions!$D$49)^('Incentive Relocation assumption'!$I16-2022)</f>
        <v>187224127.4605259</v>
      </c>
      <c r="Z16" s="107">
        <f>T16*'Levy Proposition'!F$5/(1+Assumptions!$D$49)^('Incentive Relocation assumption'!$I16-2022)</f>
        <v>129332554.43999486</v>
      </c>
      <c r="AA16" s="107">
        <f>U16*'Levy Proposition'!G$5/(1+Assumptions!$D$49)^('Incentive Relocation assumption'!$I16-2022)</f>
        <v>72624609.281092957</v>
      </c>
      <c r="AB16" s="81">
        <f>P16*'Levy Proposition'!B$33/(1+Assumptions!$D$49)^('Incentive Relocation assumption'!$I16-2022)</f>
        <v>1258476876.9027107</v>
      </c>
      <c r="AC16" s="81">
        <f>Q16*'Levy Proposition'!C$33/(1+Assumptions!$D$49)^('Incentive Relocation assumption'!$I16-2022)</f>
        <v>701910360.05675924</v>
      </c>
      <c r="AD16" s="81">
        <f>R16*'Levy Proposition'!D$33/(1+Assumptions!$D$49)^('Incentive Relocation assumption'!$I16-2022)</f>
        <v>521189591.34603029</v>
      </c>
      <c r="AE16" s="81">
        <f>S16*'Levy Proposition'!E$33/(1+Assumptions!$D$49)^('Incentive Relocation assumption'!$I16-2022)</f>
        <v>187052158.84901127</v>
      </c>
      <c r="AF16" s="81">
        <f>T16*'Levy Proposition'!F$33/(1+Assumptions!$D$49)^('Incentive Relocation assumption'!$I16-2022)</f>
        <v>129213760.2433688</v>
      </c>
      <c r="AG16" s="81">
        <f>U16*'Levy Proposition'!G$33/(1+Assumptions!$D$49)^('Incentive Relocation assumption'!$I16-2022)</f>
        <v>72557902.316615343</v>
      </c>
      <c r="AH16" s="109">
        <f t="shared" si="4"/>
        <v>1156995.5806760788</v>
      </c>
      <c r="AI16" s="109">
        <f t="shared" si="5"/>
        <v>645309.57979547977</v>
      </c>
      <c r="AJ16" s="109">
        <f t="shared" si="6"/>
        <v>479161.80658465624</v>
      </c>
      <c r="AK16" s="109">
        <f t="shared" si="7"/>
        <v>171968.61151462793</v>
      </c>
      <c r="AL16" s="109">
        <f t="shared" si="8"/>
        <v>118794.19662605226</v>
      </c>
      <c r="AM16" s="109">
        <f t="shared" si="9"/>
        <v>66706.964477613568</v>
      </c>
      <c r="AN16" s="106">
        <f>'Levy Proposition'!B$11*'Incentive Relocation assumption'!J16/(1+Assumptions!$D$49)^('Incentive Relocation assumption'!$I16-2022)</f>
        <v>0</v>
      </c>
      <c r="AO16" s="106">
        <f>-'Levy Proposition'!C$11*'Incentive Relocation assumption'!K16/(1+Assumptions!$D$49)^('Incentive Relocation assumption'!$I16-2022)</f>
        <v>58203372.980880424</v>
      </c>
      <c r="AP16" s="106">
        <f>-'Levy Proposition'!D$11*'Incentive Relocation assumption'!L16/(1+Assumptions!$D$49)^('Incentive Relocation assumption'!$I16-2022)</f>
        <v>28645985.525463391</v>
      </c>
      <c r="AQ16" s="106">
        <f>-'Levy Proposition'!E$11*'Incentive Relocation assumption'!M16/(1+Assumptions!$D$49)^('Incentive Relocation assumption'!$I16-2022)</f>
        <v>16227262.617355198</v>
      </c>
      <c r="AR16" s="106">
        <f>-'Levy Proposition'!F$11*'Incentive Relocation assumption'!N16/(1+Assumptions!$D$49)^('Incentive Relocation assumption'!$I16-2022)</f>
        <v>6255017.4048754405</v>
      </c>
      <c r="AS16" s="106">
        <f>-'Levy Proposition'!G$11*'Incentive Relocation assumption'!O16/(1+Assumptions!$D$49)^('Incentive Relocation assumption'!$I16-2022)</f>
        <v>7333537.148529062</v>
      </c>
    </row>
    <row r="17" spans="1:45" x14ac:dyDescent="0.35">
      <c r="A17">
        <v>2035</v>
      </c>
      <c r="B17" s="84">
        <f>'Future 95% Cost'!V16</f>
        <v>573982422.44090545</v>
      </c>
      <c r="C17" s="84">
        <f>'Future 95% Cost'!W16</f>
        <v>1023530746.5302618</v>
      </c>
      <c r="D17" s="84">
        <f>'Future 95% Cost'!X16</f>
        <v>758892119.97149682</v>
      </c>
      <c r="E17" s="84">
        <f>'Future 95% Cost'!Y16</f>
        <v>271131764.93907017</v>
      </c>
      <c r="F17" s="84">
        <f>'Future 95% Cost'!Z16</f>
        <v>187440102.61215556</v>
      </c>
      <c r="G17" s="84">
        <f>'Future 95% Cost'!AA16</f>
        <v>105277922.2130141</v>
      </c>
      <c r="H17" s="84"/>
      <c r="I17">
        <v>2035</v>
      </c>
      <c r="J17" s="103">
        <f t="shared" si="1"/>
        <v>121970.40320326301</v>
      </c>
      <c r="K17" s="103">
        <f t="shared" si="10"/>
        <v>-44164.386468790042</v>
      </c>
      <c r="L17" s="103">
        <f t="shared" si="11"/>
        <v>-50408.46342576688</v>
      </c>
      <c r="M17" s="103">
        <f t="shared" si="12"/>
        <v>-10903.061632804092</v>
      </c>
      <c r="N17" s="103">
        <f t="shared" si="13"/>
        <v>-13521.106257529565</v>
      </c>
      <c r="O17" s="103">
        <f t="shared" si="14"/>
        <v>-2973.3854183724261</v>
      </c>
      <c r="P17" s="106">
        <f t="shared" si="15"/>
        <v>4451183.9359347383</v>
      </c>
      <c r="Q17" s="106">
        <f t="shared" si="16"/>
        <v>883287.72937580082</v>
      </c>
      <c r="R17" s="106">
        <f t="shared" si="17"/>
        <v>1008169.2685153376</v>
      </c>
      <c r="S17" s="106">
        <f t="shared" si="18"/>
        <v>218061.23265608182</v>
      </c>
      <c r="T17" s="106">
        <f t="shared" si="19"/>
        <v>270422.12515059131</v>
      </c>
      <c r="U17" s="106">
        <f t="shared" si="20"/>
        <v>59467.708367448518</v>
      </c>
      <c r="V17" s="107">
        <f>P17*'Levy Proposition'!B$5/(1+Assumptions!$D$49)^('Incentive Relocation assumption'!$I17-2022)</f>
        <v>1228774387.8216679</v>
      </c>
      <c r="W17" s="107">
        <f>Q17*'Levy Proposition'!C$5/(1+Assumptions!$D$49)^('Incentive Relocation assumption'!$I17-2022)</f>
        <v>632297072.23802614</v>
      </c>
      <c r="X17" s="107">
        <f>R17*'Levy Proposition'!D$5/(1+Assumptions!$D$49)^('Incentive Relocation assumption'!$I17-2022)</f>
        <v>469499627.64815134</v>
      </c>
      <c r="Y17" s="107">
        <f>S17*'Levy Proposition'!E$5/(1+Assumptions!$D$49)^('Incentive Relocation assumption'!$I17-2022)</f>
        <v>168500907.13359475</v>
      </c>
      <c r="Z17" s="107">
        <f>T17*'Levy Proposition'!F$5/(1+Assumptions!$D$49)^('Incentive Relocation assumption'!$I17-2022)</f>
        <v>116398741.12720272</v>
      </c>
      <c r="AA17" s="107">
        <f>U17*'Levy Proposition'!G$5/(1+Assumptions!$D$49)^('Incentive Relocation assumption'!$I17-2022)</f>
        <v>65361835.090763867</v>
      </c>
      <c r="AB17" s="81">
        <f>P17*'Levy Proposition'!B$33/(1+Assumptions!$D$49)^('Incentive Relocation assumption'!$I17-2022)</f>
        <v>1227645737.2134123</v>
      </c>
      <c r="AC17" s="81">
        <f>Q17*'Levy Proposition'!C$33/(1+Assumptions!$D$49)^('Incentive Relocation assumption'!$I17-2022)</f>
        <v>631716296.39971733</v>
      </c>
      <c r="AD17" s="81">
        <f>R17*'Levy Proposition'!D$33/(1+Assumptions!$D$49)^('Incentive Relocation assumption'!$I17-2022)</f>
        <v>469068384.08906299</v>
      </c>
      <c r="AE17" s="81">
        <f>S17*'Levy Proposition'!E$33/(1+Assumptions!$D$49)^('Incentive Relocation assumption'!$I17-2022)</f>
        <v>168346136.12500867</v>
      </c>
      <c r="AF17" s="81">
        <f>T17*'Levy Proposition'!F$33/(1+Assumptions!$D$49)^('Incentive Relocation assumption'!$I17-2022)</f>
        <v>116291826.86265145</v>
      </c>
      <c r="AG17" s="81">
        <f>U17*'Levy Proposition'!G$33/(1+Assumptions!$D$49)^('Incentive Relocation assumption'!$I17-2022)</f>
        <v>65301799.110470802</v>
      </c>
      <c r="AH17" s="109">
        <f t="shared" si="4"/>
        <v>1128650.6082556248</v>
      </c>
      <c r="AI17" s="109">
        <f t="shared" si="5"/>
        <v>580775.83830881119</v>
      </c>
      <c r="AJ17" s="109">
        <f t="shared" si="6"/>
        <v>431243.55908834934</v>
      </c>
      <c r="AK17" s="109">
        <f t="shared" si="7"/>
        <v>154771.00858607888</v>
      </c>
      <c r="AL17" s="109">
        <f t="shared" si="8"/>
        <v>106914.26455126703</v>
      </c>
      <c r="AM17" s="109">
        <f t="shared" si="9"/>
        <v>60035.98029306531</v>
      </c>
      <c r="AN17" s="106">
        <f>'Levy Proposition'!B$11*'Incentive Relocation assumption'!J17/(1+Assumptions!$D$49)^('Incentive Relocation assumption'!$I17-2022)</f>
        <v>0</v>
      </c>
      <c r="AO17" s="106">
        <f>-'Levy Proposition'!C$11*'Incentive Relocation assumption'!K17/(1+Assumptions!$D$49)^('Incentive Relocation assumption'!$I17-2022)</f>
        <v>52382784.625774644</v>
      </c>
      <c r="AP17" s="106">
        <f>-'Levy Proposition'!D$11*'Incentive Relocation assumption'!L17/(1+Assumptions!$D$49)^('Incentive Relocation assumption'!$I17-2022)</f>
        <v>25781263.410048999</v>
      </c>
      <c r="AQ17" s="106">
        <f>-'Levy Proposition'!E$11*'Incentive Relocation assumption'!M17/(1+Assumptions!$D$49)^('Incentive Relocation assumption'!$I17-2022)</f>
        <v>14604466.360223364</v>
      </c>
      <c r="AR17" s="106">
        <f>-'Levy Proposition'!F$11*'Incentive Relocation assumption'!N17/(1+Assumptions!$D$49)^('Incentive Relocation assumption'!$I17-2022)</f>
        <v>5629488.6837176178</v>
      </c>
      <c r="AS17" s="106">
        <f>-'Levy Proposition'!G$11*'Incentive Relocation assumption'!O17/(1+Assumptions!$D$49)^('Incentive Relocation assumption'!$I17-2022)</f>
        <v>6600151.800870846</v>
      </c>
    </row>
    <row r="18" spans="1:45" x14ac:dyDescent="0.35">
      <c r="A18">
        <v>2036</v>
      </c>
      <c r="B18" s="84">
        <f>'Future 95% Cost'!V17</f>
        <v>548530046.25342989</v>
      </c>
      <c r="C18" s="84">
        <f>'Future 95% Cost'!W17</f>
        <v>978196209.05651116</v>
      </c>
      <c r="D18" s="84">
        <f>'Future 95% Cost'!X17</f>
        <v>725354749.67330241</v>
      </c>
      <c r="E18" s="84">
        <f>'Future 95% Cost'!Y17</f>
        <v>259226349.81746006</v>
      </c>
      <c r="F18" s="84">
        <f>'Future 95% Cost'!Z17</f>
        <v>179194372.47695461</v>
      </c>
      <c r="G18" s="84">
        <f>'Future 95% Cost'!AA17</f>
        <v>100645577.57213202</v>
      </c>
      <c r="H18" s="84"/>
      <c r="I18">
        <v>2036</v>
      </c>
      <c r="J18" s="103">
        <f t="shared" si="1"/>
        <v>115871.88304309986</v>
      </c>
      <c r="K18" s="103">
        <f t="shared" si="10"/>
        <v>-41956.167145350541</v>
      </c>
      <c r="L18" s="103">
        <f t="shared" si="11"/>
        <v>-47888.040254478539</v>
      </c>
      <c r="M18" s="103">
        <f t="shared" si="12"/>
        <v>-10357.908551163888</v>
      </c>
      <c r="N18" s="103">
        <f t="shared" si="13"/>
        <v>-12845.050944653087</v>
      </c>
      <c r="O18" s="103">
        <f t="shared" si="14"/>
        <v>-2824.7161474538048</v>
      </c>
      <c r="P18" s="106">
        <f t="shared" si="15"/>
        <v>4573154.3391380012</v>
      </c>
      <c r="Q18" s="106">
        <f t="shared" si="16"/>
        <v>839123.34290701081</v>
      </c>
      <c r="R18" s="106">
        <f t="shared" si="17"/>
        <v>957760.8050895707</v>
      </c>
      <c r="S18" s="106">
        <f t="shared" si="18"/>
        <v>207158.17102327774</v>
      </c>
      <c r="T18" s="106">
        <f t="shared" si="19"/>
        <v>256901.01889306173</v>
      </c>
      <c r="U18" s="106">
        <f t="shared" si="20"/>
        <v>56494.322949076093</v>
      </c>
      <c r="V18" s="107">
        <f>P18*'Levy Proposition'!B$5/(1+Assumptions!$D$49)^('Incentive Relocation assumption'!$I18-2022)</f>
        <v>1195994798.372364</v>
      </c>
      <c r="W18" s="107">
        <f>Q18*'Levy Proposition'!C$5/(1+Assumptions!$D$49)^('Incentive Relocation assumption'!$I18-2022)</f>
        <v>569064637.63590956</v>
      </c>
      <c r="X18" s="107">
        <f>R18*'Levy Proposition'!D$5/(1+Assumptions!$D$49)^('Incentive Relocation assumption'!$I18-2022)</f>
        <v>422547639.72276038</v>
      </c>
      <c r="Y18" s="107">
        <f>S18*'Levy Proposition'!E$5/(1+Assumptions!$D$49)^('Incentive Relocation assumption'!$I18-2022)</f>
        <v>151650089.60092804</v>
      </c>
      <c r="Z18" s="107">
        <f>T18*'Levy Proposition'!F$5/(1+Assumptions!$D$49)^('Incentive Relocation assumption'!$I18-2022)</f>
        <v>104758364.9349754</v>
      </c>
      <c r="AA18" s="107">
        <f>U18*'Levy Proposition'!G$5/(1+Assumptions!$D$49)^('Incentive Relocation assumption'!$I18-2022)</f>
        <v>58825369.647040896</v>
      </c>
      <c r="AB18" s="81">
        <f>P18*'Levy Proposition'!B$33/(1+Assumptions!$D$49)^('Incentive Relocation assumption'!$I18-2022)</f>
        <v>1194896256.3861115</v>
      </c>
      <c r="AC18" s="81">
        <f>Q18*'Levy Proposition'!C$33/(1+Assumptions!$D$49)^('Incentive Relocation assumption'!$I18-2022)</f>
        <v>568541941.88657594</v>
      </c>
      <c r="AD18" s="81">
        <f>R18*'Levy Proposition'!D$33/(1+Assumptions!$D$49)^('Incentive Relocation assumption'!$I18-2022)</f>
        <v>422159522.37972599</v>
      </c>
      <c r="AE18" s="81">
        <f>S18*'Levy Proposition'!E$33/(1+Assumptions!$D$49)^('Incentive Relocation assumption'!$I18-2022)</f>
        <v>151510796.36079672</v>
      </c>
      <c r="AF18" s="81">
        <f>T18*'Levy Proposition'!F$33/(1+Assumptions!$D$49)^('Incentive Relocation assumption'!$I18-2022)</f>
        <v>104662142.55804799</v>
      </c>
      <c r="AG18" s="81">
        <f>U18*'Levy Proposition'!G$33/(1+Assumptions!$D$49)^('Incentive Relocation assumption'!$I18-2022)</f>
        <v>58771337.523739003</v>
      </c>
      <c r="AH18" s="109">
        <f t="shared" si="4"/>
        <v>1098541.9862525463</v>
      </c>
      <c r="AI18" s="109">
        <f t="shared" si="5"/>
        <v>522695.74933362007</v>
      </c>
      <c r="AJ18" s="109">
        <f t="shared" si="6"/>
        <v>388117.34303438663</v>
      </c>
      <c r="AK18" s="109">
        <f t="shared" si="7"/>
        <v>139293.24013131857</v>
      </c>
      <c r="AL18" s="109">
        <f t="shared" si="8"/>
        <v>96222.376927405596</v>
      </c>
      <c r="AM18" s="109">
        <f t="shared" si="9"/>
        <v>54032.123301893473</v>
      </c>
      <c r="AN18" s="106">
        <f>'Levy Proposition'!B$11*'Incentive Relocation assumption'!J18/(1+Assumptions!$D$49)^('Incentive Relocation assumption'!$I18-2022)</f>
        <v>0</v>
      </c>
      <c r="AO18" s="106">
        <f>-'Levy Proposition'!C$11*'Incentive Relocation assumption'!K18/(1+Assumptions!$D$49)^('Incentive Relocation assumption'!$I18-2022)</f>
        <v>47144280.212964147</v>
      </c>
      <c r="AP18" s="106">
        <f>-'Levy Proposition'!D$11*'Incentive Relocation assumption'!L18/(1+Assumptions!$D$49)^('Incentive Relocation assumption'!$I18-2022)</f>
        <v>23203025.862995833</v>
      </c>
      <c r="AQ18" s="106">
        <f>-'Levy Proposition'!E$11*'Incentive Relocation assumption'!M18/(1+Assumptions!$D$49)^('Incentive Relocation assumption'!$I18-2022)</f>
        <v>13143956.728646265</v>
      </c>
      <c r="AR18" s="106">
        <f>-'Levy Proposition'!F$11*'Incentive Relocation assumption'!N18/(1+Assumptions!$D$49)^('Incentive Relocation assumption'!$I18-2022)</f>
        <v>5066515.5328589845</v>
      </c>
      <c r="AS18" s="106">
        <f>-'Levy Proposition'!G$11*'Incentive Relocation assumption'!O18/(1+Assumptions!$D$49)^('Incentive Relocation assumption'!$I18-2022)</f>
        <v>5940108.151395428</v>
      </c>
    </row>
    <row r="19" spans="1:45" x14ac:dyDescent="0.35">
      <c r="A19">
        <v>2037</v>
      </c>
      <c r="B19" s="84">
        <f>'Future 95% Cost'!V18</f>
        <v>524209877.07090878</v>
      </c>
      <c r="C19" s="84">
        <f>'Future 95% Cost'!W18</f>
        <v>934875385.68467915</v>
      </c>
      <c r="D19" s="84">
        <f>'Future 95% Cost'!X18</f>
        <v>693304181.99181044</v>
      </c>
      <c r="E19" s="84">
        <f>'Future 95% Cost'!Y18</f>
        <v>247846071.86963618</v>
      </c>
      <c r="F19" s="84">
        <f>'Future 95% Cost'!Z18</f>
        <v>171313118.17228186</v>
      </c>
      <c r="G19" s="84">
        <f>'Future 95% Cost'!AA18</f>
        <v>96218006.062712118</v>
      </c>
      <c r="H19" s="84"/>
      <c r="I19">
        <v>2037</v>
      </c>
      <c r="J19" s="103">
        <f t="shared" si="1"/>
        <v>110078.28889094488</v>
      </c>
      <c r="K19" s="103">
        <f t="shared" si="10"/>
        <v>-39858.358788083016</v>
      </c>
      <c r="L19" s="103">
        <f t="shared" si="11"/>
        <v>-45493.638241754612</v>
      </c>
      <c r="M19" s="103">
        <f t="shared" si="12"/>
        <v>-9840.0131236056932</v>
      </c>
      <c r="N19" s="103">
        <f t="shared" si="13"/>
        <v>-12202.798397420433</v>
      </c>
      <c r="O19" s="103">
        <f t="shared" si="14"/>
        <v>-2683.4803400811143</v>
      </c>
      <c r="P19" s="106">
        <f t="shared" si="15"/>
        <v>4689026.2221811013</v>
      </c>
      <c r="Q19" s="106">
        <f t="shared" si="16"/>
        <v>797167.17576166033</v>
      </c>
      <c r="R19" s="106">
        <f t="shared" si="17"/>
        <v>909872.76483509212</v>
      </c>
      <c r="S19" s="106">
        <f t="shared" si="18"/>
        <v>196800.26247211386</v>
      </c>
      <c r="T19" s="106">
        <f t="shared" si="19"/>
        <v>244055.96794840865</v>
      </c>
      <c r="U19" s="106">
        <f t="shared" si="20"/>
        <v>53669.606801622285</v>
      </c>
      <c r="V19" s="107">
        <f>P19*'Levy Proposition'!B$5/(1+Assumptions!$D$49)^('Incentive Relocation assumption'!$I19-2022)</f>
        <v>1161750629.1197915</v>
      </c>
      <c r="W19" s="107">
        <f>Q19*'Levy Proposition'!C$5/(1+Assumptions!$D$49)^('Incentive Relocation assumption'!$I19-2022)</f>
        <v>512155719.24360037</v>
      </c>
      <c r="X19" s="107">
        <f>R19*'Levy Proposition'!D$5/(1+Assumptions!$D$49)^('Incentive Relocation assumption'!$I19-2022)</f>
        <v>380291053.11470145</v>
      </c>
      <c r="Y19" s="107">
        <f>S19*'Levy Proposition'!E$5/(1+Assumptions!$D$49)^('Incentive Relocation assumption'!$I19-2022)</f>
        <v>136484426.50659379</v>
      </c>
      <c r="Z19" s="107">
        <f>T19*'Levy Proposition'!F$5/(1+Assumptions!$D$49)^('Incentive Relocation assumption'!$I19-2022)</f>
        <v>94282076.572087198</v>
      </c>
      <c r="AA19" s="107">
        <f>U19*'Levy Proposition'!G$5/(1+Assumptions!$D$49)^('Incentive Relocation assumption'!$I19-2022)</f>
        <v>52942578.942370988</v>
      </c>
      <c r="AB19" s="81">
        <f>P19*'Levy Proposition'!B$33/(1+Assumptions!$D$49)^('Incentive Relocation assumption'!$I19-2022)</f>
        <v>1160683540.9975185</v>
      </c>
      <c r="AC19" s="81">
        <f>Q19*'Levy Proposition'!C$33/(1+Assumptions!$D$49)^('Incentive Relocation assumption'!$I19-2022)</f>
        <v>511685295.3238191</v>
      </c>
      <c r="AD19" s="81">
        <f>R19*'Levy Proposition'!D$33/(1+Assumptions!$D$49)^('Incentive Relocation assumption'!$I19-2022)</f>
        <v>379941749.18009317</v>
      </c>
      <c r="AE19" s="81">
        <f>S19*'Levy Proposition'!E$33/(1+Assumptions!$D$49)^('Incentive Relocation assumption'!$I19-2022)</f>
        <v>136359063.19130924</v>
      </c>
      <c r="AF19" s="81">
        <f>T19*'Levy Proposition'!F$33/(1+Assumptions!$D$49)^('Incentive Relocation assumption'!$I19-2022)</f>
        <v>94195476.847902417</v>
      </c>
      <c r="AG19" s="81">
        <f>U19*'Levy Proposition'!G$33/(1+Assumptions!$D$49)^('Incentive Relocation assumption'!$I19-2022)</f>
        <v>52893950.264463849</v>
      </c>
      <c r="AH19" s="109">
        <f t="shared" si="4"/>
        <v>1067088.1222729683</v>
      </c>
      <c r="AI19" s="109">
        <f t="shared" si="5"/>
        <v>470423.91978126764</v>
      </c>
      <c r="AJ19" s="109">
        <f t="shared" si="6"/>
        <v>349303.93460828066</v>
      </c>
      <c r="AK19" s="109">
        <f t="shared" si="7"/>
        <v>125363.31528455019</v>
      </c>
      <c r="AL19" s="109">
        <f t="shared" si="8"/>
        <v>86599.724184781313</v>
      </c>
      <c r="AM19" s="109">
        <f t="shared" si="9"/>
        <v>48628.677907139063</v>
      </c>
      <c r="AN19" s="106">
        <f>'Levy Proposition'!B$11*'Incentive Relocation assumption'!J19/(1+Assumptions!$D$49)^('Incentive Relocation assumption'!$I19-2022)</f>
        <v>0</v>
      </c>
      <c r="AO19" s="106">
        <f>-'Levy Proposition'!C$11*'Incentive Relocation assumption'!K19/(1+Assumptions!$D$49)^('Incentive Relocation assumption'!$I19-2022)</f>
        <v>42429648.837432623</v>
      </c>
      <c r="AP19" s="106">
        <f>-'Levy Proposition'!D$11*'Incentive Relocation assumption'!L19/(1+Assumptions!$D$49)^('Incentive Relocation assumption'!$I19-2022)</f>
        <v>20882623.191732489</v>
      </c>
      <c r="AQ19" s="106">
        <f>-'Levy Proposition'!E$11*'Incentive Relocation assumption'!M19/(1+Assumptions!$D$49)^('Incentive Relocation assumption'!$I19-2022)</f>
        <v>11829504.360054079</v>
      </c>
      <c r="AR19" s="106">
        <f>-'Levy Proposition'!F$11*'Incentive Relocation assumption'!N19/(1+Assumptions!$D$49)^('Incentive Relocation assumption'!$I19-2022)</f>
        <v>4559842.1254396429</v>
      </c>
      <c r="AS19" s="106">
        <f>-'Levy Proposition'!G$11*'Incentive Relocation assumption'!O19/(1+Assumptions!$D$49)^('Incentive Relocation assumption'!$I19-2022)</f>
        <v>5346071.7139291856</v>
      </c>
    </row>
    <row r="20" spans="1:45" x14ac:dyDescent="0.35">
      <c r="A20">
        <v>2038</v>
      </c>
      <c r="B20" s="84">
        <f>'Future 95% Cost'!V19</f>
        <v>500971409.54309505</v>
      </c>
      <c r="C20" s="84">
        <f>'Future 95% Cost'!W19</f>
        <v>893478602.07548296</v>
      </c>
      <c r="D20" s="84">
        <f>'Future 95% Cost'!X19</f>
        <v>662674319.97012722</v>
      </c>
      <c r="E20" s="84">
        <f>'Future 95% Cost'!Y19</f>
        <v>236967675.43593705</v>
      </c>
      <c r="F20" s="84">
        <f>'Future 95% Cost'!Z19</f>
        <v>163780161.98233265</v>
      </c>
      <c r="G20" s="84">
        <f>'Future 95% Cost'!AA19</f>
        <v>91986119.704648003</v>
      </c>
      <c r="H20" s="84"/>
      <c r="I20">
        <v>2038</v>
      </c>
      <c r="J20" s="103">
        <f t="shared" si="1"/>
        <v>104574.37444639762</v>
      </c>
      <c r="K20" s="103">
        <f t="shared" si="10"/>
        <v>-37865.440848678867</v>
      </c>
      <c r="L20" s="103">
        <f t="shared" si="11"/>
        <v>-43218.956329666878</v>
      </c>
      <c r="M20" s="103">
        <f t="shared" si="12"/>
        <v>-9348.0124674254093</v>
      </c>
      <c r="N20" s="103">
        <f t="shared" si="13"/>
        <v>-11592.658477549412</v>
      </c>
      <c r="O20" s="103">
        <f t="shared" si="14"/>
        <v>-2549.3063230770586</v>
      </c>
      <c r="P20" s="106">
        <f t="shared" si="15"/>
        <v>4799104.5110720461</v>
      </c>
      <c r="Q20" s="106">
        <f t="shared" si="16"/>
        <v>757308.81697357725</v>
      </c>
      <c r="R20" s="106">
        <f t="shared" si="17"/>
        <v>864379.12659333751</v>
      </c>
      <c r="S20" s="106">
        <f t="shared" si="18"/>
        <v>186960.24934850816</v>
      </c>
      <c r="T20" s="106">
        <f t="shared" si="19"/>
        <v>231853.16955098821</v>
      </c>
      <c r="U20" s="106">
        <f t="shared" si="20"/>
        <v>50986.126461541171</v>
      </c>
      <c r="V20" s="107">
        <f>P20*'Levy Proposition'!B$5/(1+Assumptions!$D$49)^('Incentive Relocation assumption'!$I20-2022)</f>
        <v>1126437980.6399186</v>
      </c>
      <c r="W20" s="107">
        <f>Q20*'Levy Proposition'!C$5/(1+Assumptions!$D$49)^('Incentive Relocation assumption'!$I20-2022)</f>
        <v>460937938.16398174</v>
      </c>
      <c r="X20" s="107">
        <f>R20*'Levy Proposition'!D$5/(1+Assumptions!$D$49)^('Incentive Relocation assumption'!$I20-2022)</f>
        <v>342260307.43888861</v>
      </c>
      <c r="Y20" s="107">
        <f>S20*'Levy Proposition'!E$5/(1+Assumptions!$D$49)^('Incentive Relocation assumption'!$I20-2022)</f>
        <v>122835395.13793872</v>
      </c>
      <c r="Z20" s="107">
        <f>T20*'Levy Proposition'!F$5/(1+Assumptions!$D$49)^('Incentive Relocation assumption'!$I20-2022)</f>
        <v>84853462.234376013</v>
      </c>
      <c r="AA20" s="107">
        <f>U20*'Levy Proposition'!G$5/(1+Assumptions!$D$49)^('Incentive Relocation assumption'!$I20-2022)</f>
        <v>47648092.683259152</v>
      </c>
      <c r="AB20" s="81">
        <f>P20*'Levy Proposition'!B$33/(1+Assumptions!$D$49)^('Incentive Relocation assumption'!$I20-2022)</f>
        <v>1125403327.7983458</v>
      </c>
      <c r="AC20" s="81">
        <f>Q20*'Levy Proposition'!C$33/(1+Assumptions!$D$49)^('Incentive Relocation assumption'!$I20-2022)</f>
        <v>460514558.66532606</v>
      </c>
      <c r="AD20" s="81">
        <f>R20*'Levy Proposition'!D$33/(1+Assumptions!$D$49)^('Incentive Relocation assumption'!$I20-2022)</f>
        <v>341945935.40444422</v>
      </c>
      <c r="AE20" s="81">
        <f>S20*'Levy Proposition'!E$33/(1+Assumptions!$D$49)^('Incentive Relocation assumption'!$I20-2022)</f>
        <v>122722568.69493032</v>
      </c>
      <c r="AF20" s="81">
        <f>T20*'Levy Proposition'!F$33/(1+Assumptions!$D$49)^('Incentive Relocation assumption'!$I20-2022)</f>
        <v>84775522.856152818</v>
      </c>
      <c r="AG20" s="81">
        <f>U20*'Levy Proposition'!G$33/(1+Assumptions!$D$49)^('Incentive Relocation assumption'!$I20-2022)</f>
        <v>47604327.082899831</v>
      </c>
      <c r="AH20" s="109">
        <f t="shared" si="4"/>
        <v>1034652.8415727615</v>
      </c>
      <c r="AI20" s="109">
        <f t="shared" si="5"/>
        <v>423379.49865567684</v>
      </c>
      <c r="AJ20" s="109">
        <f t="shared" si="6"/>
        <v>314372.03444439173</v>
      </c>
      <c r="AK20" s="109">
        <f t="shared" si="7"/>
        <v>112826.44300840795</v>
      </c>
      <c r="AL20" s="109">
        <f t="shared" si="8"/>
        <v>77939.378223195672</v>
      </c>
      <c r="AM20" s="109">
        <f t="shared" si="9"/>
        <v>43765.600359320641</v>
      </c>
      <c r="AN20" s="106">
        <f>'Levy Proposition'!B$11*'Incentive Relocation assumption'!J20/(1+Assumptions!$D$49)^('Incentive Relocation assumption'!$I20-2022)</f>
        <v>0</v>
      </c>
      <c r="AO20" s="106">
        <f>-'Levy Proposition'!C$11*'Incentive Relocation assumption'!K20/(1+Assumptions!$D$49)^('Incentive Relocation assumption'!$I20-2022)</f>
        <v>38186500.935754925</v>
      </c>
      <c r="AP20" s="106">
        <f>-'Levy Proposition'!D$11*'Incentive Relocation assumption'!L20/(1+Assumptions!$D$49)^('Incentive Relocation assumption'!$I20-2022)</f>
        <v>18794270.796523567</v>
      </c>
      <c r="AQ20" s="106">
        <f>-'Levy Proposition'!E$11*'Incentive Relocation assumption'!M20/(1+Assumptions!$D$49)^('Incentive Relocation assumption'!$I20-2022)</f>
        <v>10646502.898138426</v>
      </c>
      <c r="AR20" s="106">
        <f>-'Levy Proposition'!F$11*'Incentive Relocation assumption'!N20/(1+Assumptions!$D$49)^('Incentive Relocation assumption'!$I20-2022)</f>
        <v>4103838.2442698474</v>
      </c>
      <c r="AS20" s="106">
        <f>-'Levy Proposition'!G$11*'Incentive Relocation assumption'!O20/(1+Assumptions!$D$49)^('Incentive Relocation assumption'!$I20-2022)</f>
        <v>4811441.4825527593</v>
      </c>
    </row>
    <row r="21" spans="1:45" x14ac:dyDescent="0.35">
      <c r="A21">
        <v>2039</v>
      </c>
      <c r="B21" s="84">
        <f>'Future 95% Cost'!V20</f>
        <v>478766396.95861626</v>
      </c>
      <c r="C21" s="84">
        <f>'Future 95% Cost'!W20</f>
        <v>853920186.37426686</v>
      </c>
      <c r="D21" s="84">
        <f>'Future 95% Cost'!X20</f>
        <v>633402012.27255917</v>
      </c>
      <c r="E21" s="84">
        <f>'Future 95% Cost'!Y20</f>
        <v>226568938.4022128</v>
      </c>
      <c r="F21" s="84">
        <f>'Future 95% Cost'!Z20</f>
        <v>156580046.92752099</v>
      </c>
      <c r="G21" s="84">
        <f>'Future 95% Cost'!AA20</f>
        <v>87941235.24989526</v>
      </c>
      <c r="H21" s="84"/>
      <c r="I21">
        <v>2039</v>
      </c>
      <c r="J21" s="103">
        <f t="shared" si="1"/>
        <v>99345.655724077747</v>
      </c>
      <c r="K21" s="103">
        <f t="shared" si="10"/>
        <v>-35972.168806244925</v>
      </c>
      <c r="L21" s="103">
        <f t="shared" si="11"/>
        <v>-41058.008513183537</v>
      </c>
      <c r="M21" s="103">
        <f t="shared" si="12"/>
        <v>-8880.6118440541377</v>
      </c>
      <c r="N21" s="103">
        <f t="shared" si="13"/>
        <v>-11013.025553671941</v>
      </c>
      <c r="O21" s="103">
        <f t="shared" si="14"/>
        <v>-2421.8410069232059</v>
      </c>
      <c r="P21" s="106">
        <f t="shared" si="15"/>
        <v>4903678.8855184438</v>
      </c>
      <c r="Q21" s="106">
        <f t="shared" si="16"/>
        <v>719443.37612489844</v>
      </c>
      <c r="R21" s="106">
        <f t="shared" si="17"/>
        <v>821160.17026367062</v>
      </c>
      <c r="S21" s="106">
        <f t="shared" si="18"/>
        <v>177612.23688108276</v>
      </c>
      <c r="T21" s="106">
        <f t="shared" si="19"/>
        <v>220260.5110734388</v>
      </c>
      <c r="U21" s="106">
        <f t="shared" si="20"/>
        <v>48436.820138464114</v>
      </c>
      <c r="V21" s="107">
        <f>P21*'Levy Proposition'!B$5/(1+Assumptions!$D$49)^('Incentive Relocation assumption'!$I21-2022)</f>
        <v>1090400201.8576055</v>
      </c>
      <c r="W21" s="107">
        <f>Q21*'Levy Proposition'!C$5/(1+Assumptions!$D$49)^('Incentive Relocation assumption'!$I21-2022)</f>
        <v>414842156.11738002</v>
      </c>
      <c r="X21" s="107">
        <f>R21*'Levy Proposition'!D$5/(1+Assumptions!$D$49)^('Incentive Relocation assumption'!$I21-2022)</f>
        <v>308032800.37416697</v>
      </c>
      <c r="Y21" s="107">
        <f>S21*'Levy Proposition'!E$5/(1+Assumptions!$D$49)^('Incentive Relocation assumption'!$I21-2022)</f>
        <v>110551325.78048812</v>
      </c>
      <c r="Z21" s="107">
        <f>T21*'Levy Proposition'!F$5/(1+Assumptions!$D$49)^('Incentive Relocation assumption'!$I21-2022)</f>
        <v>76367750.0002404</v>
      </c>
      <c r="AA21" s="107">
        <f>U21*'Levy Proposition'!G$5/(1+Assumptions!$D$49)^('Incentive Relocation assumption'!$I21-2022)</f>
        <v>42883077.887531027</v>
      </c>
      <c r="AB21" s="81">
        <f>P21*'Levy Proposition'!B$33/(1+Assumptions!$D$49)^('Incentive Relocation assumption'!$I21-2022)</f>
        <v>1089398650.3415046</v>
      </c>
      <c r="AC21" s="81">
        <f>Q21*'Levy Proposition'!C$33/(1+Assumptions!$D$49)^('Incentive Relocation assumption'!$I21-2022)</f>
        <v>414461116.3948139</v>
      </c>
      <c r="AD21" s="81">
        <f>R21*'Levy Proposition'!D$33/(1+Assumptions!$D$49)^('Incentive Relocation assumption'!$I21-2022)</f>
        <v>307749866.89919335</v>
      </c>
      <c r="AE21" s="81">
        <f>S21*'Levy Proposition'!E$33/(1+Assumptions!$D$49)^('Incentive Relocation assumption'!$I21-2022)</f>
        <v>110449782.46845117</v>
      </c>
      <c r="AF21" s="81">
        <f>T21*'Levy Proposition'!F$33/(1+Assumptions!$D$49)^('Incentive Relocation assumption'!$I21-2022)</f>
        <v>76297604.896026686</v>
      </c>
      <c r="AG21" s="81">
        <f>U21*'Levy Proposition'!G$33/(1+Assumptions!$D$49)^('Incentive Relocation assumption'!$I21-2022)</f>
        <v>42843689.035988122</v>
      </c>
      <c r="AH21" s="109">
        <f t="shared" si="4"/>
        <v>1001551.5161008835</v>
      </c>
      <c r="AI21" s="109">
        <f t="shared" si="5"/>
        <v>381039.72256612778</v>
      </c>
      <c r="AJ21" s="109">
        <f t="shared" si="6"/>
        <v>282933.47497361898</v>
      </c>
      <c r="AK21" s="109">
        <f t="shared" si="7"/>
        <v>101543.31203694642</v>
      </c>
      <c r="AL21" s="109">
        <f t="shared" si="8"/>
        <v>70145.1042137146</v>
      </c>
      <c r="AM21" s="109">
        <f t="shared" si="9"/>
        <v>39388.851542904973</v>
      </c>
      <c r="AN21" s="106">
        <f>'Levy Proposition'!B$11*'Incentive Relocation assumption'!J21/(1+Assumptions!$D$49)^('Incentive Relocation assumption'!$I21-2022)</f>
        <v>0</v>
      </c>
      <c r="AO21" s="106">
        <f>-'Levy Proposition'!C$11*'Incentive Relocation assumption'!K21/(1+Assumptions!$D$49)^('Incentive Relocation assumption'!$I21-2022)</f>
        <v>34367686.126827881</v>
      </c>
      <c r="AP21" s="106">
        <f>-'Levy Proposition'!D$11*'Incentive Relocation assumption'!L21/(1+Assumptions!$D$49)^('Incentive Relocation assumption'!$I21-2022)</f>
        <v>16914762.648827646</v>
      </c>
      <c r="AQ21" s="106">
        <f>-'Levy Proposition'!E$11*'Incentive Relocation assumption'!M21/(1+Assumptions!$D$49)^('Incentive Relocation assumption'!$I21-2022)</f>
        <v>9581806.6852254588</v>
      </c>
      <c r="AR21" s="106">
        <f>-'Levy Proposition'!F$11*'Incentive Relocation assumption'!N21/(1+Assumptions!$D$49)^('Incentive Relocation assumption'!$I21-2022)</f>
        <v>3693436.7181644537</v>
      </c>
      <c r="AS21" s="106">
        <f>-'Levy Proposition'!G$11*'Incentive Relocation assumption'!O21/(1+Assumptions!$D$49)^('Incentive Relocation assumption'!$I21-2022)</f>
        <v>4330276.5804117955</v>
      </c>
    </row>
    <row r="22" spans="1:45" x14ac:dyDescent="0.35">
      <c r="A22">
        <v>2040</v>
      </c>
      <c r="B22" s="84">
        <f>'Future 95% Cost'!V21</f>
        <v>508405557.04285324</v>
      </c>
      <c r="C22" s="84">
        <f>'Future 95% Cost'!W21</f>
        <v>906830308.10988688</v>
      </c>
      <c r="D22" s="84">
        <f>'Future 95% Cost'!X21</f>
        <v>672720472.59526873</v>
      </c>
      <c r="E22" s="84">
        <f>'Future 95% Cost'!Y21</f>
        <v>240707022.65560678</v>
      </c>
      <c r="F22" s="84">
        <f>'Future 95% Cost'!Z21</f>
        <v>166337023.95508263</v>
      </c>
      <c r="G22" s="84">
        <f>'Future 95% Cost'!AA21</f>
        <v>93420047.002147585</v>
      </c>
      <c r="H22" s="84"/>
      <c r="I22">
        <v>2040</v>
      </c>
      <c r="J22" s="103">
        <f t="shared" si="1"/>
        <v>94378.372937873864</v>
      </c>
      <c r="K22" s="103">
        <f t="shared" si="10"/>
        <v>-34173.560365932673</v>
      </c>
      <c r="L22" s="103">
        <f t="shared" si="11"/>
        <v>-39005.108087524357</v>
      </c>
      <c r="M22" s="103">
        <f t="shared" si="12"/>
        <v>-8436.5812518514322</v>
      </c>
      <c r="N22" s="103">
        <f t="shared" si="13"/>
        <v>-10462.374275988344</v>
      </c>
      <c r="O22" s="103">
        <f t="shared" si="14"/>
        <v>-2300.7489565770456</v>
      </c>
      <c r="P22" s="106">
        <f t="shared" si="15"/>
        <v>5003024.5412425213</v>
      </c>
      <c r="Q22" s="106">
        <f t="shared" si="16"/>
        <v>683471.20731865347</v>
      </c>
      <c r="R22" s="106">
        <f t="shared" si="17"/>
        <v>780102.16175048705</v>
      </c>
      <c r="S22" s="106">
        <f t="shared" si="18"/>
        <v>168731.62503702863</v>
      </c>
      <c r="T22" s="106">
        <f t="shared" si="19"/>
        <v>209247.48551976687</v>
      </c>
      <c r="U22" s="106">
        <f t="shared" si="20"/>
        <v>46014.979131540909</v>
      </c>
      <c r="V22" s="107">
        <f>P22*'Levy Proposition'!B$5/(1+Assumptions!$D$49)^('Incentive Relocation assumption'!$I22-2022)</f>
        <v>1053933857.0718104</v>
      </c>
      <c r="W22" s="107">
        <f>Q22*'Levy Proposition'!C$5/(1+Assumptions!$D$49)^('Incentive Relocation assumption'!$I22-2022)</f>
        <v>373356151.1070348</v>
      </c>
      <c r="X22" s="107">
        <f>R22*'Levy Proposition'!D$5/(1+Assumptions!$D$49)^('Incentive Relocation assumption'!$I22-2022)</f>
        <v>277228191.6543687</v>
      </c>
      <c r="Y22" s="107">
        <f>S22*'Levy Proposition'!E$5/(1+Assumptions!$D$49)^('Incentive Relocation assumption'!$I22-2022)</f>
        <v>99495716.345433697</v>
      </c>
      <c r="Z22" s="107">
        <f>T22*'Levy Proposition'!F$5/(1+Assumptions!$D$49)^('Incentive Relocation assumption'!$I22-2022)</f>
        <v>68730645.592166886</v>
      </c>
      <c r="AA22" s="107">
        <f>U22*'Levy Proposition'!G$5/(1+Assumptions!$D$49)^('Incentive Relocation assumption'!$I22-2022)</f>
        <v>38594585.125002444</v>
      </c>
      <c r="AB22" s="81">
        <f>P22*'Levy Proposition'!B$33/(1+Assumptions!$D$49)^('Incentive Relocation assumption'!$I22-2022)</f>
        <v>1052965800.5264962</v>
      </c>
      <c r="AC22" s="81">
        <f>Q22*'Levy Proposition'!C$33/(1+Assumptions!$D$49)^('Incentive Relocation assumption'!$I22-2022)</f>
        <v>373013217.000319</v>
      </c>
      <c r="AD22" s="81">
        <f>R22*'Levy Proposition'!D$33/(1+Assumptions!$D$49)^('Incentive Relocation assumption'!$I22-2022)</f>
        <v>276973552.74731028</v>
      </c>
      <c r="AE22" s="81">
        <f>S22*'Levy Proposition'!E$33/(1+Assumptions!$D$49)^('Incentive Relocation assumption'!$I22-2022)</f>
        <v>99404327.802601859</v>
      </c>
      <c r="AF22" s="81">
        <f>T22*'Levy Proposition'!F$33/(1+Assumptions!$D$49)^('Incentive Relocation assumption'!$I22-2022)</f>
        <v>68667515.300941572</v>
      </c>
      <c r="AG22" s="81">
        <f>U22*'Levy Proposition'!G$33/(1+Assumptions!$D$49)^('Incentive Relocation assumption'!$I22-2022)</f>
        <v>38559135.328515455</v>
      </c>
      <c r="AH22" s="109">
        <f t="shared" si="4"/>
        <v>968056.54531419277</v>
      </c>
      <c r="AI22" s="109">
        <f t="shared" si="5"/>
        <v>342934.10671579838</v>
      </c>
      <c r="AJ22" s="109">
        <f t="shared" si="6"/>
        <v>254638.9070584178</v>
      </c>
      <c r="AK22" s="109">
        <f t="shared" si="7"/>
        <v>91388.542831838131</v>
      </c>
      <c r="AL22" s="109">
        <f t="shared" si="8"/>
        <v>63130.29122531414</v>
      </c>
      <c r="AM22" s="109">
        <f t="shared" si="9"/>
        <v>35449.796486988664</v>
      </c>
      <c r="AN22" s="106">
        <f>'Levy Proposition'!B$11*'Incentive Relocation assumption'!J22/(1+Assumptions!$D$49)^('Incentive Relocation assumption'!$I22-2022)</f>
        <v>0</v>
      </c>
      <c r="AO22" s="106">
        <f>-'Levy Proposition'!C$11*'Incentive Relocation assumption'!K22/(1+Assumptions!$D$49)^('Incentive Relocation assumption'!$I22-2022)</f>
        <v>30930769.271039173</v>
      </c>
      <c r="AP22" s="106">
        <f>-'Levy Proposition'!D$11*'Incentive Relocation assumption'!L22/(1+Assumptions!$D$49)^('Incentive Relocation assumption'!$I22-2022)</f>
        <v>15223213.423055351</v>
      </c>
      <c r="AQ22" s="106">
        <f>-'Levy Proposition'!E$11*'Incentive Relocation assumption'!M22/(1+Assumptions!$D$49)^('Incentive Relocation assumption'!$I22-2022)</f>
        <v>8623584.6861117873</v>
      </c>
      <c r="AR22" s="106">
        <f>-'Levy Proposition'!F$11*'Incentive Relocation assumption'!N22/(1+Assumptions!$D$49)^('Incentive Relocation assumption'!$I22-2022)</f>
        <v>3324077.1149137947</v>
      </c>
      <c r="AS22" s="106">
        <f>-'Levy Proposition'!G$11*'Incentive Relocation assumption'!O22/(1+Assumptions!$D$49)^('Incentive Relocation assumption'!$I22-2022)</f>
        <v>3897230.2439630153</v>
      </c>
    </row>
    <row r="23" spans="1:45" x14ac:dyDescent="0.35">
      <c r="A23">
        <v>2041</v>
      </c>
      <c r="B23" s="84">
        <f>'Future 95% Cost'!V22</f>
        <v>485877745.86998284</v>
      </c>
      <c r="C23" s="84">
        <f>'Future 95% Cost'!W22</f>
        <v>866691579.64204144</v>
      </c>
      <c r="D23" s="84">
        <f>'Future 95% Cost'!X22</f>
        <v>643013281.37929654</v>
      </c>
      <c r="E23" s="84">
        <f>'Future 95% Cost'!Y22</f>
        <v>230148671.26999331</v>
      </c>
      <c r="F23" s="84">
        <f>'Future 95% Cost'!Z22</f>
        <v>159027786.10327882</v>
      </c>
      <c r="G23" s="84">
        <f>'Future 95% Cost'!AA22</f>
        <v>89313899.989663735</v>
      </c>
      <c r="H23" s="84"/>
      <c r="I23">
        <v>2041</v>
      </c>
      <c r="J23" s="103">
        <f t="shared" si="1"/>
        <v>89659.454290980168</v>
      </c>
      <c r="K23" s="103">
        <f t="shared" si="10"/>
        <v>-32464.882347636041</v>
      </c>
      <c r="L23" s="103">
        <f t="shared" si="11"/>
        <v>-37054.852683148136</v>
      </c>
      <c r="M23" s="103">
        <f t="shared" si="12"/>
        <v>-8014.7521892588602</v>
      </c>
      <c r="N23" s="103">
        <f t="shared" si="13"/>
        <v>-9939.255562188926</v>
      </c>
      <c r="O23" s="103">
        <f t="shared" si="14"/>
        <v>-2185.7115087481934</v>
      </c>
      <c r="P23" s="106">
        <f t="shared" si="15"/>
        <v>5097402.9141803952</v>
      </c>
      <c r="Q23" s="106">
        <f t="shared" si="16"/>
        <v>649297.64695272082</v>
      </c>
      <c r="R23" s="106">
        <f t="shared" si="17"/>
        <v>741097.05366296275</v>
      </c>
      <c r="S23" s="106">
        <f t="shared" si="18"/>
        <v>160295.0437851772</v>
      </c>
      <c r="T23" s="106">
        <f t="shared" si="19"/>
        <v>198785.11124377852</v>
      </c>
      <c r="U23" s="106">
        <f t="shared" si="20"/>
        <v>43714.230174963865</v>
      </c>
      <c r="V23" s="107">
        <f>P23*'Levy Proposition'!B$5/(1+Assumptions!$D$49)^('Incentive Relocation assumption'!$I23-2022)</f>
        <v>1017294059.8476835</v>
      </c>
      <c r="W23" s="107">
        <f>Q23*'Levy Proposition'!C$5/(1+Assumptions!$D$49)^('Incentive Relocation assumption'!$I23-2022)</f>
        <v>336018925.5453034</v>
      </c>
      <c r="X23" s="107">
        <f>R23*'Levy Proposition'!D$5/(1+Assumptions!$D$49)^('Incentive Relocation assumption'!$I23-2022)</f>
        <v>249504176.6805197</v>
      </c>
      <c r="Y23" s="107">
        <f>S23*'Levy Proposition'!E$5/(1+Assumptions!$D$49)^('Incentive Relocation assumption'!$I23-2022)</f>
        <v>89545715.541642159</v>
      </c>
      <c r="Z23" s="107">
        <f>T23*'Levy Proposition'!F$5/(1+Assumptions!$D$49)^('Incentive Relocation assumption'!$I23-2022)</f>
        <v>61857284.567126565</v>
      </c>
      <c r="AA23" s="107">
        <f>U23*'Levy Proposition'!G$5/(1+Assumptions!$D$49)^('Incentive Relocation assumption'!$I23-2022)</f>
        <v>34734960.136902153</v>
      </c>
      <c r="AB23" s="81">
        <f>P23*'Levy Proposition'!B$33/(1+Assumptions!$D$49)^('Incentive Relocation assumption'!$I23-2022)</f>
        <v>1016359657.5922316</v>
      </c>
      <c r="AC23" s="81">
        <f>Q23*'Levy Proposition'!C$33/(1+Assumptions!$D$49)^('Incentive Relocation assumption'!$I23-2022)</f>
        <v>335710286.32848638</v>
      </c>
      <c r="AD23" s="81">
        <f>R23*'Levy Proposition'!D$33/(1+Assumptions!$D$49)^('Incentive Relocation assumption'!$I23-2022)</f>
        <v>249275002.7625379</v>
      </c>
      <c r="AE23" s="81">
        <f>S23*'Levy Proposition'!E$33/(1+Assumptions!$D$49)^('Incentive Relocation assumption'!$I23-2022)</f>
        <v>89463466.247292921</v>
      </c>
      <c r="AF23" s="81">
        <f>T23*'Levy Proposition'!F$33/(1+Assumptions!$D$49)^('Incentive Relocation assumption'!$I23-2022)</f>
        <v>61800467.577332787</v>
      </c>
      <c r="AG23" s="81">
        <f>U23*'Levy Proposition'!G$33/(1+Assumptions!$D$49)^('Incentive Relocation assumption'!$I23-2022)</f>
        <v>34703055.472974591</v>
      </c>
      <c r="AH23" s="109">
        <f t="shared" si="4"/>
        <v>934402.25545191765</v>
      </c>
      <c r="AI23" s="109">
        <f t="shared" si="5"/>
        <v>308639.21681702137</v>
      </c>
      <c r="AJ23" s="109">
        <f t="shared" si="6"/>
        <v>229173.91798180342</v>
      </c>
      <c r="AK23" s="109">
        <f t="shared" si="7"/>
        <v>82249.294349238276</v>
      </c>
      <c r="AL23" s="109">
        <f t="shared" si="8"/>
        <v>56816.989793777466</v>
      </c>
      <c r="AM23" s="109">
        <f t="shared" si="9"/>
        <v>31904.663927562535</v>
      </c>
      <c r="AN23" s="106">
        <f>'Levy Proposition'!B$11*'Incentive Relocation assumption'!J23/(1+Assumptions!$D$49)^('Incentive Relocation assumption'!$I23-2022)</f>
        <v>0</v>
      </c>
      <c r="AO23" s="106">
        <f>-'Levy Proposition'!C$11*'Incentive Relocation assumption'!K23/(1+Assumptions!$D$49)^('Incentive Relocation assumption'!$I23-2022)</f>
        <v>27837558.925779372</v>
      </c>
      <c r="AP23" s="106">
        <f>-'Levy Proposition'!D$11*'Incentive Relocation assumption'!L23/(1+Assumptions!$D$49)^('Incentive Relocation assumption'!$I23-2022)</f>
        <v>13700826.416263955</v>
      </c>
      <c r="AQ23" s="106">
        <f>-'Levy Proposition'!E$11*'Incentive Relocation assumption'!M23/(1+Assumptions!$D$49)^('Incentive Relocation assumption'!$I23-2022)</f>
        <v>7761189.020146871</v>
      </c>
      <c r="AR23" s="106">
        <f>-'Levy Proposition'!F$11*'Incentive Relocation assumption'!N23/(1+Assumptions!$D$49)^('Incentive Relocation assumption'!$I23-2022)</f>
        <v>2991655.0652003423</v>
      </c>
      <c r="AS23" s="106">
        <f>-'Levy Proposition'!G$11*'Incentive Relocation assumption'!O23/(1+Assumptions!$D$49)^('Incentive Relocation assumption'!$I23-2022)</f>
        <v>3507490.4090804425</v>
      </c>
    </row>
    <row r="24" spans="1:45" x14ac:dyDescent="0.35">
      <c r="A24">
        <v>2042</v>
      </c>
      <c r="B24" s="84">
        <f>'Future 95% Cost'!V23</f>
        <v>464351388.8665328</v>
      </c>
      <c r="C24" s="84">
        <f>'Future 95% Cost'!W23</f>
        <v>828334710.93922031</v>
      </c>
      <c r="D24" s="84">
        <f>'Future 95% Cost'!X23</f>
        <v>614622234.23893452</v>
      </c>
      <c r="E24" s="84">
        <f>'Future 95% Cost'!Y23</f>
        <v>220055607.20640317</v>
      </c>
      <c r="F24" s="84">
        <f>'Future 95% Cost'!Z23</f>
        <v>152041314.81575608</v>
      </c>
      <c r="G24" s="84">
        <f>'Future 95% Cost'!AA23</f>
        <v>85389096.928192735</v>
      </c>
      <c r="H24" s="84"/>
      <c r="I24">
        <v>2042</v>
      </c>
      <c r="J24" s="103">
        <f t="shared" si="1"/>
        <v>85176.48157643115</v>
      </c>
      <c r="K24" s="103">
        <f t="shared" si="10"/>
        <v>-30841.638230254241</v>
      </c>
      <c r="L24" s="103">
        <f t="shared" si="11"/>
        <v>-35202.110048990733</v>
      </c>
      <c r="M24" s="103">
        <f t="shared" si="12"/>
        <v>-7614.0145797959167</v>
      </c>
      <c r="N24" s="103">
        <f t="shared" si="13"/>
        <v>-9442.29278407948</v>
      </c>
      <c r="O24" s="103">
        <f t="shared" si="14"/>
        <v>-2076.4259333107834</v>
      </c>
      <c r="P24" s="106">
        <f t="shared" si="15"/>
        <v>5187062.3684713757</v>
      </c>
      <c r="Q24" s="106">
        <f t="shared" si="16"/>
        <v>616832.76460508478</v>
      </c>
      <c r="R24" s="106">
        <f t="shared" si="17"/>
        <v>704042.20097981463</v>
      </c>
      <c r="S24" s="106">
        <f t="shared" si="18"/>
        <v>152280.29159591833</v>
      </c>
      <c r="T24" s="106">
        <f t="shared" si="19"/>
        <v>188845.8556815896</v>
      </c>
      <c r="U24" s="106">
        <f t="shared" si="20"/>
        <v>41528.51866621567</v>
      </c>
      <c r="V24" s="107">
        <f>P24*'Levy Proposition'!B$5/(1+Assumptions!$D$49)^('Incentive Relocation assumption'!$I24-2022)</f>
        <v>980699239.00779796</v>
      </c>
      <c r="W24" s="107">
        <f>Q24*'Levy Proposition'!C$5/(1+Assumptions!$D$49)^('Incentive Relocation assumption'!$I24-2022)</f>
        <v>302415583.59179449</v>
      </c>
      <c r="X24" s="107">
        <f>R24*'Levy Proposition'!D$5/(1+Assumptions!$D$49)^('Incentive Relocation assumption'!$I24-2022)</f>
        <v>224552682.79005483</v>
      </c>
      <c r="Y24" s="107">
        <f>S24*'Levy Proposition'!E$5/(1+Assumptions!$D$49)^('Incentive Relocation assumption'!$I24-2022)</f>
        <v>80590757.7370058</v>
      </c>
      <c r="Z24" s="107">
        <f>T24*'Levy Proposition'!F$5/(1+Assumptions!$D$49)^('Incentive Relocation assumption'!$I24-2022)</f>
        <v>55671289.292451434</v>
      </c>
      <c r="AA24" s="107">
        <f>U24*'Levy Proposition'!G$5/(1+Assumptions!$D$49)^('Incentive Relocation assumption'!$I24-2022)</f>
        <v>31261314.29588997</v>
      </c>
      <c r="AB24" s="81">
        <f>P24*'Levy Proposition'!B$33/(1+Assumptions!$D$49)^('Incentive Relocation assumption'!$I24-2022)</f>
        <v>979798449.73061872</v>
      </c>
      <c r="AC24" s="81">
        <f>Q24*'Levy Proposition'!C$33/(1+Assumptions!$D$49)^('Incentive Relocation assumption'!$I24-2022)</f>
        <v>302137809.62795734</v>
      </c>
      <c r="AD24" s="81">
        <f>R24*'Levy Proposition'!D$33/(1+Assumptions!$D$49)^('Incentive Relocation assumption'!$I24-2022)</f>
        <v>224346427.25240019</v>
      </c>
      <c r="AE24" s="81">
        <f>S24*'Levy Proposition'!E$33/(1+Assumptions!$D$49)^('Incentive Relocation assumption'!$I24-2022)</f>
        <v>80516733.72686924</v>
      </c>
      <c r="AF24" s="81">
        <f>T24*'Levy Proposition'!F$33/(1+Assumptions!$D$49)^('Incentive Relocation assumption'!$I24-2022)</f>
        <v>55620154.246713951</v>
      </c>
      <c r="AG24" s="81">
        <f>U24*'Levy Proposition'!G$33/(1+Assumptions!$D$49)^('Incentive Relocation assumption'!$I24-2022)</f>
        <v>31232600.235974163</v>
      </c>
      <c r="AH24" s="109">
        <f t="shared" si="4"/>
        <v>900789.27717924118</v>
      </c>
      <c r="AI24" s="109">
        <f t="shared" si="5"/>
        <v>277773.96383714676</v>
      </c>
      <c r="AJ24" s="109">
        <f t="shared" si="6"/>
        <v>206255.53765463829</v>
      </c>
      <c r="AK24" s="109">
        <f t="shared" si="7"/>
        <v>74024.010136559606</v>
      </c>
      <c r="AL24" s="109">
        <f t="shared" si="8"/>
        <v>51135.045737482607</v>
      </c>
      <c r="AM24" s="109">
        <f t="shared" si="9"/>
        <v>28714.059915807098</v>
      </c>
      <c r="AN24" s="106">
        <f>'Levy Proposition'!B$11*'Incentive Relocation assumption'!J24/(1+Assumptions!$D$49)^('Incentive Relocation assumption'!$I24-2022)</f>
        <v>0</v>
      </c>
      <c r="AO24" s="106">
        <f>-'Levy Proposition'!C$11*'Incentive Relocation assumption'!K24/(1+Assumptions!$D$49)^('Incentive Relocation assumption'!$I24-2022)</f>
        <v>25053682.957436632</v>
      </c>
      <c r="AP24" s="106">
        <f>-'Levy Proposition'!D$11*'Incentive Relocation assumption'!L24/(1+Assumptions!$D$49)^('Incentive Relocation assumption'!$I24-2022)</f>
        <v>12330684.676883522</v>
      </c>
      <c r="AQ24" s="106">
        <f>-'Levy Proposition'!E$11*'Incentive Relocation assumption'!M24/(1+Assumptions!$D$49)^('Incentive Relocation assumption'!$I24-2022)</f>
        <v>6985036.6406742698</v>
      </c>
      <c r="AR24" s="106">
        <f>-'Levy Proposition'!F$11*'Incentive Relocation assumption'!N24/(1+Assumptions!$D$49)^('Incentive Relocation assumption'!$I24-2022)</f>
        <v>2692476.6543422905</v>
      </c>
      <c r="AS24" s="106">
        <f>-'Levy Proposition'!G$11*'Incentive Relocation assumption'!O24/(1+Assumptions!$D$49)^('Incentive Relocation assumption'!$I24-2022)</f>
        <v>3156726.2388072642</v>
      </c>
    </row>
    <row r="25" spans="1:45" x14ac:dyDescent="0.35">
      <c r="A25">
        <v>2043</v>
      </c>
      <c r="B25" s="84">
        <f>'Future 95% Cost'!V24</f>
        <v>443781839.86206621</v>
      </c>
      <c r="C25" s="84">
        <f>'Future 95% Cost'!W24</f>
        <v>791680395.12879491</v>
      </c>
      <c r="D25" s="84">
        <f>'Future 95% Cost'!X24</f>
        <v>587488854.76095092</v>
      </c>
      <c r="E25" s="84">
        <f>'Future 95% Cost'!Y24</f>
        <v>210407242.39226899</v>
      </c>
      <c r="F25" s="84">
        <f>'Future 95% Cost'!Z24</f>
        <v>145363296.14949557</v>
      </c>
      <c r="G25" s="84">
        <f>'Future 95% Cost'!AA24</f>
        <v>81637596.192084908</v>
      </c>
      <c r="H25" s="84"/>
      <c r="I25">
        <v>2043</v>
      </c>
      <c r="J25" s="103">
        <f t="shared" si="1"/>
        <v>80917.657497609602</v>
      </c>
      <c r="K25" s="103">
        <f t="shared" si="10"/>
        <v>-29299.556318741525</v>
      </c>
      <c r="L25" s="103">
        <f t="shared" si="11"/>
        <v>-33442.004546541197</v>
      </c>
      <c r="M25" s="103">
        <f t="shared" si="12"/>
        <v>-7233.3138508061211</v>
      </c>
      <c r="N25" s="103">
        <f t="shared" si="13"/>
        <v>-8970.1781448755064</v>
      </c>
      <c r="O25" s="103">
        <f t="shared" si="14"/>
        <v>-1972.6046366452445</v>
      </c>
      <c r="P25" s="106">
        <f t="shared" si="15"/>
        <v>5272238.8500478072</v>
      </c>
      <c r="Q25" s="106">
        <f t="shared" si="16"/>
        <v>585991.12637483049</v>
      </c>
      <c r="R25" s="106">
        <f t="shared" si="17"/>
        <v>668840.09093082394</v>
      </c>
      <c r="S25" s="106">
        <f t="shared" si="18"/>
        <v>144666.27701612242</v>
      </c>
      <c r="T25" s="106">
        <f t="shared" si="19"/>
        <v>179403.56289751013</v>
      </c>
      <c r="U25" s="106">
        <f t="shared" si="20"/>
        <v>39452.092732904886</v>
      </c>
      <c r="V25" s="107">
        <f>P25*'Levy Proposition'!B$5/(1+Assumptions!$D$49)^('Incentive Relocation assumption'!$I25-2022)</f>
        <v>944335395.33040726</v>
      </c>
      <c r="W25" s="107">
        <f>Q25*'Levy Proposition'!C$5/(1+Assumptions!$D$49)^('Incentive Relocation assumption'!$I25-2022)</f>
        <v>272172720.77978623</v>
      </c>
      <c r="X25" s="107">
        <f>R25*'Levy Proposition'!D$5/(1+Assumptions!$D$49)^('Incentive Relocation assumption'!$I25-2022)</f>
        <v>202096445.91552001</v>
      </c>
      <c r="Y25" s="107">
        <f>S25*'Levy Proposition'!E$5/(1+Assumptions!$D$49)^('Incentive Relocation assumption'!$I25-2022)</f>
        <v>72531334.339546368</v>
      </c>
      <c r="Z25" s="107">
        <f>T25*'Levy Proposition'!F$5/(1+Assumptions!$D$49)^('Incentive Relocation assumption'!$I25-2022)</f>
        <v>50103920.228190973</v>
      </c>
      <c r="AA25" s="107">
        <f>U25*'Levy Proposition'!G$5/(1+Assumptions!$D$49)^('Incentive Relocation assumption'!$I25-2022)</f>
        <v>28135048.022357482</v>
      </c>
      <c r="AB25" s="81">
        <f>P25*'Levy Proposition'!B$33/(1+Assumptions!$D$49)^('Incentive Relocation assumption'!$I25-2022)</f>
        <v>943468006.8749671</v>
      </c>
      <c r="AC25" s="81">
        <f>Q25*'Levy Proposition'!C$33/(1+Assumptions!$D$49)^('Incentive Relocation assumption'!$I25-2022)</f>
        <v>271922725.41049534</v>
      </c>
      <c r="AD25" s="81">
        <f>R25*'Levy Proposition'!D$33/(1+Assumptions!$D$49)^('Incentive Relocation assumption'!$I25-2022)</f>
        <v>201910816.82130265</v>
      </c>
      <c r="AE25" s="81">
        <f>S25*'Levy Proposition'!E$33/(1+Assumptions!$D$49)^('Incentive Relocation assumption'!$I25-2022)</f>
        <v>72464713.049721926</v>
      </c>
      <c r="AF25" s="81">
        <f>T25*'Levy Proposition'!F$33/(1+Assumptions!$D$49)^('Incentive Relocation assumption'!$I25-2022)</f>
        <v>50057898.907595418</v>
      </c>
      <c r="AG25" s="81">
        <f>U25*'Levy Proposition'!G$33/(1+Assumptions!$D$49)^('Incentive Relocation assumption'!$I25-2022)</f>
        <v>28109205.492289759</v>
      </c>
      <c r="AH25" s="109">
        <f t="shared" si="4"/>
        <v>867388.45544016361</v>
      </c>
      <c r="AI25" s="109">
        <f t="shared" si="5"/>
        <v>249995.36929088831</v>
      </c>
      <c r="AJ25" s="109">
        <f t="shared" si="6"/>
        <v>185629.09421736002</v>
      </c>
      <c r="AK25" s="109">
        <f t="shared" si="7"/>
        <v>66621.289824441075</v>
      </c>
      <c r="AL25" s="109">
        <f t="shared" si="8"/>
        <v>46021.320595555007</v>
      </c>
      <c r="AM25" s="109">
        <f t="shared" si="9"/>
        <v>25842.530067723244</v>
      </c>
      <c r="AN25" s="106">
        <f>'Levy Proposition'!B$11*'Incentive Relocation assumption'!J25/(1+Assumptions!$D$49)^('Incentive Relocation assumption'!$I25-2022)</f>
        <v>0</v>
      </c>
      <c r="AO25" s="106">
        <f>-'Levy Proposition'!C$11*'Incentive Relocation assumption'!K25/(1+Assumptions!$D$49)^('Incentive Relocation assumption'!$I25-2022)</f>
        <v>22548206.594022587</v>
      </c>
      <c r="AP25" s="106">
        <f>-'Levy Proposition'!D$11*'Incentive Relocation assumption'!L25/(1+Assumptions!$D$49)^('Incentive Relocation assumption'!$I25-2022)</f>
        <v>11097563.021471456</v>
      </c>
      <c r="AQ25" s="106">
        <f>-'Levy Proposition'!E$11*'Incentive Relocation assumption'!M25/(1+Assumptions!$D$49)^('Incentive Relocation assumption'!$I25-2022)</f>
        <v>6286502.847039124</v>
      </c>
      <c r="AR25" s="106">
        <f>-'Levy Proposition'!F$11*'Incentive Relocation assumption'!N25/(1+Assumptions!$D$49)^('Incentive Relocation assumption'!$I25-2022)</f>
        <v>2423217.3750595073</v>
      </c>
      <c r="AS25" s="106">
        <f>-'Levy Proposition'!G$11*'Incentive Relocation assumption'!O25/(1+Assumptions!$D$49)^('Incentive Relocation assumption'!$I25-2022)</f>
        <v>2841039.9985631783</v>
      </c>
    </row>
    <row r="26" spans="1:45" x14ac:dyDescent="0.35">
      <c r="A26">
        <v>2044</v>
      </c>
      <c r="B26" s="84">
        <f>'Future 95% Cost'!V25</f>
        <v>424126448.2018348</v>
      </c>
      <c r="C26" s="84">
        <f>'Future 95% Cost'!W25</f>
        <v>756652863.35244036</v>
      </c>
      <c r="D26" s="84">
        <f>'Future 95% Cost'!X25</f>
        <v>561557271.18863571</v>
      </c>
      <c r="E26" s="84">
        <f>'Future 95% Cost'!Y25</f>
        <v>201183903.05144539</v>
      </c>
      <c r="F26" s="84">
        <f>'Future 95% Cost'!Z25</f>
        <v>138980053.35900018</v>
      </c>
      <c r="G26" s="84">
        <f>'Future 95% Cost'!AA25</f>
        <v>78051714.027710766</v>
      </c>
      <c r="H26" s="84"/>
      <c r="I26">
        <v>2044</v>
      </c>
      <c r="J26" s="103">
        <f t="shared" si="1"/>
        <v>76871.774622729121</v>
      </c>
      <c r="K26" s="103">
        <f t="shared" si="10"/>
        <v>-27834.578502804448</v>
      </c>
      <c r="L26" s="103">
        <f t="shared" si="11"/>
        <v>-31769.904319214136</v>
      </c>
      <c r="M26" s="103">
        <f t="shared" si="12"/>
        <v>-6871.6481582658153</v>
      </c>
      <c r="N26" s="103">
        <f t="shared" si="13"/>
        <v>-8521.6692376317314</v>
      </c>
      <c r="O26" s="103">
        <f t="shared" si="14"/>
        <v>-1873.9744048129824</v>
      </c>
      <c r="P26" s="106">
        <f t="shared" si="15"/>
        <v>5353156.5075454172</v>
      </c>
      <c r="Q26" s="106">
        <f t="shared" si="16"/>
        <v>556691.57005608897</v>
      </c>
      <c r="R26" s="106">
        <f t="shared" si="17"/>
        <v>635398.08638428268</v>
      </c>
      <c r="S26" s="106">
        <f t="shared" si="18"/>
        <v>137432.96316531629</v>
      </c>
      <c r="T26" s="106">
        <f t="shared" si="19"/>
        <v>170433.38475263462</v>
      </c>
      <c r="U26" s="106">
        <f t="shared" si="20"/>
        <v>37479.488096259643</v>
      </c>
      <c r="V26" s="107">
        <f>P26*'Levy Proposition'!B$5/(1+Assumptions!$D$49)^('Incentive Relocation assumption'!$I26-2022)</f>
        <v>908359901.60601532</v>
      </c>
      <c r="W26" s="107">
        <f>Q26*'Levy Proposition'!C$5/(1+Assumptions!$D$49)^('Incentive Relocation assumption'!$I26-2022)</f>
        <v>244954274.69988835</v>
      </c>
      <c r="X26" s="107">
        <f>R26*'Levy Proposition'!D$5/(1+Assumptions!$D$49)^('Incentive Relocation assumption'!$I26-2022)</f>
        <v>181885929.59216949</v>
      </c>
      <c r="Y26" s="107">
        <f>S26*'Levy Proposition'!E$5/(1+Assumptions!$D$49)^('Incentive Relocation assumption'!$I26-2022)</f>
        <v>65277888.045708209</v>
      </c>
      <c r="Z26" s="107">
        <f>T26*'Levy Proposition'!F$5/(1+Assumptions!$D$49)^('Incentive Relocation assumption'!$I26-2022)</f>
        <v>45093312.084893882</v>
      </c>
      <c r="AA26" s="107">
        <f>U26*'Levy Proposition'!G$5/(1+Assumptions!$D$49)^('Incentive Relocation assumption'!$I26-2022)</f>
        <v>25321421.861154232</v>
      </c>
      <c r="AB26" s="81">
        <f>P26*'Levy Proposition'!B$33/(1+Assumptions!$D$49)^('Incentive Relocation assumption'!$I26-2022)</f>
        <v>907525557.26613998</v>
      </c>
      <c r="AC26" s="81">
        <f>Q26*'Levy Proposition'!C$33/(1+Assumptions!$D$49)^('Incentive Relocation assumption'!$I26-2022)</f>
        <v>244729279.94586769</v>
      </c>
      <c r="AD26" s="81">
        <f>R26*'Levy Proposition'!D$33/(1+Assumptions!$D$49)^('Incentive Relocation assumption'!$I26-2022)</f>
        <v>181718864.20807469</v>
      </c>
      <c r="AE26" s="81">
        <f>S26*'Levy Proposition'!E$33/(1+Assumptions!$D$49)^('Incentive Relocation assumption'!$I26-2022)</f>
        <v>65217929.172233447</v>
      </c>
      <c r="AF26" s="81">
        <f>T26*'Levy Proposition'!F$33/(1+Assumptions!$D$49)^('Incentive Relocation assumption'!$I26-2022)</f>
        <v>45051893.094868302</v>
      </c>
      <c r="AG26" s="81">
        <f>U26*'Levy Proposition'!G$33/(1+Assumptions!$D$49)^('Incentive Relocation assumption'!$I26-2022)</f>
        <v>25298163.695563596</v>
      </c>
      <c r="AH26" s="109">
        <f t="shared" si="4"/>
        <v>834344.33987534046</v>
      </c>
      <c r="AI26" s="109">
        <f t="shared" si="5"/>
        <v>224994.75402066112</v>
      </c>
      <c r="AJ26" s="109">
        <f t="shared" si="6"/>
        <v>167065.38409480453</v>
      </c>
      <c r="AK26" s="109">
        <f t="shared" si="7"/>
        <v>59958.873474761844</v>
      </c>
      <c r="AL26" s="109">
        <f t="shared" si="8"/>
        <v>41418.990025579929</v>
      </c>
      <c r="AM26" s="109">
        <f t="shared" si="9"/>
        <v>23258.165590636432</v>
      </c>
      <c r="AN26" s="106">
        <f>'Levy Proposition'!B$11*'Incentive Relocation assumption'!J26/(1+Assumptions!$D$49)^('Incentive Relocation assumption'!$I26-2022)</f>
        <v>0</v>
      </c>
      <c r="AO26" s="106">
        <f>-'Levy Proposition'!C$11*'Incentive Relocation assumption'!K26/(1+Assumptions!$D$49)^('Incentive Relocation assumption'!$I26-2022)</f>
        <v>20293288.67418313</v>
      </c>
      <c r="AP26" s="106">
        <f>-'Levy Proposition'!D$11*'Incentive Relocation assumption'!L26/(1+Assumptions!$D$49)^('Incentive Relocation assumption'!$I26-2022)</f>
        <v>9987758.8506023865</v>
      </c>
      <c r="AQ26" s="106">
        <f>-'Levy Proposition'!E$11*'Incentive Relocation assumption'!M26/(1+Assumptions!$D$49)^('Incentive Relocation assumption'!$I26-2022)</f>
        <v>5657825.4458542261</v>
      </c>
      <c r="AR26" s="106">
        <f>-'Levy Proposition'!F$11*'Incentive Relocation assumption'!N26/(1+Assumptions!$D$49)^('Incentive Relocation assumption'!$I26-2022)</f>
        <v>2180885.1851399532</v>
      </c>
      <c r="AS26" s="106">
        <f>-'Levy Proposition'!G$11*'Incentive Relocation assumption'!O26/(1+Assumptions!$D$49)^('Incentive Relocation assumption'!$I26-2022)</f>
        <v>2556923.7440385697</v>
      </c>
    </row>
    <row r="27" spans="1:45" x14ac:dyDescent="0.35">
      <c r="A27">
        <v>2045</v>
      </c>
      <c r="B27" s="84">
        <f>'Future 95% Cost'!V26</f>
        <v>405344469.34372044</v>
      </c>
      <c r="C27" s="84">
        <f>'Future 95% Cost'!W26</f>
        <v>723179726.59480727</v>
      </c>
      <c r="D27" s="84">
        <f>'Future 95% Cost'!X26</f>
        <v>536774100.14341688</v>
      </c>
      <c r="E27" s="84">
        <f>'Future 95% Cost'!Y26</f>
        <v>192366788.96730083</v>
      </c>
      <c r="F27" s="84">
        <f>'Future 95% Cost'!Z26</f>
        <v>132878518.4334735</v>
      </c>
      <c r="G27" s="84">
        <f>'Future 95% Cost'!AA26</f>
        <v>74624108.576888472</v>
      </c>
      <c r="H27" s="84"/>
      <c r="I27">
        <v>2045</v>
      </c>
      <c r="J27" s="103">
        <f t="shared" si="1"/>
        <v>73028.185891592657</v>
      </c>
      <c r="K27" s="103">
        <f t="shared" si="10"/>
        <v>-26442.849577664223</v>
      </c>
      <c r="L27" s="103">
        <f t="shared" si="11"/>
        <v>-30181.409103253427</v>
      </c>
      <c r="M27" s="103">
        <f t="shared" si="12"/>
        <v>-6528.0657503525244</v>
      </c>
      <c r="N27" s="103">
        <f t="shared" si="13"/>
        <v>-8095.5857757501453</v>
      </c>
      <c r="O27" s="103">
        <f t="shared" si="14"/>
        <v>-1780.2756845723334</v>
      </c>
      <c r="P27" s="106">
        <f t="shared" si="15"/>
        <v>5430028.2821681462</v>
      </c>
      <c r="Q27" s="106">
        <f t="shared" si="16"/>
        <v>528856.99155328446</v>
      </c>
      <c r="R27" s="106">
        <f t="shared" si="17"/>
        <v>603628.18206506851</v>
      </c>
      <c r="S27" s="106">
        <f t="shared" si="18"/>
        <v>130561.31500705048</v>
      </c>
      <c r="T27" s="106">
        <f t="shared" si="19"/>
        <v>161911.7155150029</v>
      </c>
      <c r="U27" s="106">
        <f t="shared" si="20"/>
        <v>35605.513691446664</v>
      </c>
      <c r="V27" s="107">
        <f>P27*'Levy Proposition'!B$5/(1+Assumptions!$D$49)^('Incentive Relocation assumption'!$I27-2022)</f>
        <v>872904893.34767067</v>
      </c>
      <c r="W27" s="107">
        <f>Q27*'Levy Proposition'!C$5/(1+Assumptions!$D$49)^('Incentive Relocation assumption'!$I27-2022)</f>
        <v>220457790.63323617</v>
      </c>
      <c r="X27" s="107">
        <f>R27*'Levy Proposition'!D$5/(1+Assumptions!$D$49)^('Incentive Relocation assumption'!$I27-2022)</f>
        <v>163696552.07809407</v>
      </c>
      <c r="Y27" s="107">
        <f>S27*'Levy Proposition'!E$5/(1+Assumptions!$D$49)^('Incentive Relocation assumption'!$I27-2022)</f>
        <v>58749817.668591723</v>
      </c>
      <c r="Z27" s="107">
        <f>T27*'Levy Proposition'!F$5/(1+Assumptions!$D$49)^('Incentive Relocation assumption'!$I27-2022)</f>
        <v>40583786.368906528</v>
      </c>
      <c r="AA27" s="107">
        <f>U27*'Levy Proposition'!G$5/(1+Assumptions!$D$49)^('Incentive Relocation assumption'!$I27-2022)</f>
        <v>22789170.452491529</v>
      </c>
      <c r="AB27" s="81">
        <f>P27*'Levy Proposition'!B$33/(1+Assumptions!$D$49)^('Incentive Relocation assumption'!$I27-2022)</f>
        <v>872103115.04842341</v>
      </c>
      <c r="AC27" s="81">
        <f>Q27*'Levy Proposition'!C$33/(1+Assumptions!$D$49)^('Incentive Relocation assumption'!$I27-2022)</f>
        <v>220255296.32511991</v>
      </c>
      <c r="AD27" s="81">
        <f>R27*'Levy Proposition'!D$33/(1+Assumptions!$D$49)^('Incentive Relocation assumption'!$I27-2022)</f>
        <v>163546193.95303598</v>
      </c>
      <c r="AE27" s="81">
        <f>S27*'Levy Proposition'!E$33/(1+Assumptions!$D$49)^('Incentive Relocation assumption'!$I27-2022)</f>
        <v>58695854.941093713</v>
      </c>
      <c r="AF27" s="81">
        <f>T27*'Levy Proposition'!F$33/(1+Assumptions!$D$49)^('Incentive Relocation assumption'!$I27-2022)</f>
        <v>40546509.456542023</v>
      </c>
      <c r="AG27" s="81">
        <f>U27*'Levy Proposition'!G$33/(1+Assumptions!$D$49)^('Incentive Relocation assumption'!$I27-2022)</f>
        <v>22768238.203782767</v>
      </c>
      <c r="AH27" s="109">
        <f t="shared" si="4"/>
        <v>801778.29924726486</v>
      </c>
      <c r="AI27" s="109">
        <f t="shared" si="5"/>
        <v>202494.30811625719</v>
      </c>
      <c r="AJ27" s="109">
        <f t="shared" si="6"/>
        <v>150358.12505808473</v>
      </c>
      <c r="AK27" s="109">
        <f t="shared" si="7"/>
        <v>53962.727498009801</v>
      </c>
      <c r="AL27" s="109">
        <f t="shared" si="8"/>
        <v>37276.912364505231</v>
      </c>
      <c r="AM27" s="109">
        <f t="shared" si="9"/>
        <v>20932.248708762228</v>
      </c>
      <c r="AN27" s="106">
        <f>'Levy Proposition'!B$11*'Incentive Relocation assumption'!J27/(1+Assumptions!$D$49)^('Incentive Relocation assumption'!$I27-2022)</f>
        <v>0</v>
      </c>
      <c r="AO27" s="106">
        <f>-'Levy Proposition'!C$11*'Incentive Relocation assumption'!K27/(1+Assumptions!$D$49)^('Incentive Relocation assumption'!$I27-2022)</f>
        <v>18263872.27279086</v>
      </c>
      <c r="AP27" s="106">
        <f>-'Levy Proposition'!D$11*'Incentive Relocation assumption'!L27/(1+Assumptions!$D$49)^('Incentive Relocation assumption'!$I27-2022)</f>
        <v>8988939.8838988934</v>
      </c>
      <c r="AQ27" s="106">
        <f>-'Levy Proposition'!E$11*'Incentive Relocation assumption'!M27/(1+Assumptions!$D$49)^('Incentive Relocation assumption'!$I27-2022)</f>
        <v>5092018.4965528818</v>
      </c>
      <c r="AR27" s="106">
        <f>-'Levy Proposition'!F$11*'Incentive Relocation assumption'!N27/(1+Assumptions!$D$49)^('Incentive Relocation assumption'!$I27-2022)</f>
        <v>1962787.2594988013</v>
      </c>
      <c r="AS27" s="106">
        <f>-'Levy Proposition'!G$11*'Incentive Relocation assumption'!O27/(1+Assumptions!$D$49)^('Incentive Relocation assumption'!$I27-2022)</f>
        <v>2301220.3404861107</v>
      </c>
    </row>
    <row r="28" spans="1:45" x14ac:dyDescent="0.35">
      <c r="A28">
        <v>2046</v>
      </c>
      <c r="B28" s="84">
        <f>'Future 95% Cost'!V27</f>
        <v>387396979.46948433</v>
      </c>
      <c r="C28" s="84">
        <f>'Future 95% Cost'!W27</f>
        <v>691191824.59724522</v>
      </c>
      <c r="D28" s="84">
        <f>'Future 95% Cost'!X27</f>
        <v>513088335.54807198</v>
      </c>
      <c r="E28" s="84">
        <f>'Future 95% Cost'!Y27</f>
        <v>183937934.56638604</v>
      </c>
      <c r="F28" s="84">
        <f>'Future 95% Cost'!Z27</f>
        <v>127046204.9094398</v>
      </c>
      <c r="G28" s="84">
        <f>'Future 95% Cost'!AA27</f>
        <v>71347764.615608484</v>
      </c>
      <c r="H28" s="84"/>
      <c r="I28">
        <v>2046</v>
      </c>
      <c r="J28" s="103">
        <f t="shared" si="1"/>
        <v>69376.776597013028</v>
      </c>
      <c r="K28" s="103">
        <f t="shared" si="10"/>
        <v>-25120.707098781015</v>
      </c>
      <c r="L28" s="103">
        <f t="shared" si="11"/>
        <v>-28672.338648090757</v>
      </c>
      <c r="M28" s="103">
        <f t="shared" si="12"/>
        <v>-6201.6624628348982</v>
      </c>
      <c r="N28" s="103">
        <f t="shared" si="13"/>
        <v>-7690.8064869626387</v>
      </c>
      <c r="O28" s="103">
        <f t="shared" si="14"/>
        <v>-1691.2619003437167</v>
      </c>
      <c r="P28" s="106">
        <f t="shared" si="15"/>
        <v>5503056.4680597391</v>
      </c>
      <c r="Q28" s="106">
        <f t="shared" si="16"/>
        <v>502414.14197562024</v>
      </c>
      <c r="R28" s="106">
        <f t="shared" si="17"/>
        <v>573446.77296181512</v>
      </c>
      <c r="S28" s="106">
        <f t="shared" si="18"/>
        <v>124033.24925669795</v>
      </c>
      <c r="T28" s="106">
        <f t="shared" si="19"/>
        <v>153816.12973925276</v>
      </c>
      <c r="U28" s="106">
        <f t="shared" si="20"/>
        <v>33825.23800687433</v>
      </c>
      <c r="V28" s="107">
        <f>P28*'Levy Proposition'!B$5/(1+Assumptions!$D$49)^('Incentive Relocation assumption'!$I28-2022)</f>
        <v>838080292.63489211</v>
      </c>
      <c r="W28" s="107">
        <f>Q28*'Levy Proposition'!C$5/(1+Assumptions!$D$49)^('Incentive Relocation assumption'!$I28-2022)</f>
        <v>198411060.63747314</v>
      </c>
      <c r="X28" s="107">
        <f>R28*'Levy Proposition'!D$5/(1+Assumptions!$D$49)^('Incentive Relocation assumption'!$I28-2022)</f>
        <v>147326190.77429622</v>
      </c>
      <c r="Y28" s="107">
        <f>S28*'Levy Proposition'!E$5/(1+Assumptions!$D$49)^('Incentive Relocation assumption'!$I28-2022)</f>
        <v>52874582.487656005</v>
      </c>
      <c r="Z28" s="107">
        <f>T28*'Levy Proposition'!F$5/(1+Assumptions!$D$49)^('Incentive Relocation assumption'!$I28-2022)</f>
        <v>36525232.676106714</v>
      </c>
      <c r="AA28" s="107">
        <f>U28*'Levy Proposition'!G$5/(1+Assumptions!$D$49)^('Incentive Relocation assumption'!$I28-2022)</f>
        <v>20510155.107420955</v>
      </c>
      <c r="AB28" s="81">
        <f>P28*'Levy Proposition'!B$33/(1+Assumptions!$D$49)^('Incentive Relocation assumption'!$I28-2022)</f>
        <v>837310501.33599758</v>
      </c>
      <c r="AC28" s="81">
        <f>Q28*'Levy Proposition'!C$33/(1+Assumptions!$D$49)^('Incentive Relocation assumption'!$I28-2022)</f>
        <v>198228816.63361648</v>
      </c>
      <c r="AD28" s="81">
        <f>R28*'Levy Proposition'!D$33/(1+Assumptions!$D$49)^('Incentive Relocation assumption'!$I28-2022)</f>
        <v>147190869.11030537</v>
      </c>
      <c r="AE28" s="81">
        <f>S28*'Levy Proposition'!E$33/(1+Assumptions!$D$49)^('Incentive Relocation assumption'!$I28-2022)</f>
        <v>52826016.265673019</v>
      </c>
      <c r="AF28" s="81">
        <f>T28*'Levy Proposition'!F$33/(1+Assumptions!$D$49)^('Incentive Relocation assumption'!$I28-2022)</f>
        <v>36491683.615770549</v>
      </c>
      <c r="AG28" s="81">
        <f>U28*'Levy Proposition'!G$33/(1+Assumptions!$D$49)^('Incentive Relocation assumption'!$I28-2022)</f>
        <v>20491316.17387316</v>
      </c>
      <c r="AH28" s="109">
        <f t="shared" si="4"/>
        <v>769791.29889452457</v>
      </c>
      <c r="AI28" s="109">
        <f t="shared" si="5"/>
        <v>182244.00385665894</v>
      </c>
      <c r="AJ28" s="109">
        <f t="shared" si="6"/>
        <v>135321.66399085522</v>
      </c>
      <c r="AK28" s="109">
        <f t="shared" si="7"/>
        <v>48566.221982985735</v>
      </c>
      <c r="AL28" s="109">
        <f t="shared" si="8"/>
        <v>33549.06033616513</v>
      </c>
      <c r="AM28" s="109">
        <f t="shared" si="9"/>
        <v>18838.933547794819</v>
      </c>
      <c r="AN28" s="106">
        <f>'Levy Proposition'!B$11*'Incentive Relocation assumption'!J28/(1+Assumptions!$D$49)^('Incentive Relocation assumption'!$I28-2022)</f>
        <v>0</v>
      </c>
      <c r="AO28" s="106">
        <f>-'Levy Proposition'!C$11*'Incentive Relocation assumption'!K28/(1+Assumptions!$D$49)^('Incentive Relocation assumption'!$I28-2022)</f>
        <v>16437406.265312793</v>
      </c>
      <c r="AP28" s="106">
        <f>-'Levy Proposition'!D$11*'Incentive Relocation assumption'!L28/(1+Assumptions!$D$49)^('Incentive Relocation assumption'!$I28-2022)</f>
        <v>8090007.122215909</v>
      </c>
      <c r="AQ28" s="106">
        <f>-'Levy Proposition'!E$11*'Incentive Relocation assumption'!M28/(1+Assumptions!$D$49)^('Incentive Relocation assumption'!$I28-2022)</f>
        <v>4582794.6827585325</v>
      </c>
      <c r="AR28" s="106">
        <f>-'Levy Proposition'!F$11*'Incentive Relocation assumption'!N28/(1+Assumptions!$D$49)^('Incentive Relocation assumption'!$I28-2022)</f>
        <v>1766500.0671750573</v>
      </c>
      <c r="AS28" s="106">
        <f>-'Levy Proposition'!G$11*'Incentive Relocation assumption'!O28/(1+Assumptions!$D$49)^('Incentive Relocation assumption'!$I28-2022)</f>
        <v>2071088.3802513317</v>
      </c>
    </row>
    <row r="29" spans="1:45" x14ac:dyDescent="0.35">
      <c r="A29">
        <v>2047</v>
      </c>
      <c r="B29" s="84">
        <f>'Future 95% Cost'!V28</f>
        <v>370246793.92969507</v>
      </c>
      <c r="C29" s="84">
        <f>'Future 95% Cost'!W28</f>
        <v>660623081.53864706</v>
      </c>
      <c r="D29" s="84">
        <f>'Future 95% Cost'!X28</f>
        <v>490451242.5184105</v>
      </c>
      <c r="E29" s="84">
        <f>'Future 95% Cost'!Y28</f>
        <v>175880171.74108291</v>
      </c>
      <c r="F29" s="84">
        <f>'Future 95% Cost'!Z28</f>
        <v>121471181.90148115</v>
      </c>
      <c r="G29" s="84">
        <f>'Future 95% Cost'!AA28</f>
        <v>68215978.975945115</v>
      </c>
      <c r="H29" s="84"/>
      <c r="I29">
        <v>2047</v>
      </c>
      <c r="J29" s="103">
        <f t="shared" si="1"/>
        <v>65907.937767162381</v>
      </c>
      <c r="K29" s="103">
        <f t="shared" si="10"/>
        <v>-23864.671743841962</v>
      </c>
      <c r="L29" s="103">
        <f t="shared" si="11"/>
        <v>-27238.721715686221</v>
      </c>
      <c r="M29" s="103">
        <f t="shared" si="12"/>
        <v>-5891.5793396931531</v>
      </c>
      <c r="N29" s="103">
        <f t="shared" si="13"/>
        <v>-7306.2661626145073</v>
      </c>
      <c r="O29" s="103">
        <f t="shared" si="14"/>
        <v>-1606.6988053265306</v>
      </c>
      <c r="P29" s="106">
        <f t="shared" si="15"/>
        <v>5572433.2446567519</v>
      </c>
      <c r="Q29" s="106">
        <f t="shared" si="16"/>
        <v>477293.43487683922</v>
      </c>
      <c r="R29" s="106">
        <f t="shared" si="17"/>
        <v>544774.4343137244</v>
      </c>
      <c r="S29" s="106">
        <f t="shared" si="18"/>
        <v>117831.58679386305</v>
      </c>
      <c r="T29" s="106">
        <f t="shared" si="19"/>
        <v>146125.32325229014</v>
      </c>
      <c r="U29" s="106">
        <f t="shared" si="20"/>
        <v>32133.976106530612</v>
      </c>
      <c r="V29" s="107">
        <f>P29*'Levy Proposition'!B$5/(1+Assumptions!$D$49)^('Incentive Relocation assumption'!$I29-2022)</f>
        <v>803976503.24171245</v>
      </c>
      <c r="W29" s="107">
        <f>Q29*'Levy Proposition'!C$5/(1+Assumptions!$D$49)^('Incentive Relocation assumption'!$I29-2022)</f>
        <v>178569098.73863211</v>
      </c>
      <c r="X29" s="107">
        <f>R29*'Levy Proposition'!D$5/(1+Assumptions!$D$49)^('Incentive Relocation assumption'!$I29-2022)</f>
        <v>132592936.21352272</v>
      </c>
      <c r="Y29" s="107">
        <f>S29*'Levy Proposition'!E$5/(1+Assumptions!$D$49)^('Incentive Relocation assumption'!$I29-2022)</f>
        <v>47586896.167314604</v>
      </c>
      <c r="Z29" s="107">
        <f>T29*'Levy Proposition'!F$5/(1+Assumptions!$D$49)^('Incentive Relocation assumption'!$I29-2022)</f>
        <v>32872551.85893289</v>
      </c>
      <c r="AA29" s="107">
        <f>U29*'Levy Proposition'!G$5/(1+Assumptions!$D$49)^('Incentive Relocation assumption'!$I29-2022)</f>
        <v>18459051.127263587</v>
      </c>
      <c r="AB29" s="81">
        <f>P29*'Levy Proposition'!B$33/(1+Assumptions!$D$49)^('Incentive Relocation assumption'!$I29-2022)</f>
        <v>803238036.86545944</v>
      </c>
      <c r="AC29" s="81">
        <f>Q29*'Levy Proposition'!C$33/(1+Assumptions!$D$49)^('Incentive Relocation assumption'!$I29-2022)</f>
        <v>178405079.92126057</v>
      </c>
      <c r="AD29" s="81">
        <f>R29*'Levy Proposition'!D$33/(1+Assumptions!$D$49)^('Incentive Relocation assumption'!$I29-2022)</f>
        <v>132471147.29963343</v>
      </c>
      <c r="AE29" s="81">
        <f>S29*'Levy Proposition'!E$33/(1+Assumptions!$D$49)^('Incentive Relocation assumption'!$I29-2022)</f>
        <v>47543186.777017616</v>
      </c>
      <c r="AF29" s="81">
        <f>T29*'Levy Proposition'!F$33/(1+Assumptions!$D$49)^('Incentive Relocation assumption'!$I29-2022)</f>
        <v>32842357.84934235</v>
      </c>
      <c r="AG29" s="81">
        <f>U29*'Levy Proposition'!G$33/(1+Assumptions!$D$49)^('Incentive Relocation assumption'!$I29-2022)</f>
        <v>18442096.168331269</v>
      </c>
      <c r="AH29" s="109">
        <f t="shared" si="4"/>
        <v>738466.37625300884</v>
      </c>
      <c r="AI29" s="109">
        <f t="shared" si="5"/>
        <v>164018.81737154722</v>
      </c>
      <c r="AJ29" s="109">
        <f t="shared" si="6"/>
        <v>121788.9138892889</v>
      </c>
      <c r="AK29" s="109">
        <f t="shared" si="7"/>
        <v>43709.390296988189</v>
      </c>
      <c r="AL29" s="109">
        <f t="shared" si="8"/>
        <v>30194.009590540081</v>
      </c>
      <c r="AM29" s="109">
        <f t="shared" si="9"/>
        <v>16954.958932317793</v>
      </c>
      <c r="AN29" s="106">
        <f>'Levy Proposition'!B$11*'Incentive Relocation assumption'!J29/(1+Assumptions!$D$49)^('Incentive Relocation assumption'!$I29-2022)</f>
        <v>0</v>
      </c>
      <c r="AO29" s="106">
        <f>-'Levy Proposition'!C$11*'Incentive Relocation assumption'!K29/(1+Assumptions!$D$49)^('Incentive Relocation assumption'!$I29-2022)</f>
        <v>14793594.736942243</v>
      </c>
      <c r="AP29" s="106">
        <f>-'Levy Proposition'!D$11*'Incentive Relocation assumption'!L29/(1+Assumptions!$D$49)^('Incentive Relocation assumption'!$I29-2022)</f>
        <v>7280971.514197778</v>
      </c>
      <c r="AQ29" s="106">
        <f>-'Levy Proposition'!E$11*'Incentive Relocation assumption'!M29/(1+Assumptions!$D$49)^('Incentive Relocation assumption'!$I29-2022)</f>
        <v>4124495.4468522659</v>
      </c>
      <c r="AR29" s="106">
        <f>-'Levy Proposition'!F$11*'Incentive Relocation assumption'!N29/(1+Assumptions!$D$49)^('Incentive Relocation assumption'!$I29-2022)</f>
        <v>1589842.4407575934</v>
      </c>
      <c r="AS29" s="106">
        <f>-'Levy Proposition'!G$11*'Incentive Relocation assumption'!O29/(1+Assumptions!$D$49)^('Incentive Relocation assumption'!$I29-2022)</f>
        <v>1863970.6087014633</v>
      </c>
    </row>
    <row r="30" spans="1:45" x14ac:dyDescent="0.35">
      <c r="A30">
        <v>2048</v>
      </c>
      <c r="B30" s="84">
        <f>'Future 95% Cost'!V29</f>
        <v>353858389.34985417</v>
      </c>
      <c r="C30" s="84">
        <f>'Future 95% Cost'!W29</f>
        <v>631410368.17975116</v>
      </c>
      <c r="D30" s="84">
        <f>'Future 95% Cost'!X29</f>
        <v>468816256.00076532</v>
      </c>
      <c r="E30" s="84">
        <f>'Future 95% Cost'!Y29</f>
        <v>168177094.33330357</v>
      </c>
      <c r="F30" s="84">
        <f>'Future 95% Cost'!Z29</f>
        <v>116142049.29634891</v>
      </c>
      <c r="G30" s="84">
        <f>'Future 95% Cost'!AA29</f>
        <v>65222346.620489426</v>
      </c>
      <c r="H30" s="84"/>
      <c r="I30">
        <v>2048</v>
      </c>
      <c r="J30" s="103">
        <f t="shared" si="1"/>
        <v>62612.540878804255</v>
      </c>
      <c r="K30" s="103">
        <f t="shared" si="10"/>
        <v>-22671.438156649863</v>
      </c>
      <c r="L30" s="103">
        <f t="shared" si="11"/>
        <v>-25876.785629901911</v>
      </c>
      <c r="M30" s="103">
        <f t="shared" si="12"/>
        <v>-5597.000372708495</v>
      </c>
      <c r="N30" s="103">
        <f t="shared" si="13"/>
        <v>-6940.9528544837813</v>
      </c>
      <c r="O30" s="103">
        <f t="shared" si="14"/>
        <v>-1526.3638650602043</v>
      </c>
      <c r="P30" s="106">
        <f t="shared" si="15"/>
        <v>5638341.1824239139</v>
      </c>
      <c r="Q30" s="106">
        <f t="shared" si="16"/>
        <v>453428.76313299726</v>
      </c>
      <c r="R30" s="106">
        <f t="shared" si="17"/>
        <v>517535.7125980382</v>
      </c>
      <c r="S30" s="106">
        <f t="shared" si="18"/>
        <v>111940.0074541699</v>
      </c>
      <c r="T30" s="106">
        <f t="shared" si="19"/>
        <v>138819.05708967563</v>
      </c>
      <c r="U30" s="106">
        <f t="shared" si="20"/>
        <v>30527.277301204082</v>
      </c>
      <c r="V30" s="107">
        <f>P30*'Levy Proposition'!B$5/(1+Assumptions!$D$49)^('Incentive Relocation assumption'!$I30-2022)</f>
        <v>770666811.30714929</v>
      </c>
      <c r="W30" s="107">
        <f>Q30*'Levy Proposition'!C$5/(1+Assumptions!$D$49)^('Incentive Relocation assumption'!$I30-2022)</f>
        <v>160711418.61687618</v>
      </c>
      <c r="X30" s="107">
        <f>R30*'Levy Proposition'!D$5/(1+Assumptions!$D$49)^('Incentive Relocation assumption'!$I30-2022)</f>
        <v>119333070.65990202</v>
      </c>
      <c r="Y30" s="107">
        <f>S30*'Levy Proposition'!E$5/(1+Assumptions!$D$49)^('Incentive Relocation assumption'!$I30-2022)</f>
        <v>42828001.287148677</v>
      </c>
      <c r="Z30" s="107">
        <f>T30*'Levy Proposition'!F$5/(1+Assumptions!$D$49)^('Incentive Relocation assumption'!$I30-2022)</f>
        <v>29585154.879112333</v>
      </c>
      <c r="AA30" s="107">
        <f>U30*'Levy Proposition'!G$5/(1+Assumptions!$D$49)^('Incentive Relocation assumption'!$I30-2022)</f>
        <v>16613066.392445093</v>
      </c>
      <c r="AB30" s="81">
        <f>P30*'Levy Proposition'!B$33/(1+Assumptions!$D$49)^('Incentive Relocation assumption'!$I30-2022)</f>
        <v>769958940.46123552</v>
      </c>
      <c r="AC30" s="81">
        <f>Q30*'Levy Proposition'!C$33/(1+Assumptions!$D$49)^('Incentive Relocation assumption'!$I30-2022)</f>
        <v>160563802.38872781</v>
      </c>
      <c r="AD30" s="81">
        <f>R30*'Levy Proposition'!D$33/(1+Assumptions!$D$49)^('Incentive Relocation assumption'!$I30-2022)</f>
        <v>119223461.16273138</v>
      </c>
      <c r="AE30" s="81">
        <f>S30*'Levy Proposition'!E$33/(1+Assumptions!$D$49)^('Incentive Relocation assumption'!$I30-2022)</f>
        <v>42788663.024419427</v>
      </c>
      <c r="AF30" s="81">
        <f>T30*'Levy Proposition'!F$33/(1+Assumptions!$D$49)^('Incentive Relocation assumption'!$I30-2022)</f>
        <v>29557980.400721032</v>
      </c>
      <c r="AG30" s="81">
        <f>U30*'Levy Proposition'!G$33/(1+Assumptions!$D$49)^('Incentive Relocation assumption'!$I30-2022)</f>
        <v>16597807.002540275</v>
      </c>
      <c r="AH30" s="109">
        <f t="shared" si="4"/>
        <v>707870.84591376781</v>
      </c>
      <c r="AI30" s="109">
        <f t="shared" si="5"/>
        <v>147616.22814837098</v>
      </c>
      <c r="AJ30" s="109">
        <f t="shared" si="6"/>
        <v>109609.49717064202</v>
      </c>
      <c r="AK30" s="109">
        <f t="shared" si="7"/>
        <v>39338.262729249895</v>
      </c>
      <c r="AL30" s="109">
        <f t="shared" si="8"/>
        <v>27174.478391300887</v>
      </c>
      <c r="AM30" s="109">
        <f t="shared" si="9"/>
        <v>15259.389904817566</v>
      </c>
      <c r="AN30" s="106">
        <f>'Levy Proposition'!B$11*'Incentive Relocation assumption'!J30/(1+Assumptions!$D$49)^('Incentive Relocation assumption'!$I30-2022)</f>
        <v>0</v>
      </c>
      <c r="AO30" s="106">
        <f>-'Levy Proposition'!C$11*'Incentive Relocation assumption'!K30/(1+Assumptions!$D$49)^('Incentive Relocation assumption'!$I30-2022)</f>
        <v>13314171.451898502</v>
      </c>
      <c r="AP30" s="106">
        <f>-'Levy Proposition'!D$11*'Incentive Relocation assumption'!L30/(1+Assumptions!$D$49)^('Incentive Relocation assumption'!$I30-2022)</f>
        <v>6552842.956711635</v>
      </c>
      <c r="AQ30" s="106">
        <f>-'Levy Proposition'!E$11*'Incentive Relocation assumption'!M30/(1+Assumptions!$D$49)^('Incentive Relocation assumption'!$I30-2022)</f>
        <v>3712028.1113849329</v>
      </c>
      <c r="AR30" s="106">
        <f>-'Levy Proposition'!F$11*'Incentive Relocation assumption'!N30/(1+Assumptions!$D$49)^('Incentive Relocation assumption'!$I30-2022)</f>
        <v>1430851.3389847383</v>
      </c>
      <c r="AS30" s="106">
        <f>-'Levy Proposition'!G$11*'Incentive Relocation assumption'!O30/(1+Assumptions!$D$49)^('Incentive Relocation assumption'!$I30-2022)</f>
        <v>1677565.5076975895</v>
      </c>
    </row>
    <row r="31" spans="1:45" x14ac:dyDescent="0.35">
      <c r="A31">
        <v>2049</v>
      </c>
      <c r="B31" s="84">
        <f>'Future 95% Cost'!V30</f>
        <v>338197829.23300719</v>
      </c>
      <c r="C31" s="84">
        <f>'Future 95% Cost'!W30</f>
        <v>603493370.1809063</v>
      </c>
      <c r="D31" s="84">
        <f>'Future 95% Cost'!X30</f>
        <v>448138883.94262803</v>
      </c>
      <c r="E31" s="84">
        <f>'Future 95% Cost'!Y30</f>
        <v>160813024.20481372</v>
      </c>
      <c r="F31" s="84">
        <f>'Future 95% Cost'!Z30</f>
        <v>111047914.05817626</v>
      </c>
      <c r="G31" s="84">
        <f>'Future 95% Cost'!AA30</f>
        <v>62360747.340017632</v>
      </c>
      <c r="H31" s="84"/>
      <c r="I31">
        <v>2049</v>
      </c>
      <c r="J31" s="103">
        <f t="shared" si="1"/>
        <v>59481.913834864041</v>
      </c>
      <c r="K31" s="103">
        <f t="shared" si="10"/>
        <v>-21537.866248817372</v>
      </c>
      <c r="L31" s="103">
        <f t="shared" si="11"/>
        <v>-24582.946348406815</v>
      </c>
      <c r="M31" s="103">
        <f t="shared" si="12"/>
        <v>-5317.15035407307</v>
      </c>
      <c r="N31" s="103">
        <f t="shared" si="13"/>
        <v>-6593.905211759592</v>
      </c>
      <c r="O31" s="103">
        <f t="shared" si="14"/>
        <v>-1450.0456718071939</v>
      </c>
      <c r="P31" s="106">
        <f t="shared" si="15"/>
        <v>5700953.7233027183</v>
      </c>
      <c r="Q31" s="106">
        <f t="shared" si="16"/>
        <v>430757.32497634739</v>
      </c>
      <c r="R31" s="106">
        <f t="shared" si="17"/>
        <v>491658.92696813628</v>
      </c>
      <c r="S31" s="106">
        <f t="shared" si="18"/>
        <v>106343.0070814614</v>
      </c>
      <c r="T31" s="106">
        <f t="shared" si="19"/>
        <v>131878.10423519183</v>
      </c>
      <c r="U31" s="106">
        <f t="shared" si="20"/>
        <v>29000.913436143877</v>
      </c>
      <c r="V31" s="107">
        <f>P31*'Levy Proposition'!B$5/(1+Assumptions!$D$49)^('Incentive Relocation assumption'!$I31-2022)</f>
        <v>738209522.30751419</v>
      </c>
      <c r="W31" s="107">
        <f>Q31*'Levy Proposition'!C$5/(1+Assumptions!$D$49)^('Incentive Relocation assumption'!$I31-2022)</f>
        <v>144639583.53540757</v>
      </c>
      <c r="X31" s="107">
        <f>R31*'Levy Proposition'!D$5/(1+Assumptions!$D$49)^('Incentive Relocation assumption'!$I31-2022)</f>
        <v>107399248.85733727</v>
      </c>
      <c r="Y31" s="107">
        <f>S31*'Levy Proposition'!E$5/(1+Assumptions!$D$49)^('Incentive Relocation assumption'!$I31-2022)</f>
        <v>38545016.422228202</v>
      </c>
      <c r="Z31" s="107">
        <f>T31*'Levy Proposition'!F$5/(1+Assumptions!$D$49)^('Incentive Relocation assumption'!$I31-2022)</f>
        <v>26626511.777278189</v>
      </c>
      <c r="AA31" s="107">
        <f>U31*'Levy Proposition'!G$5/(1+Assumptions!$D$49)^('Incentive Relocation assumption'!$I31-2022)</f>
        <v>14951688.093661109</v>
      </c>
      <c r="AB31" s="81">
        <f>P31*'Levy Proposition'!B$33/(1+Assumptions!$D$49)^('Incentive Relocation assumption'!$I31-2022)</f>
        <v>737531464.04504538</v>
      </c>
      <c r="AC31" s="81">
        <f>Q31*'Levy Proposition'!C$33/(1+Assumptions!$D$49)^('Incentive Relocation assumption'!$I31-2022)</f>
        <v>144506729.56680846</v>
      </c>
      <c r="AD31" s="81">
        <f>R31*'Levy Proposition'!D$33/(1+Assumptions!$D$49)^('Incentive Relocation assumption'!$I31-2022)</f>
        <v>107300600.78267817</v>
      </c>
      <c r="AE31" s="81">
        <f>S31*'Levy Proposition'!E$33/(1+Assumptions!$D$49)^('Incentive Relocation assumption'!$I31-2022)</f>
        <v>38509612.155455291</v>
      </c>
      <c r="AF31" s="81">
        <f>T31*'Levy Proposition'!F$33/(1+Assumptions!$D$49)^('Incentive Relocation assumption'!$I31-2022)</f>
        <v>26602054.863941617</v>
      </c>
      <c r="AG31" s="81">
        <f>U31*'Levy Proposition'!G$33/(1+Assumptions!$D$49)^('Incentive Relocation assumption'!$I31-2022)</f>
        <v>14937954.708567306</v>
      </c>
      <c r="AH31" s="109">
        <f t="shared" si="4"/>
        <v>678058.26246881485</v>
      </c>
      <c r="AI31" s="109">
        <f t="shared" si="5"/>
        <v>132853.96859911084</v>
      </c>
      <c r="AJ31" s="109">
        <f t="shared" si="6"/>
        <v>98648.074659094214</v>
      </c>
      <c r="AK31" s="109">
        <f t="shared" si="7"/>
        <v>35404.266772910953</v>
      </c>
      <c r="AL31" s="109">
        <f t="shared" si="8"/>
        <v>24456.913336571306</v>
      </c>
      <c r="AM31" s="109">
        <f t="shared" si="9"/>
        <v>13733.385093802586</v>
      </c>
      <c r="AN31" s="106">
        <f>'Levy Proposition'!B$11*'Incentive Relocation assumption'!J31/(1+Assumptions!$D$49)^('Incentive Relocation assumption'!$I31-2022)</f>
        <v>0</v>
      </c>
      <c r="AO31" s="106">
        <f>-'Levy Proposition'!C$11*'Incentive Relocation assumption'!K31/(1+Assumptions!$D$49)^('Incentive Relocation assumption'!$I31-2022)</f>
        <v>11982696.87676934</v>
      </c>
      <c r="AP31" s="106">
        <f>-'Levy Proposition'!D$11*'Incentive Relocation assumption'!L31/(1+Assumptions!$D$49)^('Incentive Relocation assumption'!$I31-2022)</f>
        <v>5897530.3957162118</v>
      </c>
      <c r="AQ31" s="106">
        <f>-'Levy Proposition'!E$11*'Incentive Relocation assumption'!M31/(1+Assumptions!$D$49)^('Incentive Relocation assumption'!$I31-2022)</f>
        <v>3340809.2886192845</v>
      </c>
      <c r="AR31" s="106">
        <f>-'Levy Proposition'!F$11*'Incentive Relocation assumption'!N31/(1+Assumptions!$D$49)^('Incentive Relocation assumption'!$I31-2022)</f>
        <v>1287760.033188459</v>
      </c>
      <c r="AS31" s="106">
        <f>-'Levy Proposition'!G$11*'Incentive Relocation assumption'!O31/(1+Assumptions!$D$49)^('Incentive Relocation assumption'!$I31-2022)</f>
        <v>1509801.7208421566</v>
      </c>
    </row>
    <row r="32" spans="1:45" x14ac:dyDescent="0.35">
      <c r="A32">
        <v>2050</v>
      </c>
      <c r="B32" s="84">
        <f>'Future 95% Cost'!V31</f>
        <v>352034522.25634426</v>
      </c>
      <c r="C32" s="84">
        <f>'Future 95% Cost'!W31</f>
        <v>628211836.64710104</v>
      </c>
      <c r="D32" s="84">
        <f>'Future 95% Cost'!X31</f>
        <v>466547351.94277036</v>
      </c>
      <c r="E32" s="84">
        <f>'Future 95% Cost'!Y31</f>
        <v>167475005.85409448</v>
      </c>
      <c r="F32" s="84">
        <f>'Future 95% Cost'!Z31</f>
        <v>115639450.25079194</v>
      </c>
      <c r="G32" s="84">
        <f>'Future 95% Cost'!AA31</f>
        <v>64938281.598164618</v>
      </c>
      <c r="H32" s="84"/>
      <c r="I32">
        <v>2050</v>
      </c>
      <c r="J32" s="103">
        <f t="shared" si="1"/>
        <v>56507.818143120843</v>
      </c>
      <c r="K32" s="103">
        <f t="shared" si="10"/>
        <v>-20460.972936376504</v>
      </c>
      <c r="L32" s="103">
        <f t="shared" si="11"/>
        <v>-23353.799030986473</v>
      </c>
      <c r="M32" s="103">
        <f t="shared" si="12"/>
        <v>-5051.2928363694173</v>
      </c>
      <c r="N32" s="103">
        <f t="shared" si="13"/>
        <v>-6264.2099511716124</v>
      </c>
      <c r="O32" s="103">
        <f t="shared" si="14"/>
        <v>-1377.5433882168343</v>
      </c>
      <c r="P32" s="106">
        <f t="shared" si="15"/>
        <v>5760435.6371375825</v>
      </c>
      <c r="Q32" s="106">
        <f t="shared" si="16"/>
        <v>409219.45872753003</v>
      </c>
      <c r="R32" s="106">
        <f t="shared" si="17"/>
        <v>467075.98061972944</v>
      </c>
      <c r="S32" s="106">
        <f t="shared" si="18"/>
        <v>101025.85672738834</v>
      </c>
      <c r="T32" s="106">
        <f t="shared" si="19"/>
        <v>125284.19902343224</v>
      </c>
      <c r="U32" s="106">
        <f t="shared" si="20"/>
        <v>27550.867764336683</v>
      </c>
      <c r="V32" s="107">
        <f>P32*'Levy Proposition'!B$5/(1+Assumptions!$D$49)^('Incentive Relocation assumption'!$I32-2022)</f>
        <v>706649861.9448154</v>
      </c>
      <c r="W32" s="107">
        <f>Q32*'Levy Proposition'!C$5/(1+Assumptions!$D$49)^('Incentive Relocation assumption'!$I32-2022)</f>
        <v>130175001.28705405</v>
      </c>
      <c r="X32" s="107">
        <f>R32*'Levy Proposition'!D$5/(1+Assumptions!$D$49)^('Incentive Relocation assumption'!$I32-2022)</f>
        <v>96658860.710906729</v>
      </c>
      <c r="Y32" s="107">
        <f>S32*'Levy Proposition'!E$5/(1+Assumptions!$D$49)^('Incentive Relocation assumption'!$I32-2022)</f>
        <v>34690348.518217184</v>
      </c>
      <c r="Z32" s="107">
        <f>T32*'Levy Proposition'!F$5/(1+Assumptions!$D$49)^('Incentive Relocation assumption'!$I32-2022)</f>
        <v>23963745.747570202</v>
      </c>
      <c r="AA32" s="107">
        <f>U32*'Levy Proposition'!G$5/(1+Assumptions!$D$49)^('Incentive Relocation assumption'!$I32-2022)</f>
        <v>13456454.791018568</v>
      </c>
      <c r="AB32" s="81">
        <f>P32*'Levy Proposition'!B$33/(1+Assumptions!$D$49)^('Incentive Relocation assumption'!$I32-2022)</f>
        <v>706000791.77830446</v>
      </c>
      <c r="AC32" s="81">
        <f>Q32*'Levy Proposition'!C$33/(1+Assumptions!$D$49)^('Incentive Relocation assumption'!$I32-2022)</f>
        <v>130055433.28837307</v>
      </c>
      <c r="AD32" s="81">
        <f>R32*'Levy Proposition'!D$33/(1+Assumptions!$D$49)^('Incentive Relocation assumption'!$I32-2022)</f>
        <v>96570077.86922653</v>
      </c>
      <c r="AE32" s="81">
        <f>S32*'Levy Proposition'!E$33/(1+Assumptions!$D$49)^('Incentive Relocation assumption'!$I32-2022)</f>
        <v>34658484.830835894</v>
      </c>
      <c r="AF32" s="81">
        <f>T32*'Levy Proposition'!F$33/(1+Assumptions!$D$49)^('Incentive Relocation assumption'!$I32-2022)</f>
        <v>23941734.631060828</v>
      </c>
      <c r="AG32" s="81">
        <f>U32*'Levy Proposition'!G$33/(1+Assumptions!$D$49)^('Incentive Relocation assumption'!$I32-2022)</f>
        <v>13444094.80367234</v>
      </c>
      <c r="AH32" s="109">
        <f t="shared" si="4"/>
        <v>649070.1665109396</v>
      </c>
      <c r="AI32" s="109">
        <f t="shared" si="5"/>
        <v>119567.99868097901</v>
      </c>
      <c r="AJ32" s="109">
        <f t="shared" si="6"/>
        <v>88782.841680198908</v>
      </c>
      <c r="AK32" s="109">
        <f t="shared" si="7"/>
        <v>31863.687381289899</v>
      </c>
      <c r="AL32" s="109">
        <f t="shared" si="8"/>
        <v>22011.116509374231</v>
      </c>
      <c r="AM32" s="109">
        <f t="shared" si="9"/>
        <v>12359.987346228212</v>
      </c>
      <c r="AN32" s="106">
        <f>'Levy Proposition'!B$11*'Incentive Relocation assumption'!J32/(1+Assumptions!$D$49)^('Incentive Relocation assumption'!$I32-2022)</f>
        <v>0</v>
      </c>
      <c r="AO32" s="106">
        <f>-'Levy Proposition'!C$11*'Incentive Relocation assumption'!K32/(1+Assumptions!$D$49)^('Incentive Relocation assumption'!$I32-2022)</f>
        <v>10784375.502394743</v>
      </c>
      <c r="AP32" s="106">
        <f>-'Levy Proposition'!D$11*'Incentive Relocation assumption'!L32/(1+Assumptions!$D$49)^('Incentive Relocation assumption'!$I32-2022)</f>
        <v>5307751.9174746769</v>
      </c>
      <c r="AQ32" s="106">
        <f>-'Levy Proposition'!E$11*'Incentive Relocation assumption'!M32/(1+Assumptions!$D$49)^('Incentive Relocation assumption'!$I32-2022)</f>
        <v>3006713.9493619818</v>
      </c>
      <c r="AR32" s="106">
        <f>-'Levy Proposition'!F$11*'Incentive Relocation assumption'!N32/(1+Assumptions!$D$49)^('Incentive Relocation assumption'!$I32-2022)</f>
        <v>1158978.4751882104</v>
      </c>
      <c r="AS32" s="106">
        <f>-'Levy Proposition'!G$11*'Incentive Relocation assumption'!O32/(1+Assumptions!$D$49)^('Incentive Relocation assumption'!$I32-2022)</f>
        <v>1358815.0363120469</v>
      </c>
    </row>
    <row r="33" spans="1:45" x14ac:dyDescent="0.35">
      <c r="A33">
        <v>2051</v>
      </c>
      <c r="B33" s="84">
        <f>'Future 95% Cost'!V32</f>
        <v>336459566.44667655</v>
      </c>
      <c r="C33" s="84">
        <f>'Future 95% Cost'!W32</f>
        <v>600444138.58063412</v>
      </c>
      <c r="D33" s="84">
        <f>'Future 95% Cost'!X32</f>
        <v>445976559.61655021</v>
      </c>
      <c r="E33" s="84">
        <f>'Future 95% Cost'!Y32</f>
        <v>160144956.7580618</v>
      </c>
      <c r="F33" s="84">
        <f>'Future 95% Cost'!Z32</f>
        <v>110569769.02557321</v>
      </c>
      <c r="G33" s="84">
        <f>'Future 95% Cost'!AA32</f>
        <v>62090469.422277749</v>
      </c>
      <c r="H33" s="84"/>
      <c r="I33">
        <v>2051</v>
      </c>
      <c r="J33" s="103">
        <f t="shared" si="1"/>
        <v>53682.427235964795</v>
      </c>
      <c r="K33" s="103">
        <f t="shared" si="10"/>
        <v>-19437.924289557675</v>
      </c>
      <c r="L33" s="103">
        <f t="shared" si="11"/>
        <v>-22186.109079437148</v>
      </c>
      <c r="M33" s="103">
        <f t="shared" si="12"/>
        <v>-4798.7281945509458</v>
      </c>
      <c r="N33" s="103">
        <f t="shared" si="13"/>
        <v>-5950.9994536130325</v>
      </c>
      <c r="O33" s="103">
        <f t="shared" si="14"/>
        <v>-1308.6662188059927</v>
      </c>
      <c r="P33" s="106">
        <f t="shared" si="15"/>
        <v>5816943.4552807035</v>
      </c>
      <c r="Q33" s="106">
        <f t="shared" si="16"/>
        <v>388758.48579115351</v>
      </c>
      <c r="R33" s="106">
        <f t="shared" si="17"/>
        <v>443722.18158874294</v>
      </c>
      <c r="S33" s="106">
        <f t="shared" si="18"/>
        <v>95974.563891018915</v>
      </c>
      <c r="T33" s="106">
        <f t="shared" si="19"/>
        <v>119019.98907226064</v>
      </c>
      <c r="U33" s="106">
        <f t="shared" si="20"/>
        <v>26173.32437611985</v>
      </c>
      <c r="V33" s="107">
        <f>P33*'Levy Proposition'!B$5/(1+Assumptions!$D$49)^('Incentive Relocation assumption'!$I33-2022)</f>
        <v>676021665.73853135</v>
      </c>
      <c r="W33" s="107">
        <f>Q33*'Levy Proposition'!C$5/(1+Assumptions!$D$49)^('Incentive Relocation assumption'!$I33-2022)</f>
        <v>117156939.6557083</v>
      </c>
      <c r="X33" s="107">
        <f>R33*'Levy Proposition'!D$5/(1+Assumptions!$D$49)^('Incentive Relocation assumption'!$I33-2022)</f>
        <v>86992557.707187146</v>
      </c>
      <c r="Y33" s="107">
        <f>S33*'Levy Proposition'!E$5/(1+Assumptions!$D$49)^('Incentive Relocation assumption'!$I33-2022)</f>
        <v>31221164.031503242</v>
      </c>
      <c r="Z33" s="107">
        <f>T33*'Levy Proposition'!F$5/(1+Assumptions!$D$49)^('Incentive Relocation assumption'!$I33-2022)</f>
        <v>21567267.806526437</v>
      </c>
      <c r="AA33" s="107">
        <f>U33*'Levy Proposition'!G$5/(1+Assumptions!$D$49)^('Incentive Relocation assumption'!$I33-2022)</f>
        <v>12110751.268246112</v>
      </c>
      <c r="AB33" s="81">
        <f>P33*'Levy Proposition'!B$33/(1+Assumptions!$D$49)^('Incentive Relocation assumption'!$I33-2022)</f>
        <v>675400728.10197914</v>
      </c>
      <c r="AC33" s="81">
        <f>Q33*'Levy Proposition'!C$33/(1+Assumptions!$D$49)^('Incentive Relocation assumption'!$I33-2022)</f>
        <v>117049328.97264531</v>
      </c>
      <c r="AD33" s="81">
        <f>R33*'Levy Proposition'!D$33/(1+Assumptions!$D$49)^('Incentive Relocation assumption'!$I33-2022)</f>
        <v>86912653.532634839</v>
      </c>
      <c r="AE33" s="81">
        <f>S33*'Levy Proposition'!E$33/(1+Assumptions!$D$49)^('Incentive Relocation assumption'!$I33-2022)</f>
        <v>31192486.850302327</v>
      </c>
      <c r="AF33" s="81">
        <f>T33*'Levy Proposition'!F$33/(1+Assumptions!$D$49)^('Incentive Relocation assumption'!$I33-2022)</f>
        <v>21547457.896611731</v>
      </c>
      <c r="AG33" s="81">
        <f>U33*'Levy Proposition'!G$33/(1+Assumptions!$D$49)^('Incentive Relocation assumption'!$I33-2022)</f>
        <v>12099627.332948627</v>
      </c>
      <c r="AH33" s="109">
        <f t="shared" si="4"/>
        <v>620937.63655221462</v>
      </c>
      <c r="AI33" s="109">
        <f t="shared" si="5"/>
        <v>107610.68306298554</v>
      </c>
      <c r="AJ33" s="109">
        <f t="shared" si="6"/>
        <v>79904.174552306533</v>
      </c>
      <c r="AK33" s="109">
        <f t="shared" si="7"/>
        <v>28677.181200914085</v>
      </c>
      <c r="AL33" s="109">
        <f t="shared" si="8"/>
        <v>19809.909914705902</v>
      </c>
      <c r="AM33" s="109">
        <f t="shared" si="9"/>
        <v>11123.935297485441</v>
      </c>
      <c r="AN33" s="106">
        <f>'Levy Proposition'!B$11*'Incentive Relocation assumption'!J33/(1+Assumptions!$D$49)^('Incentive Relocation assumption'!$I33-2022)</f>
        <v>0</v>
      </c>
      <c r="AO33" s="106">
        <f>-'Levy Proposition'!C$11*'Incentive Relocation assumption'!K33/(1+Assumptions!$D$49)^('Incentive Relocation assumption'!$I33-2022)</f>
        <v>9705891.4343503192</v>
      </c>
      <c r="AP33" s="106">
        <f>-'Levy Proposition'!D$11*'Incentive Relocation assumption'!L33/(1+Assumptions!$D$49)^('Incentive Relocation assumption'!$I33-2022)</f>
        <v>4776953.8310340149</v>
      </c>
      <c r="AQ33" s="106">
        <f>-'Levy Proposition'!E$11*'Incentive Relocation assumption'!M33/(1+Assumptions!$D$49)^('Incentive Relocation assumption'!$I33-2022)</f>
        <v>2706029.5851321043</v>
      </c>
      <c r="AR33" s="106">
        <f>-'Levy Proposition'!F$11*'Incentive Relocation assumption'!N33/(1+Assumptions!$D$49)^('Incentive Relocation assumption'!$I33-2022)</f>
        <v>1043075.6284800867</v>
      </c>
      <c r="AS33" s="106">
        <f>-'Levy Proposition'!G$11*'Incentive Relocation assumption'!O33/(1+Assumptions!$D$49)^('Incentive Relocation assumption'!$I33-2022)</f>
        <v>1222927.6715076286</v>
      </c>
    </row>
    <row r="34" spans="1:45" x14ac:dyDescent="0.35">
      <c r="A34">
        <v>2052</v>
      </c>
      <c r="B34" s="84">
        <f>'Future 95% Cost'!V33</f>
        <v>321576041.77835876</v>
      </c>
      <c r="C34" s="84">
        <f>'Future 95% Cost'!W33</f>
        <v>573907600.05755794</v>
      </c>
      <c r="D34" s="84">
        <f>'Future 95% Cost'!X33</f>
        <v>426315902.10338742</v>
      </c>
      <c r="E34" s="84">
        <f>'Future 95% Cost'!Y33</f>
        <v>153137309.0627771</v>
      </c>
      <c r="F34" s="84">
        <f>'Future 95% Cost'!Z33</f>
        <v>105723506.27147593</v>
      </c>
      <c r="G34" s="84">
        <f>'Future 95% Cost'!AA33</f>
        <v>59368184.463249303</v>
      </c>
      <c r="H34" s="84"/>
      <c r="I34">
        <v>2052</v>
      </c>
      <c r="J34" s="103">
        <f t="shared" si="1"/>
        <v>50998.305874166552</v>
      </c>
      <c r="K34" s="103">
        <f t="shared" si="10"/>
        <v>-18466.028075079794</v>
      </c>
      <c r="L34" s="103">
        <f t="shared" si="11"/>
        <v>-21076.803625465291</v>
      </c>
      <c r="M34" s="103">
        <f t="shared" si="12"/>
        <v>-4558.7917848233983</v>
      </c>
      <c r="N34" s="103">
        <f t="shared" si="13"/>
        <v>-5653.4494809323805</v>
      </c>
      <c r="O34" s="103">
        <f t="shared" si="14"/>
        <v>-1243.2329078656931</v>
      </c>
      <c r="P34" s="106">
        <f t="shared" si="15"/>
        <v>5870625.8825166682</v>
      </c>
      <c r="Q34" s="106">
        <f t="shared" si="16"/>
        <v>369320.56150159583</v>
      </c>
      <c r="R34" s="106">
        <f t="shared" si="17"/>
        <v>421536.07250930578</v>
      </c>
      <c r="S34" s="106">
        <f t="shared" si="18"/>
        <v>91175.83569646797</v>
      </c>
      <c r="T34" s="106">
        <f t="shared" si="19"/>
        <v>113068.98961864761</v>
      </c>
      <c r="U34" s="106">
        <f t="shared" si="20"/>
        <v>24864.658157313857</v>
      </c>
      <c r="V34" s="107">
        <f>P34*'Levy Proposition'!B$5/(1+Assumptions!$D$49)^('Incentive Relocation assumption'!$I34-2022)</f>
        <v>646348879.56718826</v>
      </c>
      <c r="W34" s="107">
        <f>Q34*'Levy Proposition'!C$5/(1+Assumptions!$D$49)^('Incentive Relocation assumption'!$I34-2022)</f>
        <v>105440740.34018314</v>
      </c>
      <c r="X34" s="107">
        <f>R34*'Levy Proposition'!D$5/(1+Assumptions!$D$49)^('Incentive Relocation assumption'!$I34-2022)</f>
        <v>78292926.698900849</v>
      </c>
      <c r="Y34" s="107">
        <f>S34*'Levy Proposition'!E$5/(1+Assumptions!$D$49)^('Incentive Relocation assumption'!$I34-2022)</f>
        <v>28098912.95759536</v>
      </c>
      <c r="Z34" s="107">
        <f>T34*'Levy Proposition'!F$5/(1+Assumptions!$D$49)^('Incentive Relocation assumption'!$I34-2022)</f>
        <v>19410447.996661589</v>
      </c>
      <c r="AA34" s="107">
        <f>U34*'Levy Proposition'!G$5/(1+Assumptions!$D$49)^('Incentive Relocation assumption'!$I34-2022)</f>
        <v>10899623.902368329</v>
      </c>
      <c r="AB34" s="81">
        <f>P34*'Levy Proposition'!B$33/(1+Assumptions!$D$49)^('Incentive Relocation assumption'!$I34-2022)</f>
        <v>645755196.89989066</v>
      </c>
      <c r="AC34" s="81">
        <f>Q34*'Levy Proposition'!C$33/(1+Assumptions!$D$49)^('Incentive Relocation assumption'!$I34-2022)</f>
        <v>105343891.18959917</v>
      </c>
      <c r="AD34" s="81">
        <f>R34*'Levy Proposition'!D$33/(1+Assumptions!$D$49)^('Incentive Relocation assumption'!$I34-2022)</f>
        <v>78221013.286465988</v>
      </c>
      <c r="AE34" s="81">
        <f>S34*'Levy Proposition'!E$33/(1+Assumptions!$D$49)^('Incentive Relocation assumption'!$I34-2022)</f>
        <v>28073103.618211966</v>
      </c>
      <c r="AF34" s="81">
        <f>T34*'Levy Proposition'!F$33/(1+Assumptions!$D$49)^('Incentive Relocation assumption'!$I34-2022)</f>
        <v>19392619.163187299</v>
      </c>
      <c r="AG34" s="81">
        <f>U34*'Levy Proposition'!G$33/(1+Assumptions!$D$49)^('Incentive Relocation assumption'!$I34-2022)</f>
        <v>10889612.408583069</v>
      </c>
      <c r="AH34" s="109">
        <f t="shared" si="4"/>
        <v>593682.6672976017</v>
      </c>
      <c r="AI34" s="109">
        <f t="shared" si="5"/>
        <v>96849.150583967566</v>
      </c>
      <c r="AJ34" s="109">
        <f t="shared" si="6"/>
        <v>71913.412434861064</v>
      </c>
      <c r="AK34" s="109">
        <f t="shared" si="7"/>
        <v>25809.339383393526</v>
      </c>
      <c r="AL34" s="109">
        <f t="shared" si="8"/>
        <v>17828.833474289626</v>
      </c>
      <c r="AM34" s="109">
        <f t="shared" si="9"/>
        <v>10011.493785260245</v>
      </c>
      <c r="AN34" s="106">
        <f>'Levy Proposition'!B$11*'Incentive Relocation assumption'!J34/(1+Assumptions!$D$49)^('Incentive Relocation assumption'!$I34-2022)</f>
        <v>0</v>
      </c>
      <c r="AO34" s="106">
        <f>-'Levy Proposition'!C$11*'Incentive Relocation assumption'!K34/(1+Assumptions!$D$49)^('Incentive Relocation assumption'!$I34-2022)</f>
        <v>8735260.4250914846</v>
      </c>
      <c r="AP34" s="106">
        <f>-'Levy Proposition'!D$11*'Incentive Relocation assumption'!L34/(1+Assumptions!$D$49)^('Incentive Relocation assumption'!$I34-2022)</f>
        <v>4299237.8428054936</v>
      </c>
      <c r="AQ34" s="106">
        <f>-'Levy Proposition'!E$11*'Incentive Relocation assumption'!M34/(1+Assumptions!$D$49)^('Incentive Relocation assumption'!$I34-2022)</f>
        <v>2435414.9543105247</v>
      </c>
      <c r="AR34" s="106">
        <f>-'Levy Proposition'!F$11*'Incentive Relocation assumption'!N34/(1+Assumptions!$D$49)^('Incentive Relocation assumption'!$I34-2022)</f>
        <v>938763.56638326892</v>
      </c>
      <c r="AS34" s="106">
        <f>-'Levy Proposition'!G$11*'Incentive Relocation assumption'!O34/(1+Assumptions!$D$49)^('Incentive Relocation assumption'!$I34-2022)</f>
        <v>1100629.6293262551</v>
      </c>
    </row>
    <row r="35" spans="1:45" x14ac:dyDescent="0.35">
      <c r="A35">
        <v>2053</v>
      </c>
      <c r="B35" s="84">
        <f>'Future 95% Cost'!V34</f>
        <v>307353160.99162859</v>
      </c>
      <c r="C35" s="84">
        <f>'Future 95% Cost'!W34</f>
        <v>548547485.32174027</v>
      </c>
      <c r="D35" s="84">
        <f>'Future 95% Cost'!X34</f>
        <v>407524990.36022615</v>
      </c>
      <c r="E35" s="84">
        <f>'Future 95% Cost'!Y34</f>
        <v>146437821.57497847</v>
      </c>
      <c r="F35" s="84">
        <f>'Future 95% Cost'!Z34</f>
        <v>101090771.65447672</v>
      </c>
      <c r="G35" s="84">
        <f>'Future 95% Cost'!AA34</f>
        <v>56765869.660243481</v>
      </c>
      <c r="H35" s="84"/>
      <c r="I35">
        <v>2053</v>
      </c>
      <c r="J35" s="103">
        <f t="shared" si="1"/>
        <v>48448.390580458232</v>
      </c>
      <c r="K35" s="103">
        <f t="shared" si="10"/>
        <v>-17542.726671325803</v>
      </c>
      <c r="L35" s="103">
        <f t="shared" si="11"/>
        <v>-20022.963444192024</v>
      </c>
      <c r="M35" s="103">
        <f t="shared" si="12"/>
        <v>-4330.8521955822289</v>
      </c>
      <c r="N35" s="103">
        <f t="shared" si="13"/>
        <v>-5370.7770068857617</v>
      </c>
      <c r="O35" s="103">
        <f t="shared" si="14"/>
        <v>-1181.0712624724081</v>
      </c>
      <c r="P35" s="106">
        <f t="shared" si="15"/>
        <v>5921624.1883908352</v>
      </c>
      <c r="Q35" s="106">
        <f t="shared" si="16"/>
        <v>350854.53342651605</v>
      </c>
      <c r="R35" s="106">
        <f t="shared" si="17"/>
        <v>400459.26888384047</v>
      </c>
      <c r="S35" s="106">
        <f t="shared" si="18"/>
        <v>86617.043911644578</v>
      </c>
      <c r="T35" s="106">
        <f t="shared" si="19"/>
        <v>107415.54013771523</v>
      </c>
      <c r="U35" s="106">
        <f t="shared" si="20"/>
        <v>23621.425249448163</v>
      </c>
      <c r="V35" s="107">
        <f>P35*'Levy Proposition'!B$5/(1+Assumptions!$D$49)^('Incentive Relocation assumption'!$I35-2022)</f>
        <v>617646891.12271011</v>
      </c>
      <c r="W35" s="107">
        <f>Q35*'Levy Proposition'!C$5/(1+Assumptions!$D$49)^('Incentive Relocation assumption'!$I35-2022)</f>
        <v>94896211.493385762</v>
      </c>
      <c r="X35" s="107">
        <f>R35*'Levy Proposition'!D$5/(1+Assumptions!$D$49)^('Incentive Relocation assumption'!$I35-2022)</f>
        <v>70463296.316818506</v>
      </c>
      <c r="Y35" s="107">
        <f>S35*'Levy Proposition'!E$5/(1+Assumptions!$D$49)^('Incentive Relocation assumption'!$I35-2022)</f>
        <v>25288900.458734915</v>
      </c>
      <c r="Z35" s="107">
        <f>T35*'Levy Proposition'!F$5/(1+Assumptions!$D$49)^('Incentive Relocation assumption'!$I35-2022)</f>
        <v>17469319.471105721</v>
      </c>
      <c r="AA35" s="107">
        <f>U35*'Levy Proposition'!G$5/(1+Assumptions!$D$49)^('Incentive Relocation assumption'!$I35-2022)</f>
        <v>9809614.4972089734</v>
      </c>
      <c r="AB35" s="81">
        <f>P35*'Levy Proposition'!B$33/(1+Assumptions!$D$49)^('Incentive Relocation assumption'!$I35-2022)</f>
        <v>617079571.73010075</v>
      </c>
      <c r="AC35" s="81">
        <f>Q35*'Levy Proposition'!C$33/(1+Assumptions!$D$49)^('Incentive Relocation assumption'!$I35-2022)</f>
        <v>94809047.675613627</v>
      </c>
      <c r="AD35" s="81">
        <f>R35*'Levy Proposition'!D$33/(1+Assumptions!$D$49)^('Incentive Relocation assumption'!$I35-2022)</f>
        <v>70398574.555821642</v>
      </c>
      <c r="AE35" s="81">
        <f>S35*'Levy Proposition'!E$33/(1+Assumptions!$D$49)^('Incentive Relocation assumption'!$I35-2022)</f>
        <v>25265672.164617017</v>
      </c>
      <c r="AF35" s="81">
        <f>T35*'Levy Proposition'!F$33/(1+Assumptions!$D$49)^('Incentive Relocation assumption'!$I35-2022)</f>
        <v>17453273.597882546</v>
      </c>
      <c r="AG35" s="81">
        <f>U35*'Levy Proposition'!G$33/(1+Assumptions!$D$49)^('Incentive Relocation assumption'!$I35-2022)</f>
        <v>9800604.1959862616</v>
      </c>
      <c r="AH35" s="109">
        <f t="shared" si="4"/>
        <v>567319.39260935783</v>
      </c>
      <c r="AI35" s="109">
        <f t="shared" si="5"/>
        <v>87163.817772135139</v>
      </c>
      <c r="AJ35" s="109">
        <f t="shared" si="6"/>
        <v>64721.760996863246</v>
      </c>
      <c r="AK35" s="109">
        <f t="shared" si="7"/>
        <v>23228.294117897749</v>
      </c>
      <c r="AL35" s="109">
        <f t="shared" si="8"/>
        <v>16045.873223174363</v>
      </c>
      <c r="AM35" s="109">
        <f t="shared" si="9"/>
        <v>9010.3012227118015</v>
      </c>
      <c r="AN35" s="106">
        <f>'Levy Proposition'!B$11*'Incentive Relocation assumption'!J35/(1+Assumptions!$D$49)^('Incentive Relocation assumption'!$I35-2022)</f>
        <v>0</v>
      </c>
      <c r="AO35" s="106">
        <f>-'Levy Proposition'!C$11*'Incentive Relocation assumption'!K35/(1+Assumptions!$D$49)^('Incentive Relocation assumption'!$I35-2022)</f>
        <v>7861696.7035215003</v>
      </c>
      <c r="AP35" s="106">
        <f>-'Levy Proposition'!D$11*'Incentive Relocation assumption'!L35/(1+Assumptions!$D$49)^('Incentive Relocation assumption'!$I35-2022)</f>
        <v>3869295.5140012158</v>
      </c>
      <c r="AQ35" s="106">
        <f>-'Levy Proposition'!E$11*'Incentive Relocation assumption'!M35/(1+Assumptions!$D$49)^('Incentive Relocation assumption'!$I35-2022)</f>
        <v>2191862.9538522889</v>
      </c>
      <c r="AR35" s="106">
        <f>-'Levy Proposition'!F$11*'Incentive Relocation assumption'!N35/(1+Assumptions!$D$49)^('Incentive Relocation assumption'!$I35-2022)</f>
        <v>844883.16044042155</v>
      </c>
      <c r="AS35" s="106">
        <f>-'Levy Proposition'!G$11*'Incentive Relocation assumption'!O35/(1+Assumptions!$D$49)^('Incentive Relocation assumption'!$I35-2022)</f>
        <v>990561.91888883361</v>
      </c>
    </row>
    <row r="36" spans="1:45" x14ac:dyDescent="0.35">
      <c r="A36">
        <v>2054</v>
      </c>
      <c r="B36" s="84">
        <f>'Future 95% Cost'!V35</f>
        <v>293761511.35908741</v>
      </c>
      <c r="C36" s="84">
        <f>'Future 95% Cost'!W35</f>
        <v>524311498.01797158</v>
      </c>
      <c r="D36" s="84">
        <f>'Future 95% Cost'!X35</f>
        <v>389565232.42588758</v>
      </c>
      <c r="E36" s="84">
        <f>'Future 95% Cost'!Y35</f>
        <v>140032884.55575955</v>
      </c>
      <c r="F36" s="84">
        <f>'Future 95% Cost'!Z35</f>
        <v>96662114.402919963</v>
      </c>
      <c r="G36" s="84">
        <f>'Future 95% Cost'!AA35</f>
        <v>54278214.884295806</v>
      </c>
      <c r="H36" s="84"/>
      <c r="I36">
        <v>2054</v>
      </c>
      <c r="J36" s="103">
        <f t="shared" si="1"/>
        <v>46025.971051435321</v>
      </c>
      <c r="K36" s="103">
        <f t="shared" si="10"/>
        <v>-16665.590337759513</v>
      </c>
      <c r="L36" s="103">
        <f t="shared" si="11"/>
        <v>-19021.815271982425</v>
      </c>
      <c r="M36" s="103">
        <f t="shared" si="12"/>
        <v>-4114.3095858031174</v>
      </c>
      <c r="N36" s="103">
        <f t="shared" si="13"/>
        <v>-5102.2381565414735</v>
      </c>
      <c r="O36" s="103">
        <f t="shared" si="14"/>
        <v>-1122.0176993487878</v>
      </c>
      <c r="P36" s="106">
        <f t="shared" si="15"/>
        <v>5970072.5789712938</v>
      </c>
      <c r="Q36" s="106">
        <f t="shared" si="16"/>
        <v>333311.80675519025</v>
      </c>
      <c r="R36" s="106">
        <f t="shared" si="17"/>
        <v>380436.30543964845</v>
      </c>
      <c r="S36" s="106">
        <f t="shared" si="18"/>
        <v>82286.191716062342</v>
      </c>
      <c r="T36" s="106">
        <f t="shared" si="19"/>
        <v>102044.76313082947</v>
      </c>
      <c r="U36" s="106">
        <f t="shared" si="20"/>
        <v>22440.353986975755</v>
      </c>
      <c r="V36" s="107">
        <f>P36*'Levy Proposition'!B$5/(1+Assumptions!$D$49)^('Incentive Relocation assumption'!$I36-2022)</f>
        <v>589923710.18847632</v>
      </c>
      <c r="W36" s="107">
        <f>Q36*'Levy Proposition'!C$5/(1+Assumptions!$D$49)^('Incentive Relocation assumption'!$I36-2022)</f>
        <v>85406181.01450783</v>
      </c>
      <c r="X36" s="107">
        <f>R36*'Levy Proposition'!D$5/(1+Assumptions!$D$49)^('Incentive Relocation assumption'!$I36-2022)</f>
        <v>63416662.745620318</v>
      </c>
      <c r="Y36" s="107">
        <f>S36*'Levy Proposition'!E$5/(1+Assumptions!$D$49)^('Incentive Relocation assumption'!$I36-2022)</f>
        <v>22759901.330593407</v>
      </c>
      <c r="Z36" s="107">
        <f>T36*'Levy Proposition'!F$5/(1+Assumptions!$D$49)^('Incentive Relocation assumption'!$I36-2022)</f>
        <v>15722312.171055559</v>
      </c>
      <c r="AA36" s="107">
        <f>U36*'Levy Proposition'!G$5/(1+Assumptions!$D$49)^('Incentive Relocation assumption'!$I36-2022)</f>
        <v>8828610.7342606001</v>
      </c>
      <c r="AB36" s="81">
        <f>P36*'Levy Proposition'!B$33/(1+Assumptions!$D$49)^('Incentive Relocation assumption'!$I36-2022)</f>
        <v>589381855.0188638</v>
      </c>
      <c r="AC36" s="81">
        <f>Q36*'Levy Proposition'!C$33/(1+Assumptions!$D$49)^('Incentive Relocation assumption'!$I36-2022)</f>
        <v>85327733.954489186</v>
      </c>
      <c r="AD36" s="81">
        <f>R36*'Levy Proposition'!D$33/(1+Assumptions!$D$49)^('Incentive Relocation assumption'!$I36-2022)</f>
        <v>63358413.439896859</v>
      </c>
      <c r="AE36" s="81">
        <f>S36*'Levy Proposition'!E$33/(1+Assumptions!$D$49)^('Incentive Relocation assumption'!$I36-2022)</f>
        <v>22738995.966081254</v>
      </c>
      <c r="AF36" s="81">
        <f>T36*'Levy Proposition'!F$33/(1+Assumptions!$D$49)^('Incentive Relocation assumption'!$I36-2022)</f>
        <v>15707870.954367684</v>
      </c>
      <c r="AG36" s="81">
        <f>U36*'Levy Proposition'!G$33/(1+Assumptions!$D$49)^('Incentive Relocation assumption'!$I36-2022)</f>
        <v>8820501.5020255931</v>
      </c>
      <c r="AH36" s="109">
        <f t="shared" si="4"/>
        <v>541855.16961252689</v>
      </c>
      <c r="AI36" s="109">
        <f t="shared" si="5"/>
        <v>78447.060018643737</v>
      </c>
      <c r="AJ36" s="109">
        <f t="shared" si="6"/>
        <v>58249.305723458529</v>
      </c>
      <c r="AK36" s="109">
        <f t="shared" si="7"/>
        <v>20905.36451215297</v>
      </c>
      <c r="AL36" s="109">
        <f t="shared" si="8"/>
        <v>14441.216687874869</v>
      </c>
      <c r="AM36" s="109">
        <f t="shared" si="9"/>
        <v>8109.232235006988</v>
      </c>
      <c r="AN36" s="106">
        <f>'Levy Proposition'!B$11*'Incentive Relocation assumption'!J36/(1+Assumptions!$D$49)^('Incentive Relocation assumption'!$I36-2022)</f>
        <v>0</v>
      </c>
      <c r="AO36" s="106">
        <f>-'Levy Proposition'!C$11*'Incentive Relocation assumption'!K36/(1+Assumptions!$D$49)^('Incentive Relocation assumption'!$I36-2022)</f>
        <v>7075493.122177125</v>
      </c>
      <c r="AP36" s="106">
        <f>-'Levy Proposition'!D$11*'Incentive Relocation assumption'!L36/(1+Assumptions!$D$49)^('Incentive Relocation assumption'!$I36-2022)</f>
        <v>3482349.2726097293</v>
      </c>
      <c r="AQ36" s="106">
        <f>-'Levy Proposition'!E$11*'Incentive Relocation assumption'!M36/(1+Assumptions!$D$49)^('Incentive Relocation assumption'!$I36-2022)</f>
        <v>1972667.2039879074</v>
      </c>
      <c r="AR36" s="106">
        <f>-'Levy Proposition'!F$11*'Incentive Relocation assumption'!N36/(1+Assumptions!$D$49)^('Incentive Relocation assumption'!$I36-2022)</f>
        <v>760391.20003977709</v>
      </c>
      <c r="AS36" s="106">
        <f>-'Levy Proposition'!G$11*'Incentive Relocation assumption'!O36/(1+Assumptions!$D$49)^('Incentive Relocation assumption'!$I36-2022)</f>
        <v>891501.45426611218</v>
      </c>
    </row>
    <row r="37" spans="1:45" x14ac:dyDescent="0.35">
      <c r="A37">
        <v>2055</v>
      </c>
      <c r="B37" s="84">
        <f>'Future 95% Cost'!V36</f>
        <v>280772993.16846532</v>
      </c>
      <c r="C37" s="84">
        <f>'Future 95% Cost'!W36</f>
        <v>501149672.23648363</v>
      </c>
      <c r="D37" s="84">
        <f>'Future 95% Cost'!X36</f>
        <v>372399753.2728771</v>
      </c>
      <c r="E37" s="84">
        <f>'Future 95% Cost'!Y36</f>
        <v>133909491.62620094</v>
      </c>
      <c r="F37" s="84">
        <f>'Future 95% Cost'!Z36</f>
        <v>92428503.702293813</v>
      </c>
      <c r="G37" s="84">
        <f>'Future 95% Cost'!AA36</f>
        <v>51900145.929485574</v>
      </c>
      <c r="H37" s="84"/>
      <c r="I37">
        <v>2055</v>
      </c>
      <c r="J37" s="103">
        <f t="shared" si="1"/>
        <v>43724.672498863547</v>
      </c>
      <c r="K37" s="103">
        <f t="shared" si="10"/>
        <v>-15832.310820871537</v>
      </c>
      <c r="L37" s="103">
        <f t="shared" si="11"/>
        <v>-18070.724508383304</v>
      </c>
      <c r="M37" s="103">
        <f t="shared" si="12"/>
        <v>-3908.5941065129614</v>
      </c>
      <c r="N37" s="103">
        <f t="shared" si="13"/>
        <v>-4847.1262487144004</v>
      </c>
      <c r="O37" s="103">
        <f t="shared" si="14"/>
        <v>-1065.9168143813483</v>
      </c>
      <c r="P37" s="106">
        <f t="shared" si="15"/>
        <v>6016098.5500227287</v>
      </c>
      <c r="Q37" s="106">
        <f t="shared" si="16"/>
        <v>316646.21641743073</v>
      </c>
      <c r="R37" s="106">
        <f t="shared" si="17"/>
        <v>361414.49016766605</v>
      </c>
      <c r="S37" s="106">
        <f t="shared" si="18"/>
        <v>78171.882130259226</v>
      </c>
      <c r="T37" s="106">
        <f t="shared" si="19"/>
        <v>96942.524974287997</v>
      </c>
      <c r="U37" s="106">
        <f t="shared" si="20"/>
        <v>21318.336287626968</v>
      </c>
      <c r="V37" s="107">
        <f>P37*'Levy Proposition'!B$5/(1+Assumptions!$D$49)^('Incentive Relocation assumption'!$I37-2022)</f>
        <v>563181013.80814385</v>
      </c>
      <c r="W37" s="107">
        <f>Q37*'Levy Proposition'!C$5/(1+Assumptions!$D$49)^('Incentive Relocation assumption'!$I37-2022)</f>
        <v>76865194.518237248</v>
      </c>
      <c r="X37" s="107">
        <f>R37*'Levy Proposition'!D$5/(1+Assumptions!$D$49)^('Incentive Relocation assumption'!$I37-2022)</f>
        <v>57074722.926804617</v>
      </c>
      <c r="Y37" s="107">
        <f>S37*'Levy Proposition'!E$5/(1+Assumptions!$D$49)^('Incentive Relocation assumption'!$I37-2022)</f>
        <v>20483813.023963377</v>
      </c>
      <c r="Z37" s="107">
        <f>T37*'Levy Proposition'!F$5/(1+Assumptions!$D$49)^('Incentive Relocation assumption'!$I37-2022)</f>
        <v>14150013.136629405</v>
      </c>
      <c r="AA37" s="107">
        <f>U37*'Levy Proposition'!G$5/(1+Assumptions!$D$49)^('Incentive Relocation assumption'!$I37-2022)</f>
        <v>7945711.5791123295</v>
      </c>
      <c r="AB37" s="81">
        <f>P37*'Levy Proposition'!B$33/(1+Assumptions!$D$49)^('Incentive Relocation assumption'!$I37-2022)</f>
        <v>562663722.2694428</v>
      </c>
      <c r="AC37" s="81">
        <f>Q37*'Levy Proposition'!C$33/(1+Assumptions!$D$49)^('Incentive Relocation assumption'!$I37-2022)</f>
        <v>76794592.502597511</v>
      </c>
      <c r="AD37" s="81">
        <f>R37*'Levy Proposition'!D$33/(1+Assumptions!$D$49)^('Incentive Relocation assumption'!$I37-2022)</f>
        <v>57022298.802908652</v>
      </c>
      <c r="AE37" s="81">
        <f>S37*'Levy Proposition'!E$33/(1+Assumptions!$D$49)^('Incentive Relocation assumption'!$I37-2022)</f>
        <v>20464998.286076568</v>
      </c>
      <c r="AF37" s="81">
        <f>T37*'Levy Proposition'!F$33/(1+Assumptions!$D$49)^('Incentive Relocation assumption'!$I37-2022)</f>
        <v>14137016.103901701</v>
      </c>
      <c r="AG37" s="81">
        <f>U37*'Levy Proposition'!G$33/(1+Assumptions!$D$49)^('Incentive Relocation assumption'!$I37-2022)</f>
        <v>7938413.3050795458</v>
      </c>
      <c r="AH37" s="109">
        <f t="shared" si="4"/>
        <v>517291.53870105743</v>
      </c>
      <c r="AI37" s="109">
        <f t="shared" si="5"/>
        <v>70602.015639737248</v>
      </c>
      <c r="AJ37" s="109">
        <f t="shared" si="6"/>
        <v>52424.123895965517</v>
      </c>
      <c r="AK37" s="109">
        <f t="shared" si="7"/>
        <v>18814.737886808813</v>
      </c>
      <c r="AL37" s="109">
        <f t="shared" si="8"/>
        <v>12997.032727703452</v>
      </c>
      <c r="AM37" s="109">
        <f t="shared" si="9"/>
        <v>7298.2740327836946</v>
      </c>
      <c r="AN37" s="106">
        <f>'Levy Proposition'!B$11*'Incentive Relocation assumption'!J37/(1+Assumptions!$D$49)^('Incentive Relocation assumption'!$I37-2022)</f>
        <v>0</v>
      </c>
      <c r="AO37" s="106">
        <f>-'Levy Proposition'!C$11*'Incentive Relocation assumption'!K37/(1+Assumptions!$D$49)^('Incentive Relocation assumption'!$I37-2022)</f>
        <v>6367913.2902126824</v>
      </c>
      <c r="AP37" s="106">
        <f>-'Levy Proposition'!D$11*'Incentive Relocation assumption'!L37/(1+Assumptions!$D$49)^('Incentive Relocation assumption'!$I37-2022)</f>
        <v>3134099.3244285197</v>
      </c>
      <c r="AQ37" s="106">
        <f>-'Levy Proposition'!E$11*'Incentive Relocation assumption'!M37/(1+Assumptions!$D$49)^('Incentive Relocation assumption'!$I37-2022)</f>
        <v>1775391.9745986604</v>
      </c>
      <c r="AR37" s="106">
        <f>-'Levy Proposition'!F$11*'Incentive Relocation assumption'!N37/(1+Assumptions!$D$49)^('Incentive Relocation assumption'!$I37-2022)</f>
        <v>684348.80013057741</v>
      </c>
      <c r="AS37" s="106">
        <f>-'Levy Proposition'!G$11*'Incentive Relocation assumption'!O37/(1+Assumptions!$D$49)^('Incentive Relocation assumption'!$I37-2022)</f>
        <v>802347.46339747671</v>
      </c>
    </row>
    <row r="38" spans="1:45" x14ac:dyDescent="0.35">
      <c r="A38">
        <v>2056</v>
      </c>
      <c r="B38" s="84">
        <f>'Future 95% Cost'!V37</f>
        <v>268360760.9648236</v>
      </c>
      <c r="C38" s="84">
        <f>'Future 95% Cost'!W37</f>
        <v>479014268.43374908</v>
      </c>
      <c r="D38" s="84">
        <f>'Future 95% Cost'!X37</f>
        <v>355993318.2413274</v>
      </c>
      <c r="E38" s="84">
        <f>'Future 95% Cost'!Y37</f>
        <v>128055212.92687397</v>
      </c>
      <c r="F38" s="84">
        <f>'Future 95% Cost'!Z37</f>
        <v>88381309.967284068</v>
      </c>
      <c r="G38" s="84">
        <f>'Future 95% Cost'!AA37</f>
        <v>49626813.996368147</v>
      </c>
      <c r="H38" s="84"/>
      <c r="I38">
        <v>2056</v>
      </c>
      <c r="J38" s="103">
        <f t="shared" si="1"/>
        <v>41538.438873920371</v>
      </c>
      <c r="K38" s="103">
        <f t="shared" si="10"/>
        <v>-15040.69527982796</v>
      </c>
      <c r="L38" s="103">
        <f t="shared" si="11"/>
        <v>-17167.188282964136</v>
      </c>
      <c r="M38" s="103">
        <f t="shared" si="12"/>
        <v>-3713.1644011873136</v>
      </c>
      <c r="N38" s="103">
        <f t="shared" si="13"/>
        <v>-4604.7699362786798</v>
      </c>
      <c r="O38" s="103">
        <f t="shared" si="14"/>
        <v>-1012.620973662281</v>
      </c>
      <c r="P38" s="106">
        <f t="shared" si="15"/>
        <v>6059823.2225215919</v>
      </c>
      <c r="Q38" s="106">
        <f t="shared" si="16"/>
        <v>300813.90559655917</v>
      </c>
      <c r="R38" s="106">
        <f t="shared" si="17"/>
        <v>343343.76565928274</v>
      </c>
      <c r="S38" s="106">
        <f t="shared" si="18"/>
        <v>74263.288023746267</v>
      </c>
      <c r="T38" s="106">
        <f t="shared" si="19"/>
        <v>92095.398725573599</v>
      </c>
      <c r="U38" s="106">
        <f t="shared" si="20"/>
        <v>20252.41947324562</v>
      </c>
      <c r="V38" s="107">
        <f>P38*'Levy Proposition'!B$5/(1+Assumptions!$D$49)^('Incentive Relocation assumption'!$I38-2022)</f>
        <v>537415070.75556874</v>
      </c>
      <c r="W38" s="107">
        <f>Q38*'Levy Proposition'!C$5/(1+Assumptions!$D$49)^('Incentive Relocation assumption'!$I38-2022)</f>
        <v>69178343.51266475</v>
      </c>
      <c r="X38" s="107">
        <f>R38*'Levy Proposition'!D$5/(1+Assumptions!$D$49)^('Incentive Relocation assumption'!$I38-2022)</f>
        <v>51367004.445475772</v>
      </c>
      <c r="Y38" s="107">
        <f>S38*'Levy Proposition'!E$5/(1+Assumptions!$D$49)^('Incentive Relocation assumption'!$I38-2022)</f>
        <v>18435343.365776885</v>
      </c>
      <c r="Z38" s="107">
        <f>T38*'Levy Proposition'!F$5/(1+Assumptions!$D$49)^('Incentive Relocation assumption'!$I38-2022)</f>
        <v>12734950.78767045</v>
      </c>
      <c r="AA38" s="107">
        <f>U38*'Levy Proposition'!G$5/(1+Assumptions!$D$49)^('Incentive Relocation assumption'!$I38-2022)</f>
        <v>7151106.14781537</v>
      </c>
      <c r="AB38" s="81">
        <f>P38*'Levy Proposition'!B$33/(1+Assumptions!$D$49)^('Incentive Relocation assumption'!$I38-2022)</f>
        <v>536921445.68289018</v>
      </c>
      <c r="AC38" s="81">
        <f>Q38*'Levy Proposition'!C$33/(1+Assumptions!$D$49)^('Incentive Relocation assumption'!$I38-2022)</f>
        <v>69114802.00312686</v>
      </c>
      <c r="AD38" s="81">
        <f>R38*'Levy Proposition'!D$33/(1+Assumptions!$D$49)^('Incentive Relocation assumption'!$I38-2022)</f>
        <v>51319822.960097954</v>
      </c>
      <c r="AE38" s="81">
        <f>S38*'Levy Proposition'!E$33/(1+Assumptions!$D$49)^('Incentive Relocation assumption'!$I38-2022)</f>
        <v>18418410.18283508</v>
      </c>
      <c r="AF38" s="81">
        <f>T38*'Levy Proposition'!F$33/(1+Assumptions!$D$49)^('Incentive Relocation assumption'!$I38-2022)</f>
        <v>12723253.514277497</v>
      </c>
      <c r="AG38" s="81">
        <f>U38*'Levy Proposition'!G$33/(1+Assumptions!$D$49)^('Incentive Relocation assumption'!$I38-2022)</f>
        <v>7144537.7326665651</v>
      </c>
      <c r="AH38" s="109">
        <f t="shared" si="4"/>
        <v>493625.07267856598</v>
      </c>
      <c r="AI38" s="109">
        <f t="shared" si="5"/>
        <v>63541.509537890553</v>
      </c>
      <c r="AJ38" s="109">
        <f t="shared" si="6"/>
        <v>47181.485377818346</v>
      </c>
      <c r="AK38" s="109">
        <f t="shared" si="7"/>
        <v>16933.182941805571</v>
      </c>
      <c r="AL38" s="109">
        <f t="shared" si="8"/>
        <v>11697.273392952979</v>
      </c>
      <c r="AM38" s="109">
        <f t="shared" si="9"/>
        <v>6568.4151488048956</v>
      </c>
      <c r="AN38" s="106">
        <f>'Levy Proposition'!B$11*'Incentive Relocation assumption'!J38/(1+Assumptions!$D$49)^('Incentive Relocation assumption'!$I38-2022)</f>
        <v>0</v>
      </c>
      <c r="AO38" s="106">
        <f>-'Levy Proposition'!C$11*'Incentive Relocation assumption'!K38/(1+Assumptions!$D$49)^('Incentive Relocation assumption'!$I38-2022)</f>
        <v>5731094.4935510019</v>
      </c>
      <c r="AP38" s="106">
        <f>-'Levy Proposition'!D$11*'Incentive Relocation assumption'!L38/(1+Assumptions!$D$49)^('Incentive Relocation assumption'!$I38-2022)</f>
        <v>2820675.8732222458</v>
      </c>
      <c r="AQ38" s="106">
        <f>-'Levy Proposition'!E$11*'Incentive Relocation assumption'!M38/(1+Assumptions!$D$49)^('Incentive Relocation assumption'!$I38-2022)</f>
        <v>1597845.1190840872</v>
      </c>
      <c r="AR38" s="106">
        <f>-'Levy Proposition'!F$11*'Incentive Relocation assumption'!N38/(1+Assumptions!$D$49)^('Incentive Relocation assumption'!$I38-2022)</f>
        <v>615910.9682169673</v>
      </c>
      <c r="AS38" s="106">
        <f>-'Levy Proposition'!G$11*'Incentive Relocation assumption'!O38/(1+Assumptions!$D$49)^('Incentive Relocation assumption'!$I38-2022)</f>
        <v>722109.25617649441</v>
      </c>
    </row>
    <row r="39" spans="1:45" x14ac:dyDescent="0.35">
      <c r="A39">
        <v>2057</v>
      </c>
      <c r="B39" s="84">
        <f>'Future 95% Cost'!V38</f>
        <v>256499167.42815405</v>
      </c>
      <c r="C39" s="84">
        <f>'Future 95% Cost'!W38</f>
        <v>457859674.01091766</v>
      </c>
      <c r="D39" s="84">
        <f>'Future 95% Cost'!X38</f>
        <v>340312259.89466786</v>
      </c>
      <c r="E39" s="84">
        <f>'Future 95% Cost'!Y38</f>
        <v>122458169.47509524</v>
      </c>
      <c r="F39" s="84">
        <f>'Future 95% Cost'!Z38</f>
        <v>84512286.951730818</v>
      </c>
      <c r="G39" s="84">
        <f>'Future 95% Cost'!AA38</f>
        <v>47453585.645595327</v>
      </c>
      <c r="H39" s="84"/>
      <c r="I39">
        <v>2057</v>
      </c>
      <c r="J39" s="103">
        <f t="shared" si="1"/>
        <v>39461.516930224345</v>
      </c>
      <c r="K39" s="103">
        <f t="shared" si="10"/>
        <v>-14288.66051583656</v>
      </c>
      <c r="L39" s="103">
        <f t="shared" si="11"/>
        <v>-16308.828868815932</v>
      </c>
      <c r="M39" s="103">
        <f t="shared" si="12"/>
        <v>-3527.5061811279479</v>
      </c>
      <c r="N39" s="103">
        <f t="shared" si="13"/>
        <v>-4374.5314394647457</v>
      </c>
      <c r="O39" s="103">
        <f t="shared" si="14"/>
        <v>-961.98992497916697</v>
      </c>
      <c r="P39" s="106">
        <f t="shared" si="15"/>
        <v>6101361.6613955125</v>
      </c>
      <c r="Q39" s="106">
        <f t="shared" si="16"/>
        <v>285773.21031673119</v>
      </c>
      <c r="R39" s="106">
        <f t="shared" si="17"/>
        <v>326176.57737631863</v>
      </c>
      <c r="S39" s="106">
        <f t="shared" si="18"/>
        <v>70550.123622558953</v>
      </c>
      <c r="T39" s="106">
        <f t="shared" si="19"/>
        <v>87490.628789294919</v>
      </c>
      <c r="U39" s="106">
        <f t="shared" si="20"/>
        <v>19239.798499583339</v>
      </c>
      <c r="V39" s="107">
        <f>P39*'Levy Proposition'!B$5/(1+Assumptions!$D$49)^('Incentive Relocation assumption'!$I39-2022)</f>
        <v>512617558.22776258</v>
      </c>
      <c r="W39" s="107">
        <f>Q39*'Levy Proposition'!C$5/(1+Assumptions!$D$49)^('Incentive Relocation assumption'!$I39-2022)</f>
        <v>62260210.764454506</v>
      </c>
      <c r="X39" s="107">
        <f>R39*'Levy Proposition'!D$5/(1+Assumptions!$D$49)^('Incentive Relocation assumption'!$I39-2022)</f>
        <v>46230082.432206571</v>
      </c>
      <c r="Y39" s="107">
        <f>S39*'Levy Proposition'!E$5/(1+Assumptions!$D$49)^('Incentive Relocation assumption'!$I39-2022)</f>
        <v>16591729.50936917</v>
      </c>
      <c r="Z39" s="107">
        <f>T39*'Levy Proposition'!F$5/(1+Assumptions!$D$49)^('Incentive Relocation assumption'!$I39-2022)</f>
        <v>11461400.777400265</v>
      </c>
      <c r="AA39" s="107">
        <f>U39*'Levy Proposition'!G$5/(1+Assumptions!$D$49)^('Incentive Relocation assumption'!$I39-2022)</f>
        <v>6435964.6871345155</v>
      </c>
      <c r="AB39" s="81">
        <f>P39*'Levy Proposition'!B$33/(1+Assumptions!$D$49)^('Incentive Relocation assumption'!$I39-2022)</f>
        <v>512146710.10085618</v>
      </c>
      <c r="AC39" s="81">
        <f>Q39*'Levy Proposition'!C$33/(1+Assumptions!$D$49)^('Incentive Relocation assumption'!$I39-2022)</f>
        <v>62203023.67995318</v>
      </c>
      <c r="AD39" s="81">
        <f>R39*'Levy Proposition'!D$33/(1+Assumptions!$D$49)^('Incentive Relocation assumption'!$I39-2022)</f>
        <v>46187619.298881248</v>
      </c>
      <c r="AE39" s="81">
        <f>S39*'Levy Proposition'!E$33/(1+Assumptions!$D$49)^('Incentive Relocation assumption'!$I39-2022)</f>
        <v>16576489.717761895</v>
      </c>
      <c r="AF39" s="81">
        <f>T39*'Levy Proposition'!F$33/(1+Assumptions!$D$49)^('Incentive Relocation assumption'!$I39-2022)</f>
        <v>11450873.281802144</v>
      </c>
      <c r="AG39" s="81">
        <f>U39*'Levy Proposition'!G$33/(1+Assumptions!$D$49)^('Incentive Relocation assumption'!$I39-2022)</f>
        <v>6430053.1418330846</v>
      </c>
      <c r="AH39" s="109">
        <f t="shared" si="4"/>
        <v>470848.12690639496</v>
      </c>
      <c r="AI39" s="109">
        <f t="shared" si="5"/>
        <v>57187.084501326084</v>
      </c>
      <c r="AJ39" s="109">
        <f t="shared" si="6"/>
        <v>42463.133325323462</v>
      </c>
      <c r="AK39" s="109">
        <f t="shared" si="7"/>
        <v>15239.791607275605</v>
      </c>
      <c r="AL39" s="109">
        <f t="shared" si="8"/>
        <v>10527.495598120615</v>
      </c>
      <c r="AM39" s="109">
        <f t="shared" si="9"/>
        <v>5911.5453014308587</v>
      </c>
      <c r="AN39" s="106">
        <f>'Levy Proposition'!B$11*'Incentive Relocation assumption'!J39/(1+Assumptions!$D$49)^('Incentive Relocation assumption'!$I39-2022)</f>
        <v>0</v>
      </c>
      <c r="AO39" s="106">
        <f>-'Levy Proposition'!C$11*'Incentive Relocation assumption'!K39/(1+Assumptions!$D$49)^('Incentive Relocation assumption'!$I39-2022)</f>
        <v>5157960.3234380092</v>
      </c>
      <c r="AP39" s="106">
        <f>-'Levy Proposition'!D$11*'Incentive Relocation assumption'!L39/(1+Assumptions!$D$49)^('Incentive Relocation assumption'!$I39-2022)</f>
        <v>2538596.1190712545</v>
      </c>
      <c r="AQ39" s="106">
        <f>-'Levy Proposition'!E$11*'Incentive Relocation assumption'!M39/(1+Assumptions!$D$49)^('Incentive Relocation assumption'!$I39-2022)</f>
        <v>1438053.7149594743</v>
      </c>
      <c r="AR39" s="106">
        <f>-'Levy Proposition'!F$11*'Incentive Relocation assumption'!N39/(1+Assumptions!$D$49)^('Incentive Relocation assumption'!$I39-2022)</f>
        <v>554317.21469750628</v>
      </c>
      <c r="AS39" s="106">
        <f>-'Levy Proposition'!G$11*'Incentive Relocation assumption'!O39/(1+Assumptions!$D$49)^('Incentive Relocation assumption'!$I39-2022)</f>
        <v>649895.21578066214</v>
      </c>
    </row>
    <row r="40" spans="1:45" x14ac:dyDescent="0.35">
      <c r="A40">
        <v>2058</v>
      </c>
      <c r="B40" s="84">
        <f>'Future 95% Cost'!V39</f>
        <v>245163709.76791665</v>
      </c>
      <c r="C40" s="84">
        <f>'Future 95% Cost'!W39</f>
        <v>437642308.34106493</v>
      </c>
      <c r="D40" s="84">
        <f>'Future 95% Cost'!X39</f>
        <v>325324408.14380383</v>
      </c>
      <c r="E40" s="84">
        <f>'Future 95% Cost'!Y39</f>
        <v>117107008.66632415</v>
      </c>
      <c r="F40" s="84">
        <f>'Future 95% Cost'!Z39</f>
        <v>80813554.658884272</v>
      </c>
      <c r="G40" s="84">
        <f>'Future 95% Cost'!AA39</f>
        <v>45376033.200644679</v>
      </c>
      <c r="H40" s="84"/>
      <c r="I40">
        <v>2058</v>
      </c>
      <c r="J40" s="103">
        <f t="shared" si="1"/>
        <v>37488.441083713136</v>
      </c>
      <c r="K40" s="103">
        <f t="shared" si="10"/>
        <v>-13574.227490044732</v>
      </c>
      <c r="L40" s="103">
        <f t="shared" si="11"/>
        <v>-15493.387425375136</v>
      </c>
      <c r="M40" s="103">
        <f t="shared" si="12"/>
        <v>-3351.1308720715506</v>
      </c>
      <c r="N40" s="103">
        <f t="shared" si="13"/>
        <v>-4155.804867491509</v>
      </c>
      <c r="O40" s="103">
        <f t="shared" si="14"/>
        <v>-913.89042873020867</v>
      </c>
      <c r="P40" s="106">
        <f t="shared" si="15"/>
        <v>6140823.1783257369</v>
      </c>
      <c r="Q40" s="106">
        <f t="shared" si="16"/>
        <v>271484.54980089463</v>
      </c>
      <c r="R40" s="106">
        <f t="shared" si="17"/>
        <v>309867.74850750272</v>
      </c>
      <c r="S40" s="106">
        <f t="shared" si="18"/>
        <v>67022.617441431008</v>
      </c>
      <c r="T40" s="106">
        <f t="shared" si="19"/>
        <v>83116.097349830176</v>
      </c>
      <c r="U40" s="106">
        <f t="shared" si="20"/>
        <v>18277.808574604172</v>
      </c>
      <c r="V40" s="107">
        <f>P40*'Levy Proposition'!B$5/(1+Assumptions!$D$49)^('Incentive Relocation assumption'!$I40-2022)</f>
        <v>488776282.34574264</v>
      </c>
      <c r="W40" s="107">
        <f>Q40*'Levy Proposition'!C$5/(1+Assumptions!$D$49)^('Incentive Relocation assumption'!$I40-2022)</f>
        <v>56033921.132046796</v>
      </c>
      <c r="X40" s="107">
        <f>R40*'Levy Proposition'!D$5/(1+Assumptions!$D$49)^('Incentive Relocation assumption'!$I40-2022)</f>
        <v>41606874.778092176</v>
      </c>
      <c r="Y40" s="107">
        <f>S40*'Levy Proposition'!E$5/(1+Assumptions!$D$49)^('Incentive Relocation assumption'!$I40-2022)</f>
        <v>14932484.990928238</v>
      </c>
      <c r="Z40" s="107">
        <f>T40*'Levy Proposition'!F$5/(1+Assumptions!$D$49)^('Incentive Relocation assumption'!$I40-2022)</f>
        <v>10315211.261544356</v>
      </c>
      <c r="AA40" s="107">
        <f>U40*'Levy Proposition'!G$5/(1+Assumptions!$D$49)^('Incentive Relocation assumption'!$I40-2022)</f>
        <v>5792340.4572447296</v>
      </c>
      <c r="AB40" s="81">
        <f>P40*'Levy Proposition'!B$33/(1+Assumptions!$D$49)^('Incentive Relocation assumption'!$I40-2022)</f>
        <v>488327332.84464788</v>
      </c>
      <c r="AC40" s="81">
        <f>Q40*'Levy Proposition'!C$33/(1+Assumptions!$D$49)^('Incentive Relocation assumption'!$I40-2022)</f>
        <v>55982453.002668917</v>
      </c>
      <c r="AD40" s="81">
        <f>R40*'Levy Proposition'!D$33/(1+Assumptions!$D$49)^('Incentive Relocation assumption'!$I40-2022)</f>
        <v>41568658.141261749</v>
      </c>
      <c r="AE40" s="81">
        <f>S40*'Levy Proposition'!E$33/(1+Assumptions!$D$49)^('Incentive Relocation assumption'!$I40-2022)</f>
        <v>14918769.244217684</v>
      </c>
      <c r="AF40" s="81">
        <f>T40*'Levy Proposition'!F$33/(1+Assumptions!$D$49)^('Incentive Relocation assumption'!$I40-2022)</f>
        <v>10305736.560915818</v>
      </c>
      <c r="AG40" s="81">
        <f>U40*'Levy Proposition'!G$33/(1+Assumptions!$D$49)^('Incentive Relocation assumption'!$I40-2022)</f>
        <v>5787020.0919725643</v>
      </c>
      <c r="AH40" s="109">
        <f t="shared" si="4"/>
        <v>448949.50109475851</v>
      </c>
      <c r="AI40" s="109">
        <f t="shared" si="5"/>
        <v>51468.129377879202</v>
      </c>
      <c r="AJ40" s="109">
        <f t="shared" si="6"/>
        <v>38216.636830426753</v>
      </c>
      <c r="AK40" s="109">
        <f t="shared" si="7"/>
        <v>13715.746710553765</v>
      </c>
      <c r="AL40" s="109">
        <f t="shared" si="8"/>
        <v>9474.7006285376847</v>
      </c>
      <c r="AM40" s="109">
        <f t="shared" si="9"/>
        <v>5320.3652721652761</v>
      </c>
      <c r="AN40" s="106">
        <f>'Levy Proposition'!B$11*'Incentive Relocation assumption'!J40/(1+Assumptions!$D$49)^('Incentive Relocation assumption'!$I40-2022)</f>
        <v>0</v>
      </c>
      <c r="AO40" s="106">
        <f>-'Levy Proposition'!C$11*'Incentive Relocation assumption'!K40/(1+Assumptions!$D$49)^('Incentive Relocation assumption'!$I40-2022)</f>
        <v>4642142.0425187387</v>
      </c>
      <c r="AP40" s="106">
        <f>-'Levy Proposition'!D$11*'Incentive Relocation assumption'!L40/(1+Assumptions!$D$49)^('Incentive Relocation assumption'!$I40-2022)</f>
        <v>2284725.55707072</v>
      </c>
      <c r="AQ40" s="106">
        <f>-'Levy Proposition'!E$11*'Incentive Relocation assumption'!M40/(1+Assumptions!$D$49)^('Incentive Relocation assumption'!$I40-2022)</f>
        <v>1294242.1404986724</v>
      </c>
      <c r="AR40" s="106">
        <f>-'Levy Proposition'!F$11*'Incentive Relocation assumption'!N40/(1+Assumptions!$D$49)^('Incentive Relocation assumption'!$I40-2022)</f>
        <v>498883.10221122752</v>
      </c>
      <c r="AS40" s="106">
        <f>-'Levy Proposition'!G$11*'Incentive Relocation assumption'!O40/(1+Assumptions!$D$49)^('Incentive Relocation assumption'!$I40-2022)</f>
        <v>584902.89091566682</v>
      </c>
    </row>
    <row r="41" spans="1:45" x14ac:dyDescent="0.35">
      <c r="A41">
        <v>2059</v>
      </c>
      <c r="B41" s="84">
        <f>'Future 95% Cost'!V40</f>
        <v>234330978.52139604</v>
      </c>
      <c r="C41" s="84">
        <f>'Future 95% Cost'!W40</f>
        <v>418320532.04580551</v>
      </c>
      <c r="D41" s="84">
        <f>'Future 95% Cost'!X40</f>
        <v>310999023.49346262</v>
      </c>
      <c r="E41" s="84">
        <f>'Future 95% Cost'!Y40</f>
        <v>111990880.86850466</v>
      </c>
      <c r="F41" s="84">
        <f>'Future 95% Cost'!Z40</f>
        <v>77277583.016048968</v>
      </c>
      <c r="G41" s="84">
        <f>'Future 95% Cost'!AA40</f>
        <v>43389925.57952527</v>
      </c>
      <c r="H41" s="84"/>
      <c r="I41">
        <v>2059</v>
      </c>
      <c r="J41" s="103">
        <f t="shared" si="1"/>
        <v>35614.019029527481</v>
      </c>
      <c r="K41" s="103">
        <f t="shared" si="10"/>
        <v>-12895.516115542496</v>
      </c>
      <c r="L41" s="103">
        <f t="shared" si="11"/>
        <v>-14718.718054106381</v>
      </c>
      <c r="M41" s="103">
        <f t="shared" si="12"/>
        <v>-3183.5743284679729</v>
      </c>
      <c r="N41" s="103">
        <f t="shared" si="13"/>
        <v>-3948.0146241169336</v>
      </c>
      <c r="O41" s="103">
        <f t="shared" si="14"/>
        <v>-868.19590729369816</v>
      </c>
      <c r="P41" s="106">
        <f t="shared" si="15"/>
        <v>6178311.6194094503</v>
      </c>
      <c r="Q41" s="106">
        <f t="shared" si="16"/>
        <v>257910.32231084991</v>
      </c>
      <c r="R41" s="106">
        <f t="shared" si="17"/>
        <v>294374.36108212761</v>
      </c>
      <c r="S41" s="106">
        <f t="shared" si="18"/>
        <v>63671.486569359455</v>
      </c>
      <c r="T41" s="106">
        <f t="shared" si="19"/>
        <v>78960.292482338671</v>
      </c>
      <c r="U41" s="106">
        <f t="shared" si="20"/>
        <v>17363.918145873962</v>
      </c>
      <c r="V41" s="107">
        <f>P41*'Levy Proposition'!B$5/(1+Assumptions!$D$49)^('Incentive Relocation assumption'!$I41-2022)</f>
        <v>465875812.84714252</v>
      </c>
      <c r="W41" s="107">
        <f>Q41*'Levy Proposition'!C$5/(1+Assumptions!$D$49)^('Incentive Relocation assumption'!$I41-2022)</f>
        <v>50430287.319634497</v>
      </c>
      <c r="X41" s="107">
        <f>R41*'Levy Proposition'!D$5/(1+Assumptions!$D$49)^('Incentive Relocation assumption'!$I41-2022)</f>
        <v>37446007.831338756</v>
      </c>
      <c r="Y41" s="107">
        <f>S41*'Levy Proposition'!E$5/(1+Assumptions!$D$49)^('Incentive Relocation assumption'!$I41-2022)</f>
        <v>13439172.081390504</v>
      </c>
      <c r="Z41" s="107">
        <f>T41*'Levy Proposition'!F$5/(1+Assumptions!$D$49)^('Incentive Relocation assumption'!$I41-2022)</f>
        <v>9283645.6412988771</v>
      </c>
      <c r="AA41" s="107">
        <f>U41*'Levy Proposition'!G$5/(1+Assumptions!$D$49)^('Incentive Relocation assumption'!$I41-2022)</f>
        <v>5213081.4265813027</v>
      </c>
      <c r="AB41" s="81">
        <f>P41*'Levy Proposition'!B$33/(1+Assumptions!$D$49)^('Incentive Relocation assumption'!$I41-2022)</f>
        <v>465447897.82486272</v>
      </c>
      <c r="AC41" s="81">
        <f>Q41*'Levy Proposition'!C$33/(1+Assumptions!$D$49)^('Incentive Relocation assumption'!$I41-2022)</f>
        <v>50383966.225199327</v>
      </c>
      <c r="AD41" s="81">
        <f>R41*'Levy Proposition'!D$33/(1+Assumptions!$D$49)^('Incentive Relocation assumption'!$I41-2022)</f>
        <v>37411613.023036711</v>
      </c>
      <c r="AE41" s="81">
        <f>S41*'Levy Proposition'!E$33/(1+Assumptions!$D$49)^('Incentive Relocation assumption'!$I41-2022)</f>
        <v>13426827.968513118</v>
      </c>
      <c r="AF41" s="81">
        <f>T41*'Levy Proposition'!F$33/(1+Assumptions!$D$49)^('Incentive Relocation assumption'!$I41-2022)</f>
        <v>9275118.4516017865</v>
      </c>
      <c r="AG41" s="81">
        <f>U41*'Levy Proposition'!G$33/(1+Assumptions!$D$49)^('Incentive Relocation assumption'!$I41-2022)</f>
        <v>5208293.1207854543</v>
      </c>
      <c r="AH41" s="109">
        <f t="shared" si="4"/>
        <v>427915.02227979898</v>
      </c>
      <c r="AI41" s="109">
        <f t="shared" si="5"/>
        <v>46321.094435170293</v>
      </c>
      <c r="AJ41" s="109">
        <f t="shared" si="6"/>
        <v>34394.808302044868</v>
      </c>
      <c r="AK41" s="109">
        <f t="shared" si="7"/>
        <v>12344.112877385691</v>
      </c>
      <c r="AL41" s="109">
        <f t="shared" si="8"/>
        <v>8527.1896970905364</v>
      </c>
      <c r="AM41" s="109">
        <f t="shared" si="9"/>
        <v>4788.3057958483696</v>
      </c>
      <c r="AN41" s="106">
        <f>'Levy Proposition'!B$11*'Incentive Relocation assumption'!J41/(1+Assumptions!$D$49)^('Incentive Relocation assumption'!$I41-2022)</f>
        <v>0</v>
      </c>
      <c r="AO41" s="106">
        <f>-'Levy Proposition'!C$11*'Incentive Relocation assumption'!K41/(1+Assumptions!$D$49)^('Incentive Relocation assumption'!$I41-2022)</f>
        <v>4177907.8146449113</v>
      </c>
      <c r="AP41" s="106">
        <f>-'Levy Proposition'!D$11*'Incentive Relocation assumption'!L41/(1+Assumptions!$D$49)^('Incentive Relocation assumption'!$I41-2022)</f>
        <v>2056243.1463268129</v>
      </c>
      <c r="AQ41" s="106">
        <f>-'Levy Proposition'!E$11*'Incentive Relocation assumption'!M41/(1+Assumptions!$D$49)^('Incentive Relocation assumption'!$I41-2022)</f>
        <v>1164812.3438071925</v>
      </c>
      <c r="AR41" s="106">
        <f>-'Levy Proposition'!F$11*'Incentive Relocation assumption'!N41/(1+Assumptions!$D$49)^('Incentive Relocation assumption'!$I41-2022)</f>
        <v>448992.64008554292</v>
      </c>
      <c r="AS41" s="106">
        <f>-'Levy Proposition'!G$11*'Incentive Relocation assumption'!O41/(1+Assumptions!$D$49)^('Incentive Relocation assumption'!$I41-2022)</f>
        <v>526410.07887795568</v>
      </c>
    </row>
    <row r="42" spans="1:45" x14ac:dyDescent="0.35">
      <c r="A42">
        <v>2060</v>
      </c>
      <c r="B42" s="84">
        <f>'Future 95% Cost'!V41</f>
        <v>237382938.79309201</v>
      </c>
      <c r="C42" s="84">
        <f>'Future 95% Cost'!W41</f>
        <v>423784446.17618728</v>
      </c>
      <c r="D42" s="84">
        <f>'Future 95% Cost'!X41</f>
        <v>315099493.17432261</v>
      </c>
      <c r="E42" s="84">
        <f>'Future 95% Cost'!Y41</f>
        <v>113508939.6184637</v>
      </c>
      <c r="F42" s="84">
        <f>'Future 95% Cost'!Z41</f>
        <v>78319661.77304405</v>
      </c>
      <c r="G42" s="84">
        <f>'Future 95% Cost'!AA41</f>
        <v>43974322.7582324</v>
      </c>
      <c r="H42" s="84"/>
      <c r="I42">
        <v>2060</v>
      </c>
      <c r="J42" s="103">
        <f t="shared" si="1"/>
        <v>33833.318078051103</v>
      </c>
      <c r="K42" s="103">
        <f t="shared" si="10"/>
        <v>-12250.740309765371</v>
      </c>
      <c r="L42" s="103">
        <f t="shared" si="11"/>
        <v>-13982.782151401061</v>
      </c>
      <c r="M42" s="103">
        <f t="shared" si="12"/>
        <v>-3024.3956120445746</v>
      </c>
      <c r="N42" s="103">
        <f t="shared" si="13"/>
        <v>-3750.6138929110875</v>
      </c>
      <c r="O42" s="103">
        <f t="shared" si="14"/>
        <v>-824.78611192901326</v>
      </c>
      <c r="P42" s="106">
        <f t="shared" si="15"/>
        <v>6213925.6384389782</v>
      </c>
      <c r="Q42" s="106">
        <f t="shared" si="16"/>
        <v>245014.80619530741</v>
      </c>
      <c r="R42" s="106">
        <f t="shared" si="17"/>
        <v>279655.64302802121</v>
      </c>
      <c r="S42" s="106">
        <f t="shared" si="18"/>
        <v>60487.912240891485</v>
      </c>
      <c r="T42" s="106">
        <f t="shared" si="19"/>
        <v>75012.277858221743</v>
      </c>
      <c r="U42" s="106">
        <f t="shared" si="20"/>
        <v>16495.722238580263</v>
      </c>
      <c r="V42" s="107">
        <f>P42*'Levy Proposition'!B$5/(1+Assumptions!$D$49)^('Incentive Relocation assumption'!$I42-2022)</f>
        <v>443898041.27578759</v>
      </c>
      <c r="W42" s="107">
        <f>Q42*'Levy Proposition'!C$5/(1+Assumptions!$D$49)^('Incentive Relocation assumption'!$I42-2022)</f>
        <v>45387041.059426732</v>
      </c>
      <c r="X42" s="107">
        <f>R42*'Levy Proposition'!D$5/(1+Assumptions!$D$49)^('Incentive Relocation assumption'!$I42-2022)</f>
        <v>33701245.526929207</v>
      </c>
      <c r="Y42" s="107">
        <f>S42*'Levy Proposition'!E$5/(1+Assumptions!$D$49)^('Incentive Relocation assumption'!$I42-2022)</f>
        <v>12095196.904128863</v>
      </c>
      <c r="Z42" s="107">
        <f>T42*'Levy Proposition'!F$5/(1+Assumptions!$D$49)^('Incentive Relocation assumption'!$I42-2022)</f>
        <v>8355241.032678972</v>
      </c>
      <c r="AA42" s="107">
        <f>U42*'Levy Proposition'!G$5/(1+Assumptions!$D$49)^('Incentive Relocation assumption'!$I42-2022)</f>
        <v>4691750.7975858841</v>
      </c>
      <c r="AB42" s="81">
        <f>P42*'Levy Proposition'!B$33/(1+Assumptions!$D$49)^('Incentive Relocation assumption'!$I42-2022)</f>
        <v>443490313.21825737</v>
      </c>
      <c r="AC42" s="81">
        <f>Q42*'Levy Proposition'!C$33/(1+Assumptions!$D$49)^('Incentive Relocation assumption'!$I42-2022)</f>
        <v>45345352.274238542</v>
      </c>
      <c r="AD42" s="81">
        <f>R42*'Levy Proposition'!D$33/(1+Assumptions!$D$49)^('Incentive Relocation assumption'!$I42-2022)</f>
        <v>33670290.347817466</v>
      </c>
      <c r="AE42" s="81">
        <f>S42*'Levy Proposition'!E$33/(1+Assumptions!$D$49)^('Incentive Relocation assumption'!$I42-2022)</f>
        <v>12084087.255784862</v>
      </c>
      <c r="AF42" s="81">
        <f>T42*'Levy Proposition'!F$33/(1+Assumptions!$D$49)^('Incentive Relocation assumption'!$I42-2022)</f>
        <v>8347566.5987331504</v>
      </c>
      <c r="AG42" s="81">
        <f>U42*'Levy Proposition'!G$33/(1+Assumptions!$D$49)^('Incentive Relocation assumption'!$I42-2022)</f>
        <v>4687441.3430237118</v>
      </c>
      <c r="AH42" s="109">
        <f t="shared" si="4"/>
        <v>407728.05753022432</v>
      </c>
      <c r="AI42" s="109">
        <f t="shared" si="5"/>
        <v>41688.785188190639</v>
      </c>
      <c r="AJ42" s="109">
        <f t="shared" si="6"/>
        <v>30955.179111741483</v>
      </c>
      <c r="AK42" s="109">
        <f t="shared" si="7"/>
        <v>11109.648344000801</v>
      </c>
      <c r="AL42" s="109">
        <f t="shared" si="8"/>
        <v>7674.4339458215982</v>
      </c>
      <c r="AM42" s="109">
        <f t="shared" si="9"/>
        <v>4309.4545621722937</v>
      </c>
      <c r="AN42" s="106">
        <f>'Levy Proposition'!B$11*'Incentive Relocation assumption'!J42/(1+Assumptions!$D$49)^('Incentive Relocation assumption'!$I42-2022)</f>
        <v>0</v>
      </c>
      <c r="AO42" s="106">
        <f>-'Levy Proposition'!C$11*'Incentive Relocation assumption'!K42/(1+Assumptions!$D$49)^('Incentive Relocation assumption'!$I42-2022)</f>
        <v>3760099.0120070316</v>
      </c>
      <c r="AP42" s="106">
        <f>-'Levy Proposition'!D$11*'Incentive Relocation assumption'!L42/(1+Assumptions!$D$49)^('Incentive Relocation assumption'!$I42-2022)</f>
        <v>1850609.9622034885</v>
      </c>
      <c r="AQ42" s="106">
        <f>-'Levy Proposition'!E$11*'Incentive Relocation assumption'!M42/(1+Assumptions!$D$49)^('Incentive Relocation assumption'!$I42-2022)</f>
        <v>1048326.0850731021</v>
      </c>
      <c r="AR42" s="106">
        <f>-'Levy Proposition'!F$11*'Incentive Relocation assumption'!N42/(1+Assumptions!$D$49)^('Incentive Relocation assumption'!$I42-2022)</f>
        <v>404091.43937216507</v>
      </c>
      <c r="AS42" s="106">
        <f>-'Levy Proposition'!G$11*'Incentive Relocation assumption'!O42/(1+Assumptions!$D$49)^('Incentive Relocation assumption'!$I42-2022)</f>
        <v>473766.80034951278</v>
      </c>
    </row>
    <row r="43" spans="1:45" x14ac:dyDescent="0.35">
      <c r="A43">
        <v>2061</v>
      </c>
      <c r="B43" s="84">
        <f>'Future 95% Cost'!V42</f>
        <v>226897479.29365182</v>
      </c>
      <c r="C43" s="84">
        <f>'Future 95% Cost'!W42</f>
        <v>405080084.67697352</v>
      </c>
      <c r="D43" s="84">
        <f>'Future 95% Cost'!X42</f>
        <v>301229004.07838637</v>
      </c>
      <c r="E43" s="84">
        <f>'Future 95% Cost'!Y42</f>
        <v>108552345.44303967</v>
      </c>
      <c r="F43" s="84">
        <f>'Future 95% Cost'!Z42</f>
        <v>74894536.691137254</v>
      </c>
      <c r="G43" s="84">
        <f>'Future 95% Cost'!AA42</f>
        <v>42050523.09520594</v>
      </c>
      <c r="H43" s="84"/>
      <c r="I43">
        <v>2061</v>
      </c>
      <c r="J43" s="103">
        <f t="shared" si="1"/>
        <v>32141.652174148556</v>
      </c>
      <c r="K43" s="103">
        <f t="shared" si="10"/>
        <v>-11638.203294277104</v>
      </c>
      <c r="L43" s="103">
        <f t="shared" si="11"/>
        <v>-13283.643043831009</v>
      </c>
      <c r="M43" s="103">
        <f t="shared" si="12"/>
        <v>-2873.175831442346</v>
      </c>
      <c r="N43" s="103">
        <f t="shared" si="13"/>
        <v>-3563.0831982655327</v>
      </c>
      <c r="O43" s="103">
        <f t="shared" si="14"/>
        <v>-783.54680633256248</v>
      </c>
      <c r="P43" s="106">
        <f t="shared" si="15"/>
        <v>6247758.9565170296</v>
      </c>
      <c r="Q43" s="106">
        <f t="shared" si="16"/>
        <v>232764.06588554205</v>
      </c>
      <c r="R43" s="106">
        <f t="shared" si="17"/>
        <v>265672.86087662017</v>
      </c>
      <c r="S43" s="106">
        <f t="shared" si="18"/>
        <v>57463.516628846912</v>
      </c>
      <c r="T43" s="106">
        <f t="shared" si="19"/>
        <v>71261.663965310654</v>
      </c>
      <c r="U43" s="106">
        <f t="shared" si="20"/>
        <v>15670.93612665125</v>
      </c>
      <c r="V43" s="107">
        <f>P43*'Levy Proposition'!B$5/(1+Assumptions!$D$49)^('Incentive Relocation assumption'!$I43-2022)</f>
        <v>422822671.00477463</v>
      </c>
      <c r="W43" s="107">
        <f>Q43*'Levy Proposition'!C$5/(1+Assumptions!$D$49)^('Incentive Relocation assumption'!$I43-2022)</f>
        <v>40848141.179002471</v>
      </c>
      <c r="X43" s="107">
        <f>R43*'Levy Proposition'!D$5/(1+Assumptions!$D$49)^('Incentive Relocation assumption'!$I43-2022)</f>
        <v>30330975.605784893</v>
      </c>
      <c r="Y43" s="107">
        <f>S43*'Levy Proposition'!E$5/(1+Assumptions!$D$49)^('Incentive Relocation assumption'!$I43-2022)</f>
        <v>10885625.041755691</v>
      </c>
      <c r="Z43" s="107">
        <f>T43*'Levy Proposition'!F$5/(1+Assumptions!$D$49)^('Incentive Relocation assumption'!$I43-2022)</f>
        <v>7519680.8895427873</v>
      </c>
      <c r="AA43" s="107">
        <f>U43*'Levy Proposition'!G$5/(1+Assumptions!$D$49)^('Incentive Relocation assumption'!$I43-2022)</f>
        <v>4222555.4802207304</v>
      </c>
      <c r="AB43" s="81">
        <f>P43*'Levy Proposition'!B$33/(1+Assumptions!$D$49)^('Incentive Relocation assumption'!$I43-2022)</f>
        <v>422434301.0407328</v>
      </c>
      <c r="AC43" s="81">
        <f>Q43*'Levy Proposition'!C$33/(1+Assumptions!$D$49)^('Incentive Relocation assumption'!$I43-2022)</f>
        <v>40810621.452155359</v>
      </c>
      <c r="AD43" s="81">
        <f>R43*'Levy Proposition'!D$33/(1+Assumptions!$D$49)^('Incentive Relocation assumption'!$I43-2022)</f>
        <v>30303116.078107774</v>
      </c>
      <c r="AE43" s="81">
        <f>S43*'Levy Proposition'!E$33/(1+Assumptions!$D$49)^('Incentive Relocation assumption'!$I43-2022)</f>
        <v>10875626.406166941</v>
      </c>
      <c r="AF43" s="81">
        <f>T43*'Levy Proposition'!F$33/(1+Assumptions!$D$49)^('Incentive Relocation assumption'!$I43-2022)</f>
        <v>7512773.9320947919</v>
      </c>
      <c r="AG43" s="81">
        <f>U43*'Levy Proposition'!G$33/(1+Assumptions!$D$49)^('Incentive Relocation assumption'!$I43-2022)</f>
        <v>4218676.9897033675</v>
      </c>
      <c r="AH43" s="109">
        <f t="shared" si="4"/>
        <v>388369.96404182911</v>
      </c>
      <c r="AI43" s="109">
        <f t="shared" si="5"/>
        <v>37519.726847112179</v>
      </c>
      <c r="AJ43" s="109">
        <f t="shared" si="6"/>
        <v>27859.527677118778</v>
      </c>
      <c r="AK43" s="109">
        <f t="shared" si="7"/>
        <v>9998.6355887502432</v>
      </c>
      <c r="AL43" s="109">
        <f t="shared" si="8"/>
        <v>6906.9574479954317</v>
      </c>
      <c r="AM43" s="109">
        <f t="shared" si="9"/>
        <v>3878.4905173629522</v>
      </c>
      <c r="AN43" s="106">
        <f>'Levy Proposition'!B$11*'Incentive Relocation assumption'!J43/(1+Assumptions!$D$49)^('Incentive Relocation assumption'!$I43-2022)</f>
        <v>0</v>
      </c>
      <c r="AO43" s="106">
        <f>-'Levy Proposition'!C$11*'Incentive Relocation assumption'!K43/(1+Assumptions!$D$49)^('Incentive Relocation assumption'!$I43-2022)</f>
        <v>3384072.8918280117</v>
      </c>
      <c r="AP43" s="106">
        <f>-'Levy Proposition'!D$11*'Incentive Relocation assumption'!L43/(1+Assumptions!$D$49)^('Incentive Relocation assumption'!$I43-2022)</f>
        <v>1665540.983479819</v>
      </c>
      <c r="AQ43" s="106">
        <f>-'Levy Proposition'!E$11*'Incentive Relocation assumption'!M43/(1+Assumptions!$D$49)^('Incentive Relocation assumption'!$I43-2022)</f>
        <v>943488.95466943004</v>
      </c>
      <c r="AR43" s="106">
        <f>-'Levy Proposition'!F$11*'Incentive Relocation assumption'!N43/(1+Assumptions!$D$49)^('Incentive Relocation assumption'!$I43-2022)</f>
        <v>363680.55240896111</v>
      </c>
      <c r="AS43" s="106">
        <f>-'Levy Proposition'!G$11*'Incentive Relocation assumption'!O43/(1+Assumptions!$D$49)^('Incentive Relocation assumption'!$I43-2022)</f>
        <v>426388.07674777304</v>
      </c>
    </row>
    <row r="44" spans="1:45" x14ac:dyDescent="0.35">
      <c r="A44">
        <v>2062</v>
      </c>
      <c r="B44" s="84">
        <f>'Future 95% Cost'!V43</f>
        <v>216876847.04769579</v>
      </c>
      <c r="C44" s="84">
        <f>'Future 95% Cost'!W43</f>
        <v>387203962.77653867</v>
      </c>
      <c r="D44" s="84">
        <f>'Future 95% Cost'!X43</f>
        <v>287971327.30963194</v>
      </c>
      <c r="E44" s="84">
        <f>'Future 95% Cost'!Y43</f>
        <v>103813320.02356189</v>
      </c>
      <c r="F44" s="84">
        <f>'Future 95% Cost'!Z43</f>
        <v>71620034.31841749</v>
      </c>
      <c r="G44" s="84">
        <f>'Future 95% Cost'!AA43</f>
        <v>40211347.402812958</v>
      </c>
      <c r="H44" s="84"/>
      <c r="I44">
        <v>2062</v>
      </c>
      <c r="J44" s="103">
        <f t="shared" si="1"/>
        <v>30534.569565441125</v>
      </c>
      <c r="K44" s="103">
        <f t="shared" si="10"/>
        <v>-11056.293129563248</v>
      </c>
      <c r="L44" s="103">
        <f t="shared" si="11"/>
        <v>-12619.460891639457</v>
      </c>
      <c r="M44" s="103">
        <f t="shared" si="12"/>
        <v>-2729.5170398702285</v>
      </c>
      <c r="N44" s="103">
        <f t="shared" si="13"/>
        <v>-3384.9290383522562</v>
      </c>
      <c r="O44" s="103">
        <f t="shared" si="14"/>
        <v>-744.36946601593445</v>
      </c>
      <c r="P44" s="106">
        <f t="shared" si="15"/>
        <v>6279900.6086911783</v>
      </c>
      <c r="Q44" s="106">
        <f t="shared" si="16"/>
        <v>221125.86259126494</v>
      </c>
      <c r="R44" s="106">
        <f t="shared" si="17"/>
        <v>252389.21783278915</v>
      </c>
      <c r="S44" s="106">
        <f t="shared" si="18"/>
        <v>54590.340797404569</v>
      </c>
      <c r="T44" s="106">
        <f t="shared" si="19"/>
        <v>67698.580767045118</v>
      </c>
      <c r="U44" s="106">
        <f t="shared" si="20"/>
        <v>14887.389320318687</v>
      </c>
      <c r="V44" s="107">
        <f>P44*'Levy Proposition'!B$5/(1+Assumptions!$D$49)^('Incentive Relocation assumption'!$I44-2022)</f>
        <v>402627646.55979621</v>
      </c>
      <c r="W44" s="107">
        <f>Q44*'Levy Proposition'!C$5/(1+Assumptions!$D$49)^('Incentive Relocation assumption'!$I44-2022)</f>
        <v>36763150.864913255</v>
      </c>
      <c r="X44" s="107">
        <f>R44*'Levy Proposition'!D$5/(1+Assumptions!$D$49)^('Incentive Relocation assumption'!$I44-2022)</f>
        <v>27297747.214227196</v>
      </c>
      <c r="Y44" s="107">
        <f>S44*'Levy Proposition'!E$5/(1+Assumptions!$D$49)^('Incentive Relocation assumption'!$I44-2022)</f>
        <v>9797015.583040908</v>
      </c>
      <c r="Z44" s="107">
        <f>T44*'Levy Proposition'!F$5/(1+Assumptions!$D$49)^('Incentive Relocation assumption'!$I44-2022)</f>
        <v>6767680.3648625063</v>
      </c>
      <c r="AA44" s="107">
        <f>U44*'Levy Proposition'!G$5/(1+Assumptions!$D$49)^('Incentive Relocation assumption'!$I44-2022)</f>
        <v>3800281.7184400423</v>
      </c>
      <c r="AB44" s="81">
        <f>P44*'Levy Proposition'!B$33/(1+Assumptions!$D$49)^('Incentive Relocation assumption'!$I44-2022)</f>
        <v>402257826.07631767</v>
      </c>
      <c r="AC44" s="81">
        <f>Q44*'Levy Proposition'!C$33/(1+Assumptions!$D$49)^('Incentive Relocation assumption'!$I44-2022)</f>
        <v>36729383.272590123</v>
      </c>
      <c r="AD44" s="81">
        <f>R44*'Levy Proposition'!D$33/(1+Assumptions!$D$49)^('Incentive Relocation assumption'!$I44-2022)</f>
        <v>27272673.759488318</v>
      </c>
      <c r="AE44" s="81">
        <f>S44*'Levy Proposition'!E$33/(1+Assumptions!$D$49)^('Incentive Relocation assumption'!$I44-2022)</f>
        <v>9788016.8541395925</v>
      </c>
      <c r="AF44" s="81">
        <f>T44*'Levy Proposition'!F$33/(1+Assumptions!$D$49)^('Incentive Relocation assumption'!$I44-2022)</f>
        <v>6761464.1329520885</v>
      </c>
      <c r="AG44" s="81">
        <f>U44*'Levy Proposition'!G$33/(1+Assumptions!$D$49)^('Incentive Relocation assumption'!$I44-2022)</f>
        <v>3796791.09370407</v>
      </c>
      <c r="AH44" s="109">
        <f t="shared" si="4"/>
        <v>369820.48347854614</v>
      </c>
      <c r="AI44" s="109">
        <f t="shared" si="5"/>
        <v>33767.592323131859</v>
      </c>
      <c r="AJ44" s="109">
        <f t="shared" si="6"/>
        <v>25073.454738877714</v>
      </c>
      <c r="AK44" s="109">
        <f t="shared" si="7"/>
        <v>8998.7289013154805</v>
      </c>
      <c r="AL44" s="109">
        <f t="shared" si="8"/>
        <v>6216.2319104177877</v>
      </c>
      <c r="AM44" s="109">
        <f t="shared" si="9"/>
        <v>3490.6247359723784</v>
      </c>
      <c r="AN44" s="106">
        <f>'Levy Proposition'!B$11*'Incentive Relocation assumption'!J44/(1+Assumptions!$D$49)^('Incentive Relocation assumption'!$I44-2022)</f>
        <v>0</v>
      </c>
      <c r="AO44" s="106">
        <f>-'Levy Proposition'!C$11*'Incentive Relocation assumption'!K44/(1+Assumptions!$D$49)^('Incentive Relocation assumption'!$I44-2022)</f>
        <v>3045651.005634686</v>
      </c>
      <c r="AP44" s="106">
        <f>-'Levy Proposition'!D$11*'Incentive Relocation assumption'!L44/(1+Assumptions!$D$49)^('Incentive Relocation assumption'!$I44-2022)</f>
        <v>1498979.7009132807</v>
      </c>
      <c r="AQ44" s="106">
        <f>-'Levy Proposition'!E$11*'Incentive Relocation assumption'!M44/(1+Assumptions!$D$49)^('Incentive Relocation assumption'!$I44-2022)</f>
        <v>849135.9895152665</v>
      </c>
      <c r="AR44" s="106">
        <f>-'Levy Proposition'!F$11*'Incentive Relocation assumption'!N44/(1+Assumptions!$D$49)^('Incentive Relocation assumption'!$I44-2022)</f>
        <v>327310.9284521949</v>
      </c>
      <c r="AS44" s="106">
        <f>-'Levy Proposition'!G$11*'Incentive Relocation assumption'!O44/(1+Assumptions!$D$49)^('Incentive Relocation assumption'!$I44-2022)</f>
        <v>383747.42987170111</v>
      </c>
    </row>
    <row r="45" spans="1:45" x14ac:dyDescent="0.35">
      <c r="A45">
        <v>2063</v>
      </c>
      <c r="B45" s="84">
        <f>'Future 95% Cost'!V44</f>
        <v>207300371.0514718</v>
      </c>
      <c r="C45" s="84">
        <f>'Future 95% Cost'!W44</f>
        <v>370119300.49456763</v>
      </c>
      <c r="D45" s="84">
        <f>'Future 95% Cost'!X44</f>
        <v>275299302.20821238</v>
      </c>
      <c r="E45" s="84">
        <f>'Future 95% Cost'!Y44</f>
        <v>99282270.047308713</v>
      </c>
      <c r="F45" s="84">
        <f>'Future 95% Cost'!Z44</f>
        <v>68489499.337652385</v>
      </c>
      <c r="G45" s="84">
        <f>'Future 95% Cost'!AA44</f>
        <v>38453056.052669369</v>
      </c>
      <c r="H45" s="84"/>
      <c r="I45">
        <v>2063</v>
      </c>
      <c r="J45" s="103">
        <f t="shared" si="1"/>
        <v>29007.841087169072</v>
      </c>
      <c r="K45" s="103">
        <f t="shared" si="10"/>
        <v>-10503.478473085086</v>
      </c>
      <c r="L45" s="103">
        <f t="shared" si="11"/>
        <v>-11988.487847057484</v>
      </c>
      <c r="M45" s="103">
        <f t="shared" si="12"/>
        <v>-2593.0411878767172</v>
      </c>
      <c r="N45" s="103">
        <f t="shared" si="13"/>
        <v>-3215.6825864346433</v>
      </c>
      <c r="O45" s="103">
        <f t="shared" si="14"/>
        <v>-707.1509927151377</v>
      </c>
      <c r="P45" s="106">
        <f t="shared" si="15"/>
        <v>6310435.1782566197</v>
      </c>
      <c r="Q45" s="106">
        <f t="shared" si="16"/>
        <v>210069.5694617017</v>
      </c>
      <c r="R45" s="106">
        <f t="shared" si="17"/>
        <v>239769.75694114968</v>
      </c>
      <c r="S45" s="106">
        <f t="shared" si="18"/>
        <v>51860.823757534337</v>
      </c>
      <c r="T45" s="106">
        <f t="shared" si="19"/>
        <v>64313.651728692865</v>
      </c>
      <c r="U45" s="106">
        <f t="shared" si="20"/>
        <v>14143.019854302753</v>
      </c>
      <c r="V45" s="107">
        <f>P45*'Levy Proposition'!B$5/(1+Assumptions!$D$49)^('Incentive Relocation assumption'!$I45-2022)</f>
        <v>383289528.92854542</v>
      </c>
      <c r="W45" s="107">
        <f>Q45*'Levy Proposition'!C$5/(1+Assumptions!$D$49)^('Incentive Relocation assumption'!$I45-2022)</f>
        <v>33086677.202611879</v>
      </c>
      <c r="X45" s="107">
        <f>R45*'Levy Proposition'!D$5/(1+Assumptions!$D$49)^('Incentive Relocation assumption'!$I45-2022)</f>
        <v>24567854.745487522</v>
      </c>
      <c r="Y45" s="107">
        <f>S45*'Levy Proposition'!E$5/(1+Assumptions!$D$49)^('Incentive Relocation assumption'!$I45-2022)</f>
        <v>8817271.7658540588</v>
      </c>
      <c r="Z45" s="107">
        <f>T45*'Levy Proposition'!F$5/(1+Assumptions!$D$49)^('Incentive Relocation assumption'!$I45-2022)</f>
        <v>6090883.1363627641</v>
      </c>
      <c r="AA45" s="107">
        <f>U45*'Levy Proposition'!G$5/(1+Assumptions!$D$49)^('Incentive Relocation assumption'!$I45-2022)</f>
        <v>3420237.1542918487</v>
      </c>
      <c r="AB45" s="81">
        <f>P45*'Levy Proposition'!B$33/(1+Assumptions!$D$49)^('Incentive Relocation assumption'!$I45-2022)</f>
        <v>382937470.8418448</v>
      </c>
      <c r="AC45" s="81">
        <f>Q45*'Levy Proposition'!C$33/(1+Assumptions!$D$49)^('Incentive Relocation assumption'!$I45-2022)</f>
        <v>33056286.515175689</v>
      </c>
      <c r="AD45" s="81">
        <f>R45*'Levy Proposition'!D$33/(1+Assumptions!$D$49)^('Incentive Relocation assumption'!$I45-2022)</f>
        <v>24545288.744375486</v>
      </c>
      <c r="AE45" s="81">
        <f>S45*'Levy Proposition'!E$33/(1+Assumptions!$D$49)^('Incentive Relocation assumption'!$I45-2022)</f>
        <v>8809172.9486583918</v>
      </c>
      <c r="AF45" s="81">
        <f>T45*'Levy Proposition'!F$33/(1+Assumptions!$D$49)^('Incentive Relocation assumption'!$I45-2022)</f>
        <v>6085288.5544567602</v>
      </c>
      <c r="AG45" s="81">
        <f>U45*'Levy Proposition'!G$33/(1+Assumptions!$D$49)^('Incentive Relocation assumption'!$I45-2022)</f>
        <v>3417095.6070860894</v>
      </c>
      <c r="AH45" s="109">
        <f t="shared" si="4"/>
        <v>352058.08670061827</v>
      </c>
      <c r="AI45" s="109">
        <f t="shared" si="5"/>
        <v>30390.687436189502</v>
      </c>
      <c r="AJ45" s="109">
        <f t="shared" si="6"/>
        <v>22566.001112036407</v>
      </c>
      <c r="AK45" s="109">
        <f t="shared" si="7"/>
        <v>8098.8171956669539</v>
      </c>
      <c r="AL45" s="109">
        <f t="shared" si="8"/>
        <v>5594.5819060038775</v>
      </c>
      <c r="AM45" s="109">
        <f t="shared" si="9"/>
        <v>3141.5472057592124</v>
      </c>
      <c r="AN45" s="106">
        <f>'Levy Proposition'!B$11*'Incentive Relocation assumption'!J45/(1+Assumptions!$D$49)^('Incentive Relocation assumption'!$I45-2022)</f>
        <v>0</v>
      </c>
      <c r="AO45" s="106">
        <f>-'Levy Proposition'!C$11*'Incentive Relocation assumption'!K45/(1+Assumptions!$D$49)^('Incentive Relocation assumption'!$I45-2022)</f>
        <v>2741072.7678247085</v>
      </c>
      <c r="AP45" s="106">
        <f>-'Levy Proposition'!D$11*'Incentive Relocation assumption'!L45/(1+Assumptions!$D$49)^('Incentive Relocation assumption'!$I45-2022)</f>
        <v>1349075.2650562406</v>
      </c>
      <c r="AQ45" s="106">
        <f>-'Levy Proposition'!E$11*'Incentive Relocation assumption'!M45/(1+Assumptions!$D$49)^('Incentive Relocation assumption'!$I45-2022)</f>
        <v>764218.7278627957</v>
      </c>
      <c r="AR45" s="106">
        <f>-'Levy Proposition'!F$11*'Incentive Relocation assumption'!N45/(1+Assumptions!$D$49)^('Incentive Relocation assumption'!$I45-2022)</f>
        <v>294578.42376945878</v>
      </c>
      <c r="AS45" s="106">
        <f>-'Levy Proposition'!G$11*'Incentive Relocation assumption'!O45/(1+Assumptions!$D$49)^('Incentive Relocation assumption'!$I45-2022)</f>
        <v>345371.03161129903</v>
      </c>
    </row>
    <row r="46" spans="1:45" x14ac:dyDescent="0.35">
      <c r="A46">
        <v>2064</v>
      </c>
      <c r="B46" s="84">
        <f>'Future 95% Cost'!V45</f>
        <v>198148302.11509165</v>
      </c>
      <c r="C46" s="84">
        <f>'Future 95% Cost'!W45</f>
        <v>353790955.30980456</v>
      </c>
      <c r="D46" s="84">
        <f>'Future 95% Cost'!X45</f>
        <v>263186975.25762472</v>
      </c>
      <c r="E46" s="84">
        <f>'Future 95% Cost'!Y45</f>
        <v>94950026.883658201</v>
      </c>
      <c r="F46" s="84">
        <f>'Future 95% Cost'!Z45</f>
        <v>65496571.721117109</v>
      </c>
      <c r="G46" s="84">
        <f>'Future 95% Cost'!AA45</f>
        <v>36772075.329203367</v>
      </c>
      <c r="H46" s="84"/>
      <c r="I46">
        <v>2064</v>
      </c>
      <c r="J46" s="103">
        <f t="shared" si="1"/>
        <v>27557.449032810615</v>
      </c>
      <c r="K46" s="103">
        <f t="shared" si="10"/>
        <v>-9978.3045494308317</v>
      </c>
      <c r="L46" s="103">
        <f t="shared" si="11"/>
        <v>-11389.06345470461</v>
      </c>
      <c r="M46" s="103">
        <f t="shared" si="12"/>
        <v>-2463.389128482881</v>
      </c>
      <c r="N46" s="103">
        <f t="shared" si="13"/>
        <v>-3054.8984571129113</v>
      </c>
      <c r="O46" s="103">
        <f t="shared" si="14"/>
        <v>-671.79344307938072</v>
      </c>
      <c r="P46" s="106">
        <f t="shared" si="15"/>
        <v>6339443.0193437887</v>
      </c>
      <c r="Q46" s="106">
        <f t="shared" si="16"/>
        <v>199566.0909886166</v>
      </c>
      <c r="R46" s="106">
        <f t="shared" si="17"/>
        <v>227781.26909409219</v>
      </c>
      <c r="S46" s="106">
        <f t="shared" si="18"/>
        <v>49267.782569657618</v>
      </c>
      <c r="T46" s="106">
        <f t="shared" si="19"/>
        <v>61097.969142258218</v>
      </c>
      <c r="U46" s="106">
        <f t="shared" si="20"/>
        <v>13435.868861587614</v>
      </c>
      <c r="V46" s="107">
        <f>P46*'Levy Proposition'!B$5/(1+Assumptions!$D$49)^('Incentive Relocation assumption'!$I46-2022)</f>
        <v>364783822.84102088</v>
      </c>
      <c r="W46" s="107">
        <f>Q46*'Levy Proposition'!C$5/(1+Assumptions!$D$49)^('Incentive Relocation assumption'!$I46-2022)</f>
        <v>29777866.764805648</v>
      </c>
      <c r="X46" s="107">
        <f>R46*'Levy Proposition'!D$5/(1+Assumptions!$D$49)^('Incentive Relocation assumption'!$I46-2022)</f>
        <v>22110963.298861403</v>
      </c>
      <c r="Y46" s="107">
        <f>S46*'Levy Proposition'!E$5/(1+Assumptions!$D$49)^('Incentive Relocation assumption'!$I46-2022)</f>
        <v>7935506.5564564513</v>
      </c>
      <c r="Z46" s="107">
        <f>T46*'Levy Proposition'!F$5/(1+Assumptions!$D$49)^('Incentive Relocation assumption'!$I46-2022)</f>
        <v>5481768.5500402628</v>
      </c>
      <c r="AA46" s="107">
        <f>U46*'Levy Proposition'!G$5/(1+Assumptions!$D$49)^('Incentive Relocation assumption'!$I46-2022)</f>
        <v>3078198.6858596001</v>
      </c>
      <c r="AB46" s="81">
        <f>P46*'Levy Proposition'!B$33/(1+Assumptions!$D$49)^('Incentive Relocation assumption'!$I46-2022)</f>
        <v>364448762.56664354</v>
      </c>
      <c r="AC46" s="81">
        <f>Q46*'Levy Proposition'!C$33/(1+Assumptions!$D$49)^('Incentive Relocation assumption'!$I46-2022)</f>
        <v>29750515.277201615</v>
      </c>
      <c r="AD46" s="81">
        <f>R46*'Levy Proposition'!D$33/(1+Assumptions!$D$49)^('Incentive Relocation assumption'!$I46-2022)</f>
        <v>22090653.995197762</v>
      </c>
      <c r="AE46" s="81">
        <f>S46*'Levy Proposition'!E$33/(1+Assumptions!$D$49)^('Incentive Relocation assumption'!$I46-2022)</f>
        <v>7928217.6559141502</v>
      </c>
      <c r="AF46" s="81">
        <f>T46*'Levy Proposition'!F$33/(1+Assumptions!$D$49)^('Incentive Relocation assumption'!$I46-2022)</f>
        <v>5476733.4504567767</v>
      </c>
      <c r="AG46" s="81">
        <f>U46*'Levy Proposition'!G$33/(1+Assumptions!$D$49)^('Incentive Relocation assumption'!$I46-2022)</f>
        <v>3075371.3069253061</v>
      </c>
      <c r="AH46" s="109">
        <f t="shared" si="4"/>
        <v>335060.27437734604</v>
      </c>
      <c r="AI46" s="109">
        <f t="shared" si="5"/>
        <v>27351.487604033202</v>
      </c>
      <c r="AJ46" s="109">
        <f t="shared" si="6"/>
        <v>20309.303663641214</v>
      </c>
      <c r="AK46" s="109">
        <f t="shared" si="7"/>
        <v>7288.9005423011258</v>
      </c>
      <c r="AL46" s="109">
        <f t="shared" si="8"/>
        <v>5035.0995834860951</v>
      </c>
      <c r="AM46" s="109">
        <f t="shared" si="9"/>
        <v>2827.3789342939854</v>
      </c>
      <c r="AN46" s="106">
        <f>'Levy Proposition'!B$11*'Incentive Relocation assumption'!J46/(1+Assumptions!$D$49)^('Incentive Relocation assumption'!$I46-2022)</f>
        <v>0</v>
      </c>
      <c r="AO46" s="106">
        <f>-'Levy Proposition'!C$11*'Incentive Relocation assumption'!K46/(1+Assumptions!$D$49)^('Incentive Relocation assumption'!$I46-2022)</f>
        <v>2466953.6675770455</v>
      </c>
      <c r="AP46" s="106">
        <f>-'Levy Proposition'!D$11*'Incentive Relocation assumption'!L46/(1+Assumptions!$D$49)^('Incentive Relocation assumption'!$I46-2022)</f>
        <v>1214161.9193893652</v>
      </c>
      <c r="AQ46" s="106">
        <f>-'Levy Proposition'!E$11*'Incentive Relocation assumption'!M46/(1+Assumptions!$D$49)^('Incentive Relocation assumption'!$I46-2022)</f>
        <v>687793.55866146507</v>
      </c>
      <c r="AR46" s="106">
        <f>-'Levy Proposition'!F$11*'Incentive Relocation assumption'!N46/(1+Assumptions!$D$49)^('Incentive Relocation assumption'!$I46-2022)</f>
        <v>265119.31074483786</v>
      </c>
      <c r="AS46" s="106">
        <f>-'Levy Proposition'!G$11*'Incentive Relocation assumption'!O46/(1+Assumptions!$D$49)^('Incentive Relocation assumption'!$I46-2022)</f>
        <v>310832.4387114002</v>
      </c>
    </row>
    <row r="47" spans="1:45" x14ac:dyDescent="0.35">
      <c r="A47">
        <v>2065</v>
      </c>
      <c r="B47" s="84">
        <f>'Future 95% Cost'!V46</f>
        <v>189401771.65093622</v>
      </c>
      <c r="C47" s="84">
        <f>'Future 95% Cost'!W46</f>
        <v>338185349.09302235</v>
      </c>
      <c r="D47" s="84">
        <f>'Future 95% Cost'!X46</f>
        <v>251609546.30157459</v>
      </c>
      <c r="E47" s="84">
        <f>'Future 95% Cost'!Y46</f>
        <v>90807827.717220902</v>
      </c>
      <c r="F47" s="84">
        <f>'Future 95% Cost'!Z46</f>
        <v>62635173.580471009</v>
      </c>
      <c r="G47" s="84">
        <f>'Future 95% Cost'!AA46</f>
        <v>35164990.04327707</v>
      </c>
      <c r="H47" s="84"/>
      <c r="I47">
        <v>2065</v>
      </c>
      <c r="J47" s="103">
        <f t="shared" si="1"/>
        <v>26179.576581170084</v>
      </c>
      <c r="K47" s="103">
        <f t="shared" si="10"/>
        <v>-9479.3893219592901</v>
      </c>
      <c r="L47" s="103">
        <f t="shared" si="11"/>
        <v>-10819.610281969379</v>
      </c>
      <c r="M47" s="103">
        <f t="shared" si="12"/>
        <v>-2340.2196720587372</v>
      </c>
      <c r="N47" s="103">
        <f t="shared" si="13"/>
        <v>-2902.1535342572656</v>
      </c>
      <c r="O47" s="103">
        <f t="shared" si="14"/>
        <v>-638.20377092541173</v>
      </c>
      <c r="P47" s="106">
        <f t="shared" si="15"/>
        <v>6367000.4683765993</v>
      </c>
      <c r="Q47" s="106">
        <f t="shared" si="16"/>
        <v>189587.78643918579</v>
      </c>
      <c r="R47" s="106">
        <f t="shared" si="17"/>
        <v>216392.20563938757</v>
      </c>
      <c r="S47" s="106">
        <f t="shared" si="18"/>
        <v>46804.39344117474</v>
      </c>
      <c r="T47" s="106">
        <f t="shared" si="19"/>
        <v>58043.070685145307</v>
      </c>
      <c r="U47" s="106">
        <f t="shared" si="20"/>
        <v>12764.075418508233</v>
      </c>
      <c r="V47" s="107">
        <f>P47*'Levy Proposition'!B$5/(1+Assumptions!$D$49)^('Incentive Relocation assumption'!$I47-2022)</f>
        <v>347085261.3763451</v>
      </c>
      <c r="W47" s="107">
        <f>Q47*'Levy Proposition'!C$5/(1+Assumptions!$D$49)^('Incentive Relocation assumption'!$I47-2022)</f>
        <v>26799951.643150151</v>
      </c>
      <c r="X47" s="107">
        <f>R47*'Levy Proposition'!D$5/(1+Assumptions!$D$49)^('Incentive Relocation assumption'!$I47-2022)</f>
        <v>19899771.594562743</v>
      </c>
      <c r="Y47" s="107">
        <f>S47*'Levy Proposition'!E$5/(1+Assumptions!$D$49)^('Incentive Relocation assumption'!$I47-2022)</f>
        <v>7141921.6714438796</v>
      </c>
      <c r="Z47" s="107">
        <f>T47*'Levy Proposition'!F$5/(1+Assumptions!$D$49)^('Incentive Relocation assumption'!$I47-2022)</f>
        <v>4933568.0497319605</v>
      </c>
      <c r="AA47" s="107">
        <f>U47*'Levy Proposition'!G$5/(1+Assumptions!$D$49)^('Incentive Relocation assumption'!$I47-2022)</f>
        <v>2770365.5396345193</v>
      </c>
      <c r="AB47" s="81">
        <f>P47*'Levy Proposition'!B$33/(1+Assumptions!$D$49)^('Incentive Relocation assumption'!$I47-2022)</f>
        <v>346766457.53794193</v>
      </c>
      <c r="AC47" s="81">
        <f>Q47*'Levy Proposition'!C$33/(1+Assumptions!$D$49)^('Incentive Relocation assumption'!$I47-2022)</f>
        <v>26775335.42228565</v>
      </c>
      <c r="AD47" s="81">
        <f>R47*'Levy Proposition'!D$33/(1+Assumptions!$D$49)^('Incentive Relocation assumption'!$I47-2022)</f>
        <v>19881493.308868516</v>
      </c>
      <c r="AE47" s="81">
        <f>S47*'Levy Proposition'!E$33/(1+Assumptions!$D$49)^('Incentive Relocation assumption'!$I47-2022)</f>
        <v>7135361.6923960755</v>
      </c>
      <c r="AF47" s="81">
        <f>T47*'Levy Proposition'!F$33/(1+Assumptions!$D$49)^('Incentive Relocation assumption'!$I47-2022)</f>
        <v>4929036.4818254448</v>
      </c>
      <c r="AG47" s="81">
        <f>U47*'Levy Proposition'!G$33/(1+Assumptions!$D$49)^('Incentive Relocation assumption'!$I47-2022)</f>
        <v>2767820.9107893971</v>
      </c>
      <c r="AH47" s="109">
        <f t="shared" si="4"/>
        <v>318803.83840316534</v>
      </c>
      <c r="AI47" s="109">
        <f t="shared" si="5"/>
        <v>24616.22086450085</v>
      </c>
      <c r="AJ47" s="109">
        <f t="shared" si="6"/>
        <v>18278.285694226623</v>
      </c>
      <c r="AK47" s="109">
        <f t="shared" si="7"/>
        <v>6559.9790478041396</v>
      </c>
      <c r="AL47" s="109">
        <f t="shared" si="8"/>
        <v>4531.5679065156728</v>
      </c>
      <c r="AM47" s="109">
        <f t="shared" si="9"/>
        <v>2544.6288451221772</v>
      </c>
      <c r="AN47" s="106">
        <f>'Levy Proposition'!B$11*'Incentive Relocation assumption'!J47/(1+Assumptions!$D$49)^('Incentive Relocation assumption'!$I47-2022)</f>
        <v>0</v>
      </c>
      <c r="AO47" s="106">
        <f>-'Levy Proposition'!C$11*'Incentive Relocation assumption'!K47/(1+Assumptions!$D$49)^('Incentive Relocation assumption'!$I47-2022)</f>
        <v>2220247.659751669</v>
      </c>
      <c r="AP47" s="106">
        <f>-'Levy Proposition'!D$11*'Incentive Relocation assumption'!L47/(1+Assumptions!$D$49)^('Incentive Relocation assumption'!$I47-2022)</f>
        <v>1092740.4902304034</v>
      </c>
      <c r="AQ47" s="106">
        <f>-'Levy Proposition'!E$11*'Incentive Relocation assumption'!M47/(1+Assumptions!$D$49)^('Incentive Relocation assumption'!$I47-2022)</f>
        <v>619011.23603599169</v>
      </c>
      <c r="AR47" s="106">
        <f>-'Levy Proposition'!F$11*'Incentive Relocation assumption'!N47/(1+Assumptions!$D$49)^('Incentive Relocation assumption'!$I47-2022)</f>
        <v>238606.23609292737</v>
      </c>
      <c r="AS47" s="106">
        <f>-'Levy Proposition'!G$11*'Incentive Relocation assumption'!O47/(1+Assumptions!$D$49)^('Incentive Relocation assumption'!$I47-2022)</f>
        <v>279747.85408179421</v>
      </c>
    </row>
    <row r="48" spans="1:45" x14ac:dyDescent="0.35">
      <c r="A48">
        <v>2066</v>
      </c>
      <c r="B48" s="84">
        <f>'Future 95% Cost'!V47</f>
        <v>181042752.30879003</v>
      </c>
      <c r="C48" s="84">
        <f>'Future 95% Cost'!W47</f>
        <v>323270398.3071931</v>
      </c>
      <c r="D48" s="84">
        <f>'Future 95% Cost'!X47</f>
        <v>240543317.16239718</v>
      </c>
      <c r="E48" s="84">
        <f>'Future 95% Cost'!Y47</f>
        <v>86847297.521856666</v>
      </c>
      <c r="F48" s="84">
        <f>'Future 95% Cost'!Z47</f>
        <v>59899496.604215689</v>
      </c>
      <c r="G48" s="84">
        <f>'Future 95% Cost'!AA47</f>
        <v>33628536.475662127</v>
      </c>
      <c r="H48" s="84"/>
      <c r="I48">
        <v>2066</v>
      </c>
      <c r="J48" s="103">
        <f t="shared" si="1"/>
        <v>24870.597752111582</v>
      </c>
      <c r="K48" s="103">
        <f t="shared" si="10"/>
        <v>-9005.4198558613261</v>
      </c>
      <c r="L48" s="103">
        <f t="shared" si="11"/>
        <v>-10278.629767870909</v>
      </c>
      <c r="M48" s="103">
        <f t="shared" si="12"/>
        <v>-2223.2086884558003</v>
      </c>
      <c r="N48" s="103">
        <f t="shared" si="13"/>
        <v>-2757.0458575444022</v>
      </c>
      <c r="O48" s="103">
        <f t="shared" si="14"/>
        <v>-606.29358237914118</v>
      </c>
      <c r="P48" s="106">
        <f t="shared" si="15"/>
        <v>6393180.0449577691</v>
      </c>
      <c r="Q48" s="106">
        <f t="shared" si="16"/>
        <v>180108.3971172265</v>
      </c>
      <c r="R48" s="106">
        <f t="shared" si="17"/>
        <v>205572.59535741818</v>
      </c>
      <c r="S48" s="106">
        <f t="shared" si="18"/>
        <v>44464.173769116001</v>
      </c>
      <c r="T48" s="106">
        <f t="shared" si="19"/>
        <v>55140.917150888039</v>
      </c>
      <c r="U48" s="106">
        <f t="shared" si="20"/>
        <v>12125.871647582822</v>
      </c>
      <c r="V48" s="107">
        <f>P48*'Levy Proposition'!B$5/(1+Assumptions!$D$49)^('Incentive Relocation assumption'!$I48-2022)</f>
        <v>330168052.68704528</v>
      </c>
      <c r="W48" s="107">
        <f>Q48*'Levy Proposition'!C$5/(1+Assumptions!$D$49)^('Incentive Relocation assumption'!$I48-2022)</f>
        <v>24119840.878731735</v>
      </c>
      <c r="X48" s="107">
        <f>R48*'Levy Proposition'!D$5/(1+Assumptions!$D$49)^('Incentive Relocation assumption'!$I48-2022)</f>
        <v>17909708.598546587</v>
      </c>
      <c r="Y48" s="107">
        <f>S48*'Levy Proposition'!E$5/(1+Assumptions!$D$49)^('Incentive Relocation assumption'!$I48-2022)</f>
        <v>6427698.6980169024</v>
      </c>
      <c r="Z48" s="107">
        <f>T48*'Levy Proposition'!F$5/(1+Assumptions!$D$49)^('Incentive Relocation assumption'!$I48-2022)</f>
        <v>4440189.964086907</v>
      </c>
      <c r="AA48" s="107">
        <f>U48*'Levy Proposition'!G$5/(1+Assumptions!$D$49)^('Incentive Relocation assumption'!$I48-2022)</f>
        <v>2493317.0358531312</v>
      </c>
      <c r="AB48" s="81">
        <f>P48*'Levy Proposition'!B$33/(1+Assumptions!$D$49)^('Incentive Relocation assumption'!$I48-2022)</f>
        <v>329864787.5985269</v>
      </c>
      <c r="AC48" s="81">
        <f>Q48*'Levy Proposition'!C$33/(1+Assumptions!$D$49)^('Incentive Relocation assumption'!$I48-2022)</f>
        <v>24097686.386134386</v>
      </c>
      <c r="AD48" s="81">
        <f>R48*'Levy Proposition'!D$33/(1+Assumptions!$D$49)^('Incentive Relocation assumption'!$I48-2022)</f>
        <v>17893258.220264155</v>
      </c>
      <c r="AE48" s="81">
        <f>S48*'Levy Proposition'!E$33/(1+Assumptions!$D$49)^('Incentive Relocation assumption'!$I48-2022)</f>
        <v>6421794.7451699842</v>
      </c>
      <c r="AF48" s="81">
        <f>T48*'Levy Proposition'!F$33/(1+Assumptions!$D$49)^('Incentive Relocation assumption'!$I48-2022)</f>
        <v>4436111.5725177107</v>
      </c>
      <c r="AG48" s="81">
        <f>U48*'Levy Proposition'!G$33/(1+Assumptions!$D$49)^('Incentive Relocation assumption'!$I48-2022)</f>
        <v>2491026.8808686365</v>
      </c>
      <c r="AH48" s="109">
        <f t="shared" si="4"/>
        <v>303265.08851838112</v>
      </c>
      <c r="AI48" s="109">
        <f t="shared" si="5"/>
        <v>22154.492597348988</v>
      </c>
      <c r="AJ48" s="109">
        <f t="shared" si="6"/>
        <v>16450.378282431513</v>
      </c>
      <c r="AK48" s="109">
        <f t="shared" si="7"/>
        <v>5903.9528469182551</v>
      </c>
      <c r="AL48" s="109">
        <f t="shared" si="8"/>
        <v>4078.3915691962466</v>
      </c>
      <c r="AM48" s="109">
        <f t="shared" si="9"/>
        <v>2290.1549844946712</v>
      </c>
      <c r="AN48" s="106">
        <f>'Levy Proposition'!B$11*'Incentive Relocation assumption'!J48/(1+Assumptions!$D$49)^('Incentive Relocation assumption'!$I48-2022)</f>
        <v>0</v>
      </c>
      <c r="AO48" s="106">
        <f>-'Levy Proposition'!C$11*'Incentive Relocation assumption'!K48/(1+Assumptions!$D$49)^('Incentive Relocation assumption'!$I48-2022)</f>
        <v>1998213.3168614963</v>
      </c>
      <c r="AP48" s="106">
        <f>-'Levy Proposition'!D$11*'Incentive Relocation assumption'!L48/(1+Assumptions!$D$49)^('Incentive Relocation assumption'!$I48-2022)</f>
        <v>983461.72773193056</v>
      </c>
      <c r="AQ48" s="106">
        <f>-'Levy Proposition'!E$11*'Incentive Relocation assumption'!M48/(1+Assumptions!$D$49)^('Incentive Relocation assumption'!$I48-2022)</f>
        <v>557107.44236179511</v>
      </c>
      <c r="AR48" s="106">
        <f>-'Levy Proposition'!F$11*'Incentive Relocation assumption'!N48/(1+Assumptions!$D$49)^('Incentive Relocation assumption'!$I48-2022)</f>
        <v>214744.58326888335</v>
      </c>
      <c r="AS48" s="106">
        <f>-'Levy Proposition'!G$11*'Incentive Relocation assumption'!O48/(1+Assumptions!$D$49)^('Incentive Relocation assumption'!$I48-2022)</f>
        <v>251771.86199677867</v>
      </c>
    </row>
    <row r="49" spans="1:45" x14ac:dyDescent="0.35">
      <c r="A49">
        <v>2067</v>
      </c>
      <c r="B49" s="84">
        <f>'Future 95% Cost'!V48</f>
        <v>173054020.37477031</v>
      </c>
      <c r="C49" s="84">
        <f>'Future 95% Cost'!W48</f>
        <v>309015447.32848674</v>
      </c>
      <c r="D49" s="84">
        <f>'Future 95% Cost'!X48</f>
        <v>229965642.55358547</v>
      </c>
      <c r="E49" s="84">
        <f>'Future 95% Cost'!Y48</f>
        <v>83060431.837986633</v>
      </c>
      <c r="F49" s="84">
        <f>'Future 95% Cost'!Z48</f>
        <v>57283990.056398176</v>
      </c>
      <c r="G49" s="84">
        <f>'Future 95% Cost'!AA48</f>
        <v>32159595.635597631</v>
      </c>
      <c r="H49" s="84"/>
      <c r="I49">
        <v>2067</v>
      </c>
      <c r="J49" s="103">
        <f t="shared" si="1"/>
        <v>23627.067864505996</v>
      </c>
      <c r="K49" s="103">
        <f t="shared" si="10"/>
        <v>-8555.1488630682597</v>
      </c>
      <c r="L49" s="103">
        <f t="shared" si="11"/>
        <v>-9764.698279477363</v>
      </c>
      <c r="M49" s="103">
        <f t="shared" si="12"/>
        <v>-2112.0482540330099</v>
      </c>
      <c r="N49" s="103">
        <f t="shared" si="13"/>
        <v>-2619.1935646671823</v>
      </c>
      <c r="O49" s="103">
        <f t="shared" si="14"/>
        <v>-575.9789032601841</v>
      </c>
      <c r="P49" s="106">
        <f t="shared" si="15"/>
        <v>6418050.6427098811</v>
      </c>
      <c r="Q49" s="106">
        <f t="shared" si="16"/>
        <v>171102.97726136519</v>
      </c>
      <c r="R49" s="106">
        <f t="shared" si="17"/>
        <v>195293.96558954727</v>
      </c>
      <c r="S49" s="106">
        <f t="shared" si="18"/>
        <v>42240.9650806602</v>
      </c>
      <c r="T49" s="106">
        <f t="shared" si="19"/>
        <v>52383.87129334364</v>
      </c>
      <c r="U49" s="106">
        <f t="shared" si="20"/>
        <v>11519.578065203681</v>
      </c>
      <c r="V49" s="107">
        <f>P49*'Levy Proposition'!B$5/(1+Assumptions!$D$49)^('Incentive Relocation assumption'!$I49-2022)</f>
        <v>314006093.12507933</v>
      </c>
      <c r="W49" s="107">
        <f>Q49*'Levy Proposition'!C$5/(1+Assumptions!$D$49)^('Incentive Relocation assumption'!$I49-2022)</f>
        <v>21707752.75126414</v>
      </c>
      <c r="X49" s="107">
        <f>R49*'Levy Proposition'!D$5/(1+Assumptions!$D$49)^('Incentive Relocation assumption'!$I49-2022)</f>
        <v>16118660.486158289</v>
      </c>
      <c r="Y49" s="107">
        <f>S49*'Levy Proposition'!E$5/(1+Assumptions!$D$49)^('Incentive Relocation assumption'!$I49-2022)</f>
        <v>5784901.1026937626</v>
      </c>
      <c r="Z49" s="107">
        <f>T49*'Levy Proposition'!F$5/(1+Assumptions!$D$49)^('Incentive Relocation assumption'!$I49-2022)</f>
        <v>3996151.8151653395</v>
      </c>
      <c r="AA49" s="107">
        <f>U49*'Levy Proposition'!G$5/(1+Assumptions!$D$49)^('Incentive Relocation assumption'!$I49-2022)</f>
        <v>2243974.57748322</v>
      </c>
      <c r="AB49" s="81">
        <f>P49*'Levy Proposition'!B$33/(1+Assumptions!$D$49)^('Incentive Relocation assumption'!$I49-2022)</f>
        <v>313717673.07701021</v>
      </c>
      <c r="AC49" s="81">
        <f>Q49*'Levy Proposition'!C$33/(1+Assumptions!$D$49)^('Incentive Relocation assumption'!$I49-2022)</f>
        <v>21687813.803488698</v>
      </c>
      <c r="AD49" s="81">
        <f>R49*'Levy Proposition'!D$33/(1+Assumptions!$D$49)^('Incentive Relocation assumption'!$I49-2022)</f>
        <v>16103855.216661895</v>
      </c>
      <c r="AE49" s="81">
        <f>S49*'Levy Proposition'!E$33/(1+Assumptions!$D$49)^('Incentive Relocation assumption'!$I49-2022)</f>
        <v>5779587.5705979085</v>
      </c>
      <c r="AF49" s="81">
        <f>T49*'Levy Proposition'!F$33/(1+Assumptions!$D$49)^('Incentive Relocation assumption'!$I49-2022)</f>
        <v>3992481.280344978</v>
      </c>
      <c r="AG49" s="81">
        <f>U49*'Levy Proposition'!G$33/(1+Assumptions!$D$49)^('Incentive Relocation assumption'!$I49-2022)</f>
        <v>2241913.447875631</v>
      </c>
      <c r="AH49" s="109">
        <f t="shared" si="4"/>
        <v>288420.04806911945</v>
      </c>
      <c r="AI49" s="109">
        <f t="shared" si="5"/>
        <v>19938.947775442153</v>
      </c>
      <c r="AJ49" s="109">
        <f t="shared" si="6"/>
        <v>14805.269496394321</v>
      </c>
      <c r="AK49" s="109">
        <f t="shared" si="7"/>
        <v>5313.5320958541706</v>
      </c>
      <c r="AL49" s="109">
        <f t="shared" si="8"/>
        <v>3670.5348203615285</v>
      </c>
      <c r="AM49" s="109">
        <f t="shared" si="9"/>
        <v>2061.1296075889841</v>
      </c>
      <c r="AN49" s="106">
        <f>'Levy Proposition'!B$11*'Incentive Relocation assumption'!J49/(1+Assumptions!$D$49)^('Incentive Relocation assumption'!$I49-2022)</f>
        <v>0</v>
      </c>
      <c r="AO49" s="106">
        <f>-'Levy Proposition'!C$11*'Incentive Relocation assumption'!K49/(1+Assumptions!$D$49)^('Incentive Relocation assumption'!$I49-2022)</f>
        <v>1798383.3659931514</v>
      </c>
      <c r="AP49" s="106">
        <f>-'Levy Proposition'!D$11*'Incentive Relocation assumption'!L49/(1+Assumptions!$D$49)^('Incentive Relocation assumption'!$I49-2022)</f>
        <v>885111.31285117962</v>
      </c>
      <c r="AQ49" s="106">
        <f>-'Levy Proposition'!E$11*'Incentive Relocation assumption'!M49/(1+Assumptions!$D$49)^('Incentive Relocation assumption'!$I49-2022)</f>
        <v>501394.29507359525</v>
      </c>
      <c r="AR49" s="106">
        <f>-'Levy Proposition'!F$11*'Incentive Relocation assumption'!N49/(1+Assumptions!$D$49)^('Incentive Relocation assumption'!$I49-2022)</f>
        <v>193269.19865315835</v>
      </c>
      <c r="AS49" s="106">
        <f>-'Levy Proposition'!G$11*'Incentive Relocation assumption'!O49/(1+Assumptions!$D$49)^('Incentive Relocation assumption'!$I49-2022)</f>
        <v>226593.58979315319</v>
      </c>
    </row>
    <row r="50" spans="1:45" x14ac:dyDescent="0.35">
      <c r="A50">
        <v>2068</v>
      </c>
      <c r="B50" s="84">
        <f>'Future 95% Cost'!V49</f>
        <v>165419119.85484973</v>
      </c>
      <c r="C50" s="84">
        <f>'Future 95% Cost'!W49</f>
        <v>295391204.74829143</v>
      </c>
      <c r="D50" s="84">
        <f>'Future 95% Cost'!X49</f>
        <v>219854883.18378937</v>
      </c>
      <c r="E50" s="84">
        <f>'Future 95% Cost'!Y49</f>
        <v>79439580.317294896</v>
      </c>
      <c r="F50" s="84">
        <f>'Future 95% Cost'!Z49</f>
        <v>54783349.311406285</v>
      </c>
      <c r="G50" s="84">
        <f>'Future 95% Cost'!AA49</f>
        <v>30755186.820321687</v>
      </c>
      <c r="H50" s="84"/>
      <c r="I50">
        <v>2068</v>
      </c>
      <c r="J50" s="103">
        <f t="shared" si="1"/>
        <v>22445.714471280698</v>
      </c>
      <c r="K50" s="103">
        <f t="shared" si="10"/>
        <v>-8127.3914199148467</v>
      </c>
      <c r="L50" s="103">
        <f t="shared" si="11"/>
        <v>-9276.4633655034959</v>
      </c>
      <c r="M50" s="103">
        <f t="shared" si="12"/>
        <v>-2006.4458413313596</v>
      </c>
      <c r="N50" s="103">
        <f t="shared" si="13"/>
        <v>-2488.233886433823</v>
      </c>
      <c r="O50" s="103">
        <f t="shared" si="14"/>
        <v>-547.1799580971749</v>
      </c>
      <c r="P50" s="106">
        <f t="shared" si="15"/>
        <v>6441677.7105743866</v>
      </c>
      <c r="Q50" s="106">
        <f t="shared" si="16"/>
        <v>162547.82839829693</v>
      </c>
      <c r="R50" s="106">
        <f t="shared" si="17"/>
        <v>185529.2673100699</v>
      </c>
      <c r="S50" s="106">
        <f t="shared" si="18"/>
        <v>40128.916826627188</v>
      </c>
      <c r="T50" s="106">
        <f t="shared" si="19"/>
        <v>49764.677728676455</v>
      </c>
      <c r="U50" s="106">
        <f t="shared" si="20"/>
        <v>10943.599161943497</v>
      </c>
      <c r="V50" s="107">
        <f>P50*'Levy Proposition'!B$5/(1+Assumptions!$D$49)^('Incentive Relocation assumption'!$I50-2022)</f>
        <v>298573150.59934175</v>
      </c>
      <c r="W50" s="107">
        <f>Q50*'Levy Proposition'!C$5/(1+Assumptions!$D$49)^('Incentive Relocation assumption'!$I50-2022)</f>
        <v>19536883.840951513</v>
      </c>
      <c r="X50" s="107">
        <f>R50*'Levy Proposition'!D$5/(1+Assumptions!$D$49)^('Incentive Relocation assumption'!$I50-2022)</f>
        <v>14506724.91059541</v>
      </c>
      <c r="Y50" s="107">
        <f>S50*'Levy Proposition'!E$5/(1+Assumptions!$D$49)^('Incentive Relocation assumption'!$I50-2022)</f>
        <v>5206386.0395746743</v>
      </c>
      <c r="Z50" s="107">
        <f>T50*'Levy Proposition'!F$5/(1+Assumptions!$D$49)^('Incentive Relocation assumption'!$I50-2022)</f>
        <v>3596519.3964698296</v>
      </c>
      <c r="AA50" s="107">
        <f>U50*'Levy Proposition'!G$5/(1+Assumptions!$D$49)^('Incentive Relocation assumption'!$I50-2022)</f>
        <v>2019567.4404751507</v>
      </c>
      <c r="AB50" s="81">
        <f>P50*'Levy Proposition'!B$33/(1+Assumptions!$D$49)^('Incentive Relocation assumption'!$I50-2022)</f>
        <v>298298905.97691751</v>
      </c>
      <c r="AC50" s="81">
        <f>Q50*'Levy Proposition'!C$33/(1+Assumptions!$D$49)^('Incentive Relocation assumption'!$I50-2022)</f>
        <v>19518938.873959158</v>
      </c>
      <c r="AD50" s="81">
        <f>R50*'Levy Proposition'!D$33/(1+Assumptions!$D$49)^('Incentive Relocation assumption'!$I50-2022)</f>
        <v>14493400.231910363</v>
      </c>
      <c r="AE50" s="81">
        <f>S50*'Levy Proposition'!E$33/(1+Assumptions!$D$49)^('Incentive Relocation assumption'!$I50-2022)</f>
        <v>5201603.883608032</v>
      </c>
      <c r="AF50" s="81">
        <f>T50*'Levy Proposition'!F$33/(1+Assumptions!$D$49)^('Incentive Relocation assumption'!$I50-2022)</f>
        <v>3593215.9309641519</v>
      </c>
      <c r="AG50" s="81">
        <f>U50*'Levy Proposition'!G$33/(1+Assumptions!$D$49)^('Incentive Relocation assumption'!$I50-2022)</f>
        <v>2017712.4327188886</v>
      </c>
      <c r="AH50" s="109">
        <f t="shared" si="4"/>
        <v>274244.62242424488</v>
      </c>
      <c r="AI50" s="109">
        <f t="shared" si="5"/>
        <v>17944.966992355883</v>
      </c>
      <c r="AJ50" s="109">
        <f t="shared" si="6"/>
        <v>13324.678685046732</v>
      </c>
      <c r="AK50" s="109">
        <f t="shared" si="7"/>
        <v>4782.1559666423127</v>
      </c>
      <c r="AL50" s="109">
        <f t="shared" si="8"/>
        <v>3303.465505677741</v>
      </c>
      <c r="AM50" s="109">
        <f t="shared" si="9"/>
        <v>1855.0077562620863</v>
      </c>
      <c r="AN50" s="106">
        <f>'Levy Proposition'!B$11*'Incentive Relocation assumption'!J50/(1+Assumptions!$D$49)^('Incentive Relocation assumption'!$I50-2022)</f>
        <v>0</v>
      </c>
      <c r="AO50" s="106">
        <f>-'Levy Proposition'!C$11*'Incentive Relocation assumption'!K50/(1+Assumptions!$D$49)^('Incentive Relocation assumption'!$I50-2022)</f>
        <v>1618537.2721670384</v>
      </c>
      <c r="AP50" s="106">
        <f>-'Levy Proposition'!D$11*'Incentive Relocation assumption'!L50/(1+Assumptions!$D$49)^('Incentive Relocation assumption'!$I50-2022)</f>
        <v>796596.36368755787</v>
      </c>
      <c r="AQ50" s="106">
        <f>-'Levy Proposition'!E$11*'Incentive Relocation assumption'!M50/(1+Assumptions!$D$49)^('Incentive Relocation assumption'!$I50-2022)</f>
        <v>451252.70282978285</v>
      </c>
      <c r="AR50" s="106">
        <f>-'Levy Proposition'!F$11*'Incentive Relocation assumption'!N50/(1+Assumptions!$D$49)^('Incentive Relocation assumption'!$I50-2022)</f>
        <v>173941.44513188503</v>
      </c>
      <c r="AS50" s="106">
        <f>-'Levy Proposition'!G$11*'Incentive Relocation assumption'!O50/(1+Assumptions!$D$49)^('Incentive Relocation assumption'!$I50-2022)</f>
        <v>203933.25341496945</v>
      </c>
    </row>
    <row r="51" spans="1:45" x14ac:dyDescent="0.35">
      <c r="A51">
        <v>2069</v>
      </c>
      <c r="B51" s="84">
        <f>'Future 95% Cost'!V50</f>
        <v>158122328.16733357</v>
      </c>
      <c r="C51" s="84">
        <f>'Future 95% Cost'!W50</f>
        <v>282369682.5227266</v>
      </c>
      <c r="D51" s="84">
        <f>'Future 95% Cost'!X50</f>
        <v>210190360.95425051</v>
      </c>
      <c r="E51" s="84">
        <f>'Future 95% Cost'!Y50</f>
        <v>75977431.000525132</v>
      </c>
      <c r="F51" s="84">
        <f>'Future 95% Cost'!Z50</f>
        <v>52392504.900834195</v>
      </c>
      <c r="G51" s="84">
        <f>'Future 95% Cost'!AA50</f>
        <v>29412461.462101605</v>
      </c>
      <c r="H51" s="84"/>
      <c r="I51">
        <v>2069</v>
      </c>
      <c r="J51" s="103">
        <f t="shared" si="1"/>
        <v>21323.428747716662</v>
      </c>
      <c r="K51" s="103">
        <f t="shared" si="10"/>
        <v>-7721.0218489191047</v>
      </c>
      <c r="L51" s="103">
        <f t="shared" si="11"/>
        <v>-8812.6401972283202</v>
      </c>
      <c r="M51" s="103">
        <f t="shared" si="12"/>
        <v>-1906.1235492647913</v>
      </c>
      <c r="N51" s="103">
        <f t="shared" si="13"/>
        <v>-2363.8221921121317</v>
      </c>
      <c r="O51" s="103">
        <f t="shared" si="14"/>
        <v>-519.82096019231619</v>
      </c>
      <c r="P51" s="106">
        <f t="shared" si="15"/>
        <v>6464123.4250456672</v>
      </c>
      <c r="Q51" s="106">
        <f t="shared" si="16"/>
        <v>154420.43697838209</v>
      </c>
      <c r="R51" s="106">
        <f t="shared" si="17"/>
        <v>176252.8039445664</v>
      </c>
      <c r="S51" s="106">
        <f t="shared" si="18"/>
        <v>38122.470985295826</v>
      </c>
      <c r="T51" s="106">
        <f t="shared" si="19"/>
        <v>47276.443842242632</v>
      </c>
      <c r="U51" s="106">
        <f t="shared" si="20"/>
        <v>10396.419203846322</v>
      </c>
      <c r="V51" s="107">
        <f>P51*'Levy Proposition'!B$5/(1+Assumptions!$D$49)^('Incentive Relocation assumption'!$I51-2022)</f>
        <v>283843021.58666873</v>
      </c>
      <c r="W51" s="107">
        <f>Q51*'Levy Proposition'!C$5/(1+Assumptions!$D$49)^('Incentive Relocation assumption'!$I51-2022)</f>
        <v>17583111.185592659</v>
      </c>
      <c r="X51" s="107">
        <f>R51*'Levy Proposition'!D$5/(1+Assumptions!$D$49)^('Incentive Relocation assumption'!$I51-2022)</f>
        <v>13055989.845583422</v>
      </c>
      <c r="Y51" s="107">
        <f>S51*'Levy Proposition'!E$5/(1+Assumptions!$D$49)^('Incentive Relocation assumption'!$I51-2022)</f>
        <v>4685724.9781600982</v>
      </c>
      <c r="Z51" s="107">
        <f>T51*'Levy Proposition'!F$5/(1+Assumptions!$D$49)^('Incentive Relocation assumption'!$I51-2022)</f>
        <v>3236851.9434361188</v>
      </c>
      <c r="AA51" s="107">
        <f>U51*'Levy Proposition'!G$5/(1+Assumptions!$D$49)^('Incentive Relocation assumption'!$I51-2022)</f>
        <v>1817601.9851356132</v>
      </c>
      <c r="AB51" s="81">
        <f>P51*'Levy Proposition'!B$33/(1+Assumptions!$D$49)^('Incentive Relocation assumption'!$I51-2022)</f>
        <v>283582306.84347582</v>
      </c>
      <c r="AC51" s="81">
        <f>Q51*'Levy Proposition'!C$33/(1+Assumptions!$D$49)^('Incentive Relocation assumption'!$I51-2022)</f>
        <v>17566960.792704158</v>
      </c>
      <c r="AD51" s="81">
        <f>R51*'Levy Proposition'!D$33/(1+Assumptions!$D$49)^('Incentive Relocation assumption'!$I51-2022)</f>
        <v>13043997.692242142</v>
      </c>
      <c r="AE51" s="81">
        <f>S51*'Levy Proposition'!E$33/(1+Assumptions!$D$49)^('Incentive Relocation assumption'!$I51-2022)</f>
        <v>4681421.0584176844</v>
      </c>
      <c r="AF51" s="81">
        <f>T51*'Levy Proposition'!F$33/(1+Assumptions!$D$49)^('Incentive Relocation assumption'!$I51-2022)</f>
        <v>3233878.8387303241</v>
      </c>
      <c r="AG51" s="81">
        <f>U51*'Levy Proposition'!G$33/(1+Assumptions!$D$49)^('Incentive Relocation assumption'!$I51-2022)</f>
        <v>1815932.4861564504</v>
      </c>
      <c r="AH51" s="109">
        <f t="shared" si="4"/>
        <v>260714.74319291115</v>
      </c>
      <c r="AI51" s="109">
        <f t="shared" si="5"/>
        <v>16150.392888501287</v>
      </c>
      <c r="AJ51" s="109">
        <f t="shared" si="6"/>
        <v>11992.153341280296</v>
      </c>
      <c r="AK51" s="109">
        <f t="shared" si="7"/>
        <v>4303.9197424137965</v>
      </c>
      <c r="AL51" s="109">
        <f t="shared" si="8"/>
        <v>2973.1047057947144</v>
      </c>
      <c r="AM51" s="109">
        <f t="shared" si="9"/>
        <v>1669.4989791628905</v>
      </c>
      <c r="AN51" s="106">
        <f>'Levy Proposition'!B$11*'Incentive Relocation assumption'!J51/(1+Assumptions!$D$49)^('Incentive Relocation assumption'!$I51-2022)</f>
        <v>0</v>
      </c>
      <c r="AO51" s="106">
        <f>-'Levy Proposition'!C$11*'Incentive Relocation assumption'!K51/(1+Assumptions!$D$49)^('Incentive Relocation assumption'!$I51-2022)</f>
        <v>1456676.5634796771</v>
      </c>
      <c r="AP51" s="106">
        <f>-'Levy Proposition'!D$11*'Incentive Relocation assumption'!L51/(1+Assumptions!$D$49)^('Incentive Relocation assumption'!$I51-2022)</f>
        <v>716933.29124461662</v>
      </c>
      <c r="AQ51" s="106">
        <f>-'Levy Proposition'!E$11*'Incentive Relocation assumption'!M51/(1+Assumptions!$D$49)^('Incentive Relocation assumption'!$I51-2022)</f>
        <v>406125.48609332572</v>
      </c>
      <c r="AR51" s="106">
        <f>-'Levy Proposition'!F$11*'Incentive Relocation assumption'!N51/(1+Assumptions!$D$49)^('Incentive Relocation assumption'!$I51-2022)</f>
        <v>156546.55033193066</v>
      </c>
      <c r="AS51" s="106">
        <f>-'Levy Proposition'!G$11*'Incentive Relocation assumption'!O51/(1+Assumptions!$D$49)^('Incentive Relocation assumption'!$I51-2022)</f>
        <v>183539.04841870687</v>
      </c>
    </row>
    <row r="52" spans="1:45" x14ac:dyDescent="0.35">
      <c r="A52">
        <v>2070</v>
      </c>
      <c r="B52" s="84">
        <f>'Future 95% Cost'!V51</f>
        <v>155302688.30871052</v>
      </c>
      <c r="C52" s="84">
        <f>'Future 95% Cost'!W51</f>
        <v>277342547.42832148</v>
      </c>
      <c r="D52" s="84">
        <f>'Future 95% Cost'!X51</f>
        <v>206475151.57364681</v>
      </c>
      <c r="E52" s="84">
        <f>'Future 95% Cost'!Y51</f>
        <v>74664125.077380508</v>
      </c>
      <c r="F52" s="84">
        <f>'Future 95% Cost'!Z51</f>
        <v>51483707.755447522</v>
      </c>
      <c r="G52" s="84">
        <f>'Future 95% Cost'!AA51</f>
        <v>28901767.042740326</v>
      </c>
      <c r="H52" s="84"/>
      <c r="I52">
        <v>2070</v>
      </c>
      <c r="J52" s="103">
        <f t="shared" si="1"/>
        <v>20257.257310330835</v>
      </c>
      <c r="K52" s="103">
        <f t="shared" si="10"/>
        <v>-7334.9707564731498</v>
      </c>
      <c r="L52" s="103">
        <f t="shared" si="11"/>
        <v>-8372.0081873669042</v>
      </c>
      <c r="M52" s="103">
        <f t="shared" si="12"/>
        <v>-1810.8173718015519</v>
      </c>
      <c r="N52" s="103">
        <f t="shared" si="13"/>
        <v>-2245.6310825065252</v>
      </c>
      <c r="O52" s="103">
        <f t="shared" si="14"/>
        <v>-493.82991218270035</v>
      </c>
      <c r="P52" s="106">
        <f t="shared" si="15"/>
        <v>6485446.8537933836</v>
      </c>
      <c r="Q52" s="106">
        <f t="shared" si="16"/>
        <v>146699.41512946298</v>
      </c>
      <c r="R52" s="106">
        <f t="shared" si="17"/>
        <v>167440.16374733808</v>
      </c>
      <c r="S52" s="106">
        <f t="shared" si="18"/>
        <v>36216.347436031036</v>
      </c>
      <c r="T52" s="106">
        <f t="shared" si="19"/>
        <v>44912.621650130503</v>
      </c>
      <c r="U52" s="106">
        <f t="shared" si="20"/>
        <v>9876.5982436540071</v>
      </c>
      <c r="V52" s="107">
        <f>P52*'Levy Proposition'!B$5/(1+Assumptions!$D$49)^('Incentive Relocation assumption'!$I52-2022)</f>
        <v>269789664.85271907</v>
      </c>
      <c r="W52" s="107">
        <f>Q52*'Levy Proposition'!C$5/(1+Assumptions!$D$49)^('Incentive Relocation assumption'!$I52-2022)</f>
        <v>15824724.223259559</v>
      </c>
      <c r="X52" s="107">
        <f>R52*'Levy Proposition'!D$5/(1+Assumptions!$D$49)^('Incentive Relocation assumption'!$I52-2022)</f>
        <v>11750334.544737788</v>
      </c>
      <c r="Y52" s="107">
        <f>S52*'Levy Proposition'!E$5/(1+Assumptions!$D$49)^('Incentive Relocation assumption'!$I52-2022)</f>
        <v>4217132.268729561</v>
      </c>
      <c r="Z52" s="107">
        <f>T52*'Levy Proposition'!F$5/(1+Assumptions!$D$49)^('Incentive Relocation assumption'!$I52-2022)</f>
        <v>2913152.7871113685</v>
      </c>
      <c r="AA52" s="107">
        <f>U52*'Levy Proposition'!G$5/(1+Assumptions!$D$49)^('Incentive Relocation assumption'!$I52-2022)</f>
        <v>1635833.9464968077</v>
      </c>
      <c r="AB52" s="81">
        <f>P52*'Levy Proposition'!B$33/(1+Assumptions!$D$49)^('Incentive Relocation assumption'!$I52-2022)</f>
        <v>269541858.3616699</v>
      </c>
      <c r="AC52" s="81">
        <f>Q52*'Levy Proposition'!C$33/(1+Assumptions!$D$49)^('Incentive Relocation assumption'!$I52-2022)</f>
        <v>15810188.939323736</v>
      </c>
      <c r="AD52" s="81">
        <f>R52*'Levy Proposition'!D$33/(1+Assumptions!$D$49)^('Incentive Relocation assumption'!$I52-2022)</f>
        <v>11739541.658458123</v>
      </c>
      <c r="AE52" s="81">
        <f>S52*'Levy Proposition'!E$33/(1+Assumptions!$D$49)^('Incentive Relocation assumption'!$I52-2022)</f>
        <v>4213258.7595261075</v>
      </c>
      <c r="AF52" s="81">
        <f>T52*'Levy Proposition'!F$33/(1+Assumptions!$D$49)^('Incentive Relocation assumption'!$I52-2022)</f>
        <v>2910477.0057004755</v>
      </c>
      <c r="AG52" s="81">
        <f>U52*'Levy Proposition'!G$33/(1+Assumptions!$D$49)^('Incentive Relocation assumption'!$I52-2022)</f>
        <v>1634331.4046168525</v>
      </c>
      <c r="AH52" s="109">
        <f t="shared" si="4"/>
        <v>247806.49104917049</v>
      </c>
      <c r="AI52" s="109">
        <f t="shared" si="5"/>
        <v>14535.283935822546</v>
      </c>
      <c r="AJ52" s="109">
        <f t="shared" si="6"/>
        <v>10792.886279664934</v>
      </c>
      <c r="AK52" s="109">
        <f t="shared" si="7"/>
        <v>3873.5092034535483</v>
      </c>
      <c r="AL52" s="109">
        <f t="shared" si="8"/>
        <v>2675.7814108929597</v>
      </c>
      <c r="AM52" s="109">
        <f t="shared" si="9"/>
        <v>1502.5418799552135</v>
      </c>
      <c r="AN52" s="106">
        <f>'Levy Proposition'!B$11*'Incentive Relocation assumption'!J52/(1+Assumptions!$D$49)^('Incentive Relocation assumption'!$I52-2022)</f>
        <v>0</v>
      </c>
      <c r="AO52" s="106">
        <f>-'Levy Proposition'!C$11*'Incentive Relocation assumption'!K52/(1+Assumptions!$D$49)^('Incentive Relocation assumption'!$I52-2022)</f>
        <v>1311002.6238382321</v>
      </c>
      <c r="AP52" s="106">
        <f>-'Levy Proposition'!D$11*'Incentive Relocation assumption'!L52/(1+Assumptions!$D$49)^('Incentive Relocation assumption'!$I52-2022)</f>
        <v>645236.86966820934</v>
      </c>
      <c r="AQ52" s="106">
        <f>-'Levy Proposition'!E$11*'Incentive Relocation assumption'!M52/(1+Assumptions!$D$49)^('Incentive Relocation assumption'!$I52-2022)</f>
        <v>365511.18568425823</v>
      </c>
      <c r="AR52" s="106">
        <f>-'Levy Proposition'!F$11*'Incentive Relocation assumption'!N52/(1+Assumptions!$D$49)^('Incentive Relocation assumption'!$I52-2022)</f>
        <v>140891.22004388468</v>
      </c>
      <c r="AS52" s="106">
        <f>-'Levy Proposition'!G$11*'Incentive Relocation assumption'!O52/(1+Assumptions!$D$49)^('Incentive Relocation assumption'!$I52-2022)</f>
        <v>165184.35189134144</v>
      </c>
    </row>
    <row r="53" spans="1:45" x14ac:dyDescent="0.35">
      <c r="A53">
        <v>2071</v>
      </c>
      <c r="B53" s="84">
        <f>'Future 95% Cost'!V52</f>
        <v>148454542.33297563</v>
      </c>
      <c r="C53" s="84">
        <f>'Future 95% Cost'!W52</f>
        <v>265120509.87108189</v>
      </c>
      <c r="D53" s="84">
        <f>'Future 95% Cost'!X52</f>
        <v>197402011.98487988</v>
      </c>
      <c r="E53" s="84">
        <f>'Future 95% Cost'!Y52</f>
        <v>71411727.681518063</v>
      </c>
      <c r="F53" s="84">
        <f>'Future 95% Cost'!Z52</f>
        <v>49238069.642276734</v>
      </c>
      <c r="G53" s="84">
        <f>'Future 95% Cost'!AA52</f>
        <v>27640629.157537349</v>
      </c>
      <c r="H53" s="84"/>
      <c r="I53">
        <v>2071</v>
      </c>
      <c r="J53" s="103">
        <f t="shared" si="1"/>
        <v>19244.394444814287</v>
      </c>
      <c r="K53" s="103">
        <f t="shared" si="10"/>
        <v>-6968.2222186494928</v>
      </c>
      <c r="L53" s="103">
        <f t="shared" si="11"/>
        <v>-7953.4077779985591</v>
      </c>
      <c r="M53" s="103">
        <f t="shared" si="12"/>
        <v>-1720.2765032114742</v>
      </c>
      <c r="N53" s="103">
        <f t="shared" si="13"/>
        <v>-2133.349528381199</v>
      </c>
      <c r="O53" s="103">
        <f t="shared" si="14"/>
        <v>-469.13841657356534</v>
      </c>
      <c r="P53" s="106">
        <f t="shared" si="15"/>
        <v>6505704.1111037144</v>
      </c>
      <c r="Q53" s="106">
        <f t="shared" si="16"/>
        <v>139364.44437298985</v>
      </c>
      <c r="R53" s="106">
        <f t="shared" si="17"/>
        <v>159068.15555997117</v>
      </c>
      <c r="S53" s="106">
        <f t="shared" si="18"/>
        <v>34405.530064229482</v>
      </c>
      <c r="T53" s="106">
        <f t="shared" si="19"/>
        <v>42666.99056762398</v>
      </c>
      <c r="U53" s="106">
        <f t="shared" si="20"/>
        <v>9382.7683314713067</v>
      </c>
      <c r="V53" s="107">
        <f>P53*'Levy Proposition'!B$5/(1+Assumptions!$D$49)^('Incentive Relocation assumption'!$I53-2022)</f>
        <v>256387314.61126465</v>
      </c>
      <c r="W53" s="107">
        <f>Q53*'Levy Proposition'!C$5/(1+Assumptions!$D$49)^('Incentive Relocation assumption'!$I53-2022)</f>
        <v>14242183.541864308</v>
      </c>
      <c r="X53" s="107">
        <f>R53*'Levy Proposition'!D$5/(1+Assumptions!$D$49)^('Incentive Relocation assumption'!$I53-2022)</f>
        <v>10575250.405848365</v>
      </c>
      <c r="Y53" s="107">
        <f>S53*'Levy Proposition'!E$5/(1+Assumptions!$D$49)^('Incentive Relocation assumption'!$I53-2022)</f>
        <v>3795400.8514907123</v>
      </c>
      <c r="Z53" s="107">
        <f>T53*'Levy Proposition'!F$5/(1+Assumptions!$D$49)^('Incentive Relocation assumption'!$I53-2022)</f>
        <v>2621824.9426774322</v>
      </c>
      <c r="AA53" s="107">
        <f>U53*'Levy Proposition'!G$5/(1+Assumptions!$D$49)^('Incentive Relocation assumption'!$I53-2022)</f>
        <v>1472243.4957682255</v>
      </c>
      <c r="AB53" s="81">
        <f>P53*'Levy Proposition'!B$33/(1+Assumptions!$D$49)^('Incentive Relocation assumption'!$I53-2022)</f>
        <v>256151818.41159365</v>
      </c>
      <c r="AC53" s="81">
        <f>Q53*'Levy Proposition'!C$33/(1+Assumptions!$D$49)^('Incentive Relocation assumption'!$I53-2022)</f>
        <v>14229101.849019205</v>
      </c>
      <c r="AD53" s="81">
        <f>R53*'Levy Proposition'!D$33/(1+Assumptions!$D$49)^('Incentive Relocation assumption'!$I53-2022)</f>
        <v>10565536.854751183</v>
      </c>
      <c r="AE53" s="81">
        <f>S53*'Levy Proposition'!E$33/(1+Assumptions!$D$49)^('Incentive Relocation assumption'!$I53-2022)</f>
        <v>3791914.7099157707</v>
      </c>
      <c r="AF53" s="81">
        <f>T53*'Levy Proposition'!F$33/(1+Assumptions!$D$49)^('Incentive Relocation assumption'!$I53-2022)</f>
        <v>2619416.7509494629</v>
      </c>
      <c r="AG53" s="81">
        <f>U53*'Levy Proposition'!G$33/(1+Assumptions!$D$49)^('Incentive Relocation assumption'!$I53-2022)</f>
        <v>1470891.2145573967</v>
      </c>
      <c r="AH53" s="109">
        <f t="shared" si="4"/>
        <v>235496.19967100024</v>
      </c>
      <c r="AI53" s="109">
        <f t="shared" si="5"/>
        <v>13081.6928451024</v>
      </c>
      <c r="AJ53" s="109">
        <f t="shared" si="6"/>
        <v>9713.551097182557</v>
      </c>
      <c r="AK53" s="109">
        <f t="shared" si="7"/>
        <v>3486.1415749415755</v>
      </c>
      <c r="AL53" s="109">
        <f t="shared" si="8"/>
        <v>2408.1917279693298</v>
      </c>
      <c r="AM53" s="109">
        <f t="shared" si="9"/>
        <v>1352.2812108288053</v>
      </c>
      <c r="AN53" s="106">
        <f>'Levy Proposition'!B$11*'Incentive Relocation assumption'!J53/(1+Assumptions!$D$49)^('Incentive Relocation assumption'!$I53-2022)</f>
        <v>0</v>
      </c>
      <c r="AO53" s="106">
        <f>-'Levy Proposition'!C$11*'Incentive Relocation assumption'!K53/(1+Assumptions!$D$49)^('Incentive Relocation assumption'!$I53-2022)</f>
        <v>1179896.7065173821</v>
      </c>
      <c r="AP53" s="106">
        <f>-'Levy Proposition'!D$11*'Incentive Relocation assumption'!L53/(1+Assumptions!$D$49)^('Incentive Relocation assumption'!$I53-2022)</f>
        <v>580710.39950797672</v>
      </c>
      <c r="AQ53" s="106">
        <f>-'Levy Proposition'!E$11*'Incentive Relocation assumption'!M53/(1+Assumptions!$D$49)^('Incentive Relocation assumption'!$I53-2022)</f>
        <v>328958.49050362728</v>
      </c>
      <c r="AR53" s="106">
        <f>-'Levy Proposition'!F$11*'Incentive Relocation assumption'!N53/(1+Assumptions!$D$49)^('Incentive Relocation assumption'!$I53-2022)</f>
        <v>126801.49031304129</v>
      </c>
      <c r="AS53" s="106">
        <f>-'Levy Proposition'!G$11*'Incentive Relocation assumption'!O53/(1+Assumptions!$D$49)^('Incentive Relocation assumption'!$I53-2022)</f>
        <v>148665.20418867699</v>
      </c>
    </row>
    <row r="54" spans="1:45" x14ac:dyDescent="0.35">
      <c r="A54">
        <v>2072</v>
      </c>
      <c r="B54" s="84">
        <f>'Future 95% Cost'!V53</f>
        <v>141909525.64130956</v>
      </c>
      <c r="C54" s="84">
        <f>'Future 95% Cost'!W53</f>
        <v>253438936.73623073</v>
      </c>
      <c r="D54" s="84">
        <f>'Future 95% Cost'!X53</f>
        <v>188729129.99839792</v>
      </c>
      <c r="E54" s="84">
        <f>'Future 95% Cost'!Y53</f>
        <v>68301790.597524434</v>
      </c>
      <c r="F54" s="84">
        <f>'Future 95% Cost'!Z53</f>
        <v>47090963.631474771</v>
      </c>
      <c r="G54" s="84">
        <f>'Future 95% Cost'!AA53</f>
        <v>26434844.963630158</v>
      </c>
      <c r="H54" s="84"/>
      <c r="I54">
        <v>2072</v>
      </c>
      <c r="J54" s="103">
        <f t="shared" si="1"/>
        <v>18282.174722573574</v>
      </c>
      <c r="K54" s="103">
        <f t="shared" si="10"/>
        <v>-6619.8111077170179</v>
      </c>
      <c r="L54" s="103">
        <f t="shared" si="11"/>
        <v>-7555.737389098631</v>
      </c>
      <c r="M54" s="103">
        <f t="shared" si="12"/>
        <v>-1634.2626780509006</v>
      </c>
      <c r="N54" s="103">
        <f t="shared" si="13"/>
        <v>-2026.682051962139</v>
      </c>
      <c r="O54" s="103">
        <f t="shared" si="14"/>
        <v>-445.68149574488712</v>
      </c>
      <c r="P54" s="106">
        <f t="shared" si="15"/>
        <v>6524948.5055485284</v>
      </c>
      <c r="Q54" s="106">
        <f t="shared" si="16"/>
        <v>132396.22215434036</v>
      </c>
      <c r="R54" s="106">
        <f t="shared" si="17"/>
        <v>151114.7477819726</v>
      </c>
      <c r="S54" s="106">
        <f t="shared" si="18"/>
        <v>32685.253561018009</v>
      </c>
      <c r="T54" s="106">
        <f t="shared" si="19"/>
        <v>40533.641039242779</v>
      </c>
      <c r="U54" s="106">
        <f t="shared" si="20"/>
        <v>8913.6299148977414</v>
      </c>
      <c r="V54" s="107">
        <f>P54*'Levy Proposition'!B$5/(1+Assumptions!$D$49)^('Incentive Relocation assumption'!$I54-2022)</f>
        <v>243610575.55653566</v>
      </c>
      <c r="W54" s="107">
        <f>Q54*'Levy Proposition'!C$5/(1+Assumptions!$D$49)^('Incentive Relocation assumption'!$I54-2022)</f>
        <v>12817903.754809937</v>
      </c>
      <c r="X54" s="107">
        <f>R54*'Levy Proposition'!D$5/(1+Assumptions!$D$49)^('Incentive Relocation assumption'!$I54-2022)</f>
        <v>9517679.7495080717</v>
      </c>
      <c r="Y54" s="107">
        <f>S54*'Levy Proposition'!E$5/(1+Assumptions!$D$49)^('Incentive Relocation assumption'!$I54-2022)</f>
        <v>3415844.3950907998</v>
      </c>
      <c r="Z54" s="107">
        <f>T54*'Levy Proposition'!F$5/(1+Assumptions!$D$49)^('Incentive Relocation assumption'!$I54-2022)</f>
        <v>2359631.13931337</v>
      </c>
      <c r="AA54" s="107">
        <f>U54*'Levy Proposition'!G$5/(1+Assumptions!$D$49)^('Incentive Relocation assumption'!$I54-2022)</f>
        <v>1325012.7957508273</v>
      </c>
      <c r="AB54" s="81">
        <f>P54*'Levy Proposition'!B$33/(1+Assumptions!$D$49)^('Incentive Relocation assumption'!$I54-2022)</f>
        <v>243386815.01350641</v>
      </c>
      <c r="AC54" s="81">
        <f>Q54*'Levy Proposition'!C$33/(1+Assumptions!$D$49)^('Incentive Relocation assumption'!$I54-2022)</f>
        <v>12806130.2876765</v>
      </c>
      <c r="AD54" s="81">
        <f>R54*'Levy Proposition'!D$33/(1+Assumptions!$D$49)^('Incentive Relocation assumption'!$I54-2022)</f>
        <v>9508937.5954194702</v>
      </c>
      <c r="AE54" s="81">
        <f>S54*'Levy Proposition'!E$33/(1+Assumptions!$D$49)^('Incentive Relocation assumption'!$I54-2022)</f>
        <v>3412706.8827106305</v>
      </c>
      <c r="AF54" s="81">
        <f>T54*'Levy Proposition'!F$33/(1+Assumptions!$D$49)^('Incentive Relocation assumption'!$I54-2022)</f>
        <v>2357463.7771457988</v>
      </c>
      <c r="AG54" s="81">
        <f>U54*'Levy Proposition'!G$33/(1+Assumptions!$D$49)^('Incentive Relocation assumption'!$I54-2022)</f>
        <v>1323795.7484940712</v>
      </c>
      <c r="AH54" s="109">
        <f t="shared" si="4"/>
        <v>223760.54302924871</v>
      </c>
      <c r="AI54" s="109">
        <f t="shared" si="5"/>
        <v>11773.467133436352</v>
      </c>
      <c r="AJ54" s="109">
        <f t="shared" si="6"/>
        <v>8742.15408860147</v>
      </c>
      <c r="AK54" s="109">
        <f t="shared" si="7"/>
        <v>3137.5123801692389</v>
      </c>
      <c r="AL54" s="109">
        <f t="shared" si="8"/>
        <v>2167.3621675712056</v>
      </c>
      <c r="AM54" s="109">
        <f t="shared" si="9"/>
        <v>1217.0472567561083</v>
      </c>
      <c r="AN54" s="106">
        <f>'Levy Proposition'!B$11*'Incentive Relocation assumption'!J54/(1+Assumptions!$D$49)^('Incentive Relocation assumption'!$I54-2022)</f>
        <v>0</v>
      </c>
      <c r="AO54" s="106">
        <f>-'Levy Proposition'!C$11*'Incentive Relocation assumption'!K54/(1+Assumptions!$D$49)^('Incentive Relocation assumption'!$I54-2022)</f>
        <v>1061901.9464467114</v>
      </c>
      <c r="AP54" s="106">
        <f>-'Levy Proposition'!D$11*'Incentive Relocation assumption'!L54/(1+Assumptions!$D$49)^('Incentive Relocation assumption'!$I54-2022)</f>
        <v>522636.85469511349</v>
      </c>
      <c r="AQ54" s="106">
        <f>-'Levy Proposition'!E$11*'Incentive Relocation assumption'!M54/(1+Assumptions!$D$49)^('Incentive Relocation assumption'!$I54-2022)</f>
        <v>296061.22250908049</v>
      </c>
      <c r="AR54" s="106">
        <f>-'Levy Proposition'!F$11*'Incentive Relocation assumption'!N54/(1+Assumptions!$D$49)^('Incentive Relocation assumption'!$I54-2022)</f>
        <v>114120.79433054906</v>
      </c>
      <c r="AS54" s="106">
        <f>-'Levy Proposition'!G$11*'Incentive Relocation assumption'!O54/(1+Assumptions!$D$49)^('Incentive Relocation assumption'!$I54-2022)</f>
        <v>133798.04251070536</v>
      </c>
    </row>
    <row r="55" spans="1:45" x14ac:dyDescent="0.35">
      <c r="A55">
        <v>2073</v>
      </c>
      <c r="B55" s="84">
        <f>'Future 95% Cost'!V54</f>
        <v>135654175.84992114</v>
      </c>
      <c r="C55" s="84">
        <f>'Future 95% Cost'!W54</f>
        <v>242273856.33929566</v>
      </c>
      <c r="D55" s="84">
        <f>'Future 95% Cost'!X54</f>
        <v>180438789.0524025</v>
      </c>
      <c r="E55" s="84">
        <f>'Future 95% Cost'!Y54</f>
        <v>65328044.040715761</v>
      </c>
      <c r="F55" s="84">
        <f>'Future 95% Cost'!Z54</f>
        <v>45038044.587375052</v>
      </c>
      <c r="G55" s="84">
        <f>'Future 95% Cost'!AA54</f>
        <v>25281972.908060305</v>
      </c>
      <c r="H55" s="84"/>
      <c r="I55">
        <v>2073</v>
      </c>
      <c r="J55" s="103">
        <f t="shared" si="1"/>
        <v>17368.065986444897</v>
      </c>
      <c r="K55" s="103">
        <f t="shared" si="10"/>
        <v>-6288.8205523311672</v>
      </c>
      <c r="L55" s="103">
        <f t="shared" si="11"/>
        <v>-7177.9505196436994</v>
      </c>
      <c r="M55" s="103">
        <f t="shared" si="12"/>
        <v>-1552.5495441483554</v>
      </c>
      <c r="N55" s="103">
        <f t="shared" si="13"/>
        <v>-1925.347949364032</v>
      </c>
      <c r="O55" s="103">
        <f t="shared" si="14"/>
        <v>-423.39742095764268</v>
      </c>
      <c r="P55" s="106">
        <f t="shared" si="15"/>
        <v>6543230.6802711021</v>
      </c>
      <c r="Q55" s="106">
        <f t="shared" si="16"/>
        <v>125776.41104662334</v>
      </c>
      <c r="R55" s="106">
        <f t="shared" si="17"/>
        <v>143559.01039287398</v>
      </c>
      <c r="S55" s="106">
        <f t="shared" si="18"/>
        <v>31050.990882967108</v>
      </c>
      <c r="T55" s="106">
        <f t="shared" si="19"/>
        <v>38506.958987280639</v>
      </c>
      <c r="U55" s="106">
        <f t="shared" si="20"/>
        <v>8467.9484191528536</v>
      </c>
      <c r="V55" s="107">
        <f>P55*'Levy Proposition'!B$5/(1+Assumptions!$D$49)^('Incentive Relocation assumption'!$I55-2022)</f>
        <v>231434501.93987349</v>
      </c>
      <c r="W55" s="107">
        <f>Q55*'Levy Proposition'!C$5/(1+Assumptions!$D$49)^('Incentive Relocation assumption'!$I55-2022)</f>
        <v>11536058.090012783</v>
      </c>
      <c r="X55" s="107">
        <f>R55*'Levy Proposition'!D$5/(1+Assumptions!$D$49)^('Incentive Relocation assumption'!$I55-2022)</f>
        <v>8565870.7205741163</v>
      </c>
      <c r="Y55" s="107">
        <f>S55*'Levy Proposition'!E$5/(1+Assumptions!$D$49)^('Incentive Relocation assumption'!$I55-2022)</f>
        <v>3074245.221526579</v>
      </c>
      <c r="Z55" s="107">
        <f>T55*'Levy Proposition'!F$5/(1+Assumptions!$D$49)^('Incentive Relocation assumption'!$I55-2022)</f>
        <v>2123657.8472441272</v>
      </c>
      <c r="AA55" s="107">
        <f>U55*'Levy Proposition'!G$5/(1+Assumptions!$D$49)^('Incentive Relocation assumption'!$I55-2022)</f>
        <v>1192505.8008066188</v>
      </c>
      <c r="AB55" s="81">
        <f>P55*'Levy Proposition'!B$33/(1+Assumptions!$D$49)^('Incentive Relocation assumption'!$I55-2022)</f>
        <v>231221925.33185285</v>
      </c>
      <c r="AC55" s="81">
        <f>Q55*'Levy Proposition'!C$33/(1+Assumptions!$D$49)^('Incentive Relocation assumption'!$I55-2022)</f>
        <v>11525462.020376887</v>
      </c>
      <c r="AD55" s="81">
        <f>R55*'Levy Proposition'!D$33/(1+Assumptions!$D$49)^('Incentive Relocation assumption'!$I55-2022)</f>
        <v>8558002.8196031693</v>
      </c>
      <c r="AE55" s="81">
        <f>S55*'Levy Proposition'!E$33/(1+Assumptions!$D$49)^('Incentive Relocation assumption'!$I55-2022)</f>
        <v>3071421.4739179122</v>
      </c>
      <c r="AF55" s="81">
        <f>T55*'Levy Proposition'!F$33/(1+Assumptions!$D$49)^('Incentive Relocation assumption'!$I55-2022)</f>
        <v>2121707.2306421096</v>
      </c>
      <c r="AG55" s="81">
        <f>U55*'Levy Proposition'!G$33/(1+Assumptions!$D$49)^('Incentive Relocation assumption'!$I55-2022)</f>
        <v>1191410.4635252038</v>
      </c>
      <c r="AH55" s="109">
        <f t="shared" si="4"/>
        <v>212576.60802063346</v>
      </c>
      <c r="AI55" s="109">
        <f t="shared" si="5"/>
        <v>10596.069635896012</v>
      </c>
      <c r="AJ55" s="109">
        <f t="shared" si="6"/>
        <v>7867.9009709469974</v>
      </c>
      <c r="AK55" s="109">
        <f t="shared" si="7"/>
        <v>2823.7476086667739</v>
      </c>
      <c r="AL55" s="109">
        <f t="shared" si="8"/>
        <v>1950.6166020175442</v>
      </c>
      <c r="AM55" s="109">
        <f t="shared" si="9"/>
        <v>1095.3372814150061</v>
      </c>
      <c r="AN55" s="106">
        <f>'Levy Proposition'!B$11*'Incentive Relocation assumption'!J55/(1+Assumptions!$D$49)^('Incentive Relocation assumption'!$I55-2022)</f>
        <v>0</v>
      </c>
      <c r="AO55" s="106">
        <f>-'Levy Proposition'!C$11*'Incentive Relocation assumption'!K55/(1+Assumptions!$D$49)^('Incentive Relocation assumption'!$I55-2022)</f>
        <v>955707.1713469543</v>
      </c>
      <c r="AP55" s="106">
        <f>-'Levy Proposition'!D$11*'Incentive Relocation assumption'!L55/(1+Assumptions!$D$49)^('Incentive Relocation assumption'!$I55-2022)</f>
        <v>470370.91486054775</v>
      </c>
      <c r="AQ55" s="106">
        <f>-'Levy Proposition'!E$11*'Incentive Relocation assumption'!M55/(1+Assumptions!$D$49)^('Incentive Relocation assumption'!$I55-2022)</f>
        <v>266453.82321452734</v>
      </c>
      <c r="AR55" s="106">
        <f>-'Levy Proposition'!F$11*'Incentive Relocation assumption'!N55/(1+Assumptions!$D$49)^('Incentive Relocation assumption'!$I55-2022)</f>
        <v>102708.22264378415</v>
      </c>
      <c r="AS55" s="106">
        <f>-'Levy Proposition'!G$11*'Incentive Relocation assumption'!O55/(1+Assumptions!$D$49)^('Incentive Relocation assumption'!$I55-2022)</f>
        <v>120417.66112920731</v>
      </c>
    </row>
    <row r="56" spans="1:45" x14ac:dyDescent="0.35">
      <c r="A56">
        <v>2074</v>
      </c>
      <c r="B56" s="84">
        <f>'Future 95% Cost'!V55</f>
        <v>129675630.20559783</v>
      </c>
      <c r="C56" s="84">
        <f>'Future 95% Cost'!W55</f>
        <v>231602363.06708574</v>
      </c>
      <c r="D56" s="84">
        <f>'Future 95% Cost'!X55</f>
        <v>172514059.06896254</v>
      </c>
      <c r="E56" s="84">
        <f>'Future 95% Cost'!Y55</f>
        <v>62484495.315990068</v>
      </c>
      <c r="F56" s="84">
        <f>'Future 95% Cost'!Z55</f>
        <v>43075159.826791056</v>
      </c>
      <c r="G56" s="84">
        <f>'Future 95% Cost'!AA55</f>
        <v>24179679.58242169</v>
      </c>
      <c r="H56" s="84"/>
      <c r="I56">
        <v>2074</v>
      </c>
      <c r="J56" s="103">
        <f t="shared" si="1"/>
        <v>16499.662687122651</v>
      </c>
      <c r="K56" s="103">
        <f t="shared" si="10"/>
        <v>-5974.379524714609</v>
      </c>
      <c r="L56" s="103">
        <f t="shared" si="11"/>
        <v>-6819.0529936615148</v>
      </c>
      <c r="M56" s="103">
        <f t="shared" si="12"/>
        <v>-1474.9220669409378</v>
      </c>
      <c r="N56" s="103">
        <f t="shared" si="13"/>
        <v>-1829.0805518958305</v>
      </c>
      <c r="O56" s="103">
        <f t="shared" si="14"/>
        <v>-402.22754990976057</v>
      </c>
      <c r="P56" s="106">
        <f t="shared" si="15"/>
        <v>6560598.7462575473</v>
      </c>
      <c r="Q56" s="106">
        <f t="shared" si="16"/>
        <v>119487.59049429218</v>
      </c>
      <c r="R56" s="106">
        <f t="shared" si="17"/>
        <v>136381.05987323029</v>
      </c>
      <c r="S56" s="106">
        <f t="shared" si="18"/>
        <v>29498.441338818753</v>
      </c>
      <c r="T56" s="106">
        <f t="shared" si="19"/>
        <v>36581.611037916606</v>
      </c>
      <c r="U56" s="106">
        <f t="shared" si="20"/>
        <v>8044.5509981952109</v>
      </c>
      <c r="V56" s="107">
        <f>P56*'Levy Proposition'!B$5/(1+Assumptions!$D$49)^('Incentive Relocation assumption'!$I56-2022)</f>
        <v>219834662.62593886</v>
      </c>
      <c r="W56" s="107">
        <f>Q56*'Levy Proposition'!C$5/(1+Assumptions!$D$49)^('Incentive Relocation assumption'!$I56-2022)</f>
        <v>10382402.520865452</v>
      </c>
      <c r="X56" s="107">
        <f>R56*'Levy Proposition'!D$5/(1+Assumptions!$D$49)^('Incentive Relocation assumption'!$I56-2022)</f>
        <v>7709246.7001089538</v>
      </c>
      <c r="Y56" s="107">
        <f>S56*'Levy Proposition'!E$5/(1+Assumptions!$D$49)^('Incentive Relocation assumption'!$I56-2022)</f>
        <v>2766807.4387878501</v>
      </c>
      <c r="Z56" s="107">
        <f>T56*'Levy Proposition'!F$5/(1+Assumptions!$D$49)^('Incentive Relocation assumption'!$I56-2022)</f>
        <v>1911282.9022395024</v>
      </c>
      <c r="AA56" s="107">
        <f>U56*'Levy Proposition'!G$5/(1+Assumptions!$D$49)^('Incentive Relocation assumption'!$I56-2022)</f>
        <v>1073250.0769183964</v>
      </c>
      <c r="AB56" s="81">
        <f>P56*'Levy Proposition'!B$33/(1+Assumptions!$D$49)^('Incentive Relocation assumption'!$I56-2022)</f>
        <v>219632740.67171559</v>
      </c>
      <c r="AC56" s="81">
        <f>Q56*'Levy Proposition'!C$33/(1+Assumptions!$D$49)^('Incentive Relocation assumption'!$I56-2022)</f>
        <v>10372866.103898704</v>
      </c>
      <c r="AD56" s="81">
        <f>R56*'Levy Proposition'!D$33/(1+Assumptions!$D$49)^('Incentive Relocation assumption'!$I56-2022)</f>
        <v>7702165.6231728578</v>
      </c>
      <c r="AE56" s="81">
        <f>S56*'Levy Proposition'!E$33/(1+Assumptions!$D$49)^('Incentive Relocation assumption'!$I56-2022)</f>
        <v>2764266.0781201283</v>
      </c>
      <c r="AF56" s="81">
        <f>T56*'Levy Proposition'!F$33/(1+Assumptions!$D$49)^('Incentive Relocation assumption'!$I56-2022)</f>
        <v>1909527.3557115628</v>
      </c>
      <c r="AG56" s="81">
        <f>U56*'Levy Proposition'!G$33/(1+Assumptions!$D$49)^('Incentive Relocation assumption'!$I56-2022)</f>
        <v>1072264.2780897999</v>
      </c>
      <c r="AH56" s="109">
        <f t="shared" si="4"/>
        <v>201921.95422327518</v>
      </c>
      <c r="AI56" s="109">
        <f t="shared" si="5"/>
        <v>9536.4169667474926</v>
      </c>
      <c r="AJ56" s="109">
        <f t="shared" si="6"/>
        <v>7081.076936095953</v>
      </c>
      <c r="AK56" s="109">
        <f t="shared" si="7"/>
        <v>2541.360667721834</v>
      </c>
      <c r="AL56" s="109">
        <f t="shared" si="8"/>
        <v>1755.5465279396158</v>
      </c>
      <c r="AM56" s="109">
        <f t="shared" si="9"/>
        <v>985.79882859648205</v>
      </c>
      <c r="AN56" s="106">
        <f>'Levy Proposition'!B$11*'Incentive Relocation assumption'!J56/(1+Assumptions!$D$49)^('Incentive Relocation assumption'!$I56-2022)</f>
        <v>0</v>
      </c>
      <c r="AO56" s="106">
        <f>-'Levy Proposition'!C$11*'Incentive Relocation assumption'!K56/(1+Assumptions!$D$49)^('Incentive Relocation assumption'!$I56-2022)</f>
        <v>860132.33182243898</v>
      </c>
      <c r="AP56" s="106">
        <f>-'Levy Proposition'!D$11*'Incentive Relocation assumption'!L56/(1+Assumptions!$D$49)^('Incentive Relocation assumption'!$I56-2022)</f>
        <v>423331.79445566819</v>
      </c>
      <c r="AQ56" s="106">
        <f>-'Levy Proposition'!E$11*'Incentive Relocation assumption'!M56/(1+Assumptions!$D$49)^('Incentive Relocation assumption'!$I56-2022)</f>
        <v>239807.29155930251</v>
      </c>
      <c r="AR56" s="106">
        <f>-'Levy Proposition'!F$11*'Incentive Relocation assumption'!N56/(1+Assumptions!$D$49)^('Incentive Relocation assumption'!$I56-2022)</f>
        <v>92436.957353190039</v>
      </c>
      <c r="AS56" s="106">
        <f>-'Levy Proposition'!G$11*'Incentive Relocation assumption'!O56/(1+Assumptions!$D$49)^('Incentive Relocation assumption'!$I56-2022)</f>
        <v>108375.37560139125</v>
      </c>
    </row>
    <row r="57" spans="1:45" x14ac:dyDescent="0.35">
      <c r="A57">
        <v>2075</v>
      </c>
      <c r="B57" s="84">
        <f>'Future 95% Cost'!V56</f>
        <v>123961598.8074701</v>
      </c>
      <c r="C57" s="84">
        <f>'Future 95% Cost'!W56</f>
        <v>221402569.85421845</v>
      </c>
      <c r="D57" s="84">
        <f>'Future 95% Cost'!X56</f>
        <v>164938761.44976294</v>
      </c>
      <c r="E57" s="84">
        <f>'Future 95% Cost'!Y56</f>
        <v>59765416.526632868</v>
      </c>
      <c r="F57" s="84">
        <f>'Future 95% Cost'!Z56</f>
        <v>41198340.562131956</v>
      </c>
      <c r="G57" s="84">
        <f>'Future 95% Cost'!AA56</f>
        <v>23125734.915348344</v>
      </c>
      <c r="H57" s="84"/>
      <c r="I57">
        <v>2075</v>
      </c>
      <c r="J57" s="103">
        <f t="shared" si="1"/>
        <v>15674.67955276652</v>
      </c>
      <c r="K57" s="103">
        <f t="shared" si="10"/>
        <v>-5675.6605484788788</v>
      </c>
      <c r="L57" s="103">
        <f t="shared" si="11"/>
        <v>-6478.100343978439</v>
      </c>
      <c r="M57" s="103">
        <f t="shared" si="12"/>
        <v>-1401.1759635938909</v>
      </c>
      <c r="N57" s="103">
        <f t="shared" si="13"/>
        <v>-1737.6265243010389</v>
      </c>
      <c r="O57" s="103">
        <f t="shared" si="14"/>
        <v>-382.11617241427257</v>
      </c>
      <c r="P57" s="106">
        <f t="shared" si="15"/>
        <v>6577098.4089446701</v>
      </c>
      <c r="Q57" s="106">
        <f t="shared" si="16"/>
        <v>113513.21096957757</v>
      </c>
      <c r="R57" s="106">
        <f t="shared" si="17"/>
        <v>129562.00687956877</v>
      </c>
      <c r="S57" s="106">
        <f t="shared" si="18"/>
        <v>28023.519271877816</v>
      </c>
      <c r="T57" s="106">
        <f t="shared" si="19"/>
        <v>34752.530486020776</v>
      </c>
      <c r="U57" s="106">
        <f t="shared" si="20"/>
        <v>7642.3234482854505</v>
      </c>
      <c r="V57" s="107">
        <f>P57*'Levy Proposition'!B$5/(1+Assumptions!$D$49)^('Incentive Relocation assumption'!$I57-2022)</f>
        <v>208787193.85231635</v>
      </c>
      <c r="W57" s="107">
        <f>Q57*'Levy Proposition'!C$5/(1+Assumptions!$D$49)^('Incentive Relocation assumption'!$I57-2022)</f>
        <v>9344117.4848620947</v>
      </c>
      <c r="X57" s="107">
        <f>R57*'Levy Proposition'!D$5/(1+Assumptions!$D$49)^('Incentive Relocation assumption'!$I57-2022)</f>
        <v>6938288.7766904579</v>
      </c>
      <c r="Y57" s="107">
        <f>S57*'Levy Proposition'!E$5/(1+Assumptions!$D$49)^('Incentive Relocation assumption'!$I57-2022)</f>
        <v>2490114.7604387994</v>
      </c>
      <c r="Z57" s="107">
        <f>T57*'Levy Proposition'!F$5/(1+Assumptions!$D$49)^('Incentive Relocation assumption'!$I57-2022)</f>
        <v>1720146.3678028735</v>
      </c>
      <c r="AA57" s="107">
        <f>U57*'Levy Proposition'!G$5/(1+Assumptions!$D$49)^('Incentive Relocation assumption'!$I57-2022)</f>
        <v>965920.43982194015</v>
      </c>
      <c r="AB57" s="81">
        <f>P57*'Levy Proposition'!B$33/(1+Assumptions!$D$49)^('Incentive Relocation assumption'!$I57-2022)</f>
        <v>208595419.18995935</v>
      </c>
      <c r="AC57" s="81">
        <f>Q57*'Levy Proposition'!C$33/(1+Assumptions!$D$49)^('Incentive Relocation assumption'!$I57-2022)</f>
        <v>9335534.7507268265</v>
      </c>
      <c r="AD57" s="81">
        <f>R57*'Levy Proposition'!D$33/(1+Assumptions!$D$49)^('Incentive Relocation assumption'!$I57-2022)</f>
        <v>6931915.8379918039</v>
      </c>
      <c r="AE57" s="81">
        <f>S57*'Levy Proposition'!E$33/(1+Assumptions!$D$49)^('Incentive Relocation assumption'!$I57-2022)</f>
        <v>2487827.5467998679</v>
      </c>
      <c r="AF57" s="81">
        <f>T57*'Levy Proposition'!F$33/(1+Assumptions!$D$49)^('Incentive Relocation assumption'!$I57-2022)</f>
        <v>1718566.3835001804</v>
      </c>
      <c r="AG57" s="81">
        <f>U57*'Levy Proposition'!G$33/(1+Assumptions!$D$49)^('Incentive Relocation assumption'!$I57-2022)</f>
        <v>965033.22512839176</v>
      </c>
      <c r="AH57" s="109">
        <f t="shared" si="4"/>
        <v>191774.6623570025</v>
      </c>
      <c r="AI57" s="109">
        <f t="shared" si="5"/>
        <v>8582.7341352682561</v>
      </c>
      <c r="AJ57" s="109">
        <f t="shared" si="6"/>
        <v>6372.938698654063</v>
      </c>
      <c r="AK57" s="109">
        <f t="shared" si="7"/>
        <v>2287.2136389315128</v>
      </c>
      <c r="AL57" s="109">
        <f t="shared" si="8"/>
        <v>1579.9843026930466</v>
      </c>
      <c r="AM57" s="109">
        <f t="shared" si="9"/>
        <v>887.21469354839064</v>
      </c>
      <c r="AN57" s="106">
        <f>'Levy Proposition'!B$11*'Incentive Relocation assumption'!J57/(1+Assumptions!$D$49)^('Incentive Relocation assumption'!$I57-2022)</f>
        <v>0</v>
      </c>
      <c r="AO57" s="106">
        <f>-'Levy Proposition'!C$11*'Incentive Relocation assumption'!K57/(1+Assumptions!$D$49)^('Incentive Relocation assumption'!$I57-2022)</f>
        <v>774115.38850713894</v>
      </c>
      <c r="AP57" s="106">
        <f>-'Levy Proposition'!D$11*'Incentive Relocation assumption'!L57/(1+Assumptions!$D$49)^('Incentive Relocation assumption'!$I57-2022)</f>
        <v>380996.78899191064</v>
      </c>
      <c r="AQ57" s="106">
        <f>-'Levy Proposition'!E$11*'Incentive Relocation assumption'!M57/(1+Assumptions!$D$49)^('Incentive Relocation assumption'!$I57-2022)</f>
        <v>215825.52800793492</v>
      </c>
      <c r="AR57" s="106">
        <f>-'Levy Proposition'!F$11*'Incentive Relocation assumption'!N57/(1+Assumptions!$D$49)^('Incentive Relocation assumption'!$I57-2022)</f>
        <v>83192.862896187857</v>
      </c>
      <c r="AS57" s="106">
        <f>-'Levy Proposition'!G$11*'Incentive Relocation assumption'!O57/(1+Assumptions!$D$49)^('Incentive Relocation assumption'!$I57-2022)</f>
        <v>97537.370570086801</v>
      </c>
    </row>
    <row r="58" spans="1:45" x14ac:dyDescent="0.35">
      <c r="A58">
        <v>2076</v>
      </c>
      <c r="B58" s="84">
        <f>'Future 95% Cost'!V57</f>
        <v>118500339.02749591</v>
      </c>
      <c r="C58" s="84">
        <f>'Future 95% Cost'!W57</f>
        <v>211653562.78272831</v>
      </c>
      <c r="D58" s="84">
        <f>'Future 95% Cost'!X57</f>
        <v>157697435.63339007</v>
      </c>
      <c r="E58" s="84">
        <f>'Future 95% Cost'!Y57</f>
        <v>57165332.830161534</v>
      </c>
      <c r="F58" s="84">
        <f>'Future 95% Cost'!Z57</f>
        <v>39403793.726298869</v>
      </c>
      <c r="G58" s="84">
        <f>'Future 95% Cost'!AA57</f>
        <v>22118007.579405475</v>
      </c>
      <c r="H58" s="84"/>
      <c r="I58">
        <v>2076</v>
      </c>
      <c r="J58" s="103">
        <f t="shared" si="1"/>
        <v>14890.945575128195</v>
      </c>
      <c r="K58" s="103">
        <f t="shared" si="10"/>
        <v>-5391.8775210549356</v>
      </c>
      <c r="L58" s="103">
        <f t="shared" si="11"/>
        <v>-6154.195326779517</v>
      </c>
      <c r="M58" s="103">
        <f t="shared" si="12"/>
        <v>-1331.1171654141963</v>
      </c>
      <c r="N58" s="103">
        <f t="shared" si="13"/>
        <v>-1650.7451980859869</v>
      </c>
      <c r="O58" s="103">
        <f t="shared" si="14"/>
        <v>-363.01036379355895</v>
      </c>
      <c r="P58" s="106">
        <f t="shared" si="15"/>
        <v>6592773.0884974366</v>
      </c>
      <c r="Q58" s="106">
        <f t="shared" si="16"/>
        <v>107837.5504210987</v>
      </c>
      <c r="R58" s="106">
        <f t="shared" si="17"/>
        <v>123083.90653559033</v>
      </c>
      <c r="S58" s="106">
        <f t="shared" si="18"/>
        <v>26622.343308283926</v>
      </c>
      <c r="T58" s="106">
        <f t="shared" si="19"/>
        <v>33014.903961719734</v>
      </c>
      <c r="U58" s="106">
        <f t="shared" si="20"/>
        <v>7260.2072758711784</v>
      </c>
      <c r="V58" s="107">
        <f>P58*'Levy Proposition'!B$5/(1+Assumptions!$D$49)^('Incentive Relocation assumption'!$I58-2022)</f>
        <v>198268841.22702837</v>
      </c>
      <c r="W58" s="107">
        <f>Q58*'Levy Proposition'!C$5/(1+Assumptions!$D$49)^('Incentive Relocation assumption'!$I58-2022)</f>
        <v>8409665.4310439285</v>
      </c>
      <c r="X58" s="107">
        <f>R58*'Levy Proposition'!D$5/(1+Assumptions!$D$49)^('Incentive Relocation assumption'!$I58-2022)</f>
        <v>6244429.9710980086</v>
      </c>
      <c r="Y58" s="107">
        <f>S58*'Levy Proposition'!E$5/(1+Assumptions!$D$49)^('Incentive Relocation assumption'!$I58-2022)</f>
        <v>2241092.5434231586</v>
      </c>
      <c r="Z58" s="107">
        <f>T58*'Levy Proposition'!F$5/(1+Assumptions!$D$49)^('Incentive Relocation assumption'!$I58-2022)</f>
        <v>1548124.3112667359</v>
      </c>
      <c r="AA58" s="107">
        <f>U58*'Levy Proposition'!G$5/(1+Assumptions!$D$49)^('Incentive Relocation assumption'!$I58-2022)</f>
        <v>869324.22939555976</v>
      </c>
      <c r="AB58" s="81">
        <f>P58*'Levy Proposition'!B$33/(1+Assumptions!$D$49)^('Incentive Relocation assumption'!$I58-2022)</f>
        <v>198086727.85416928</v>
      </c>
      <c r="AC58" s="81">
        <f>Q58*'Levy Proposition'!C$33/(1+Assumptions!$D$49)^('Incentive Relocation assumption'!$I58-2022)</f>
        <v>8401941.0073433332</v>
      </c>
      <c r="AD58" s="81">
        <f>R58*'Levy Proposition'!D$33/(1+Assumptions!$D$49)^('Incentive Relocation assumption'!$I58-2022)</f>
        <v>6238694.3537585363</v>
      </c>
      <c r="AE58" s="81">
        <f>S58*'Levy Proposition'!E$33/(1+Assumptions!$D$49)^('Incentive Relocation assumption'!$I58-2022)</f>
        <v>2239034.0610138895</v>
      </c>
      <c r="AF58" s="81">
        <f>T58*'Levy Proposition'!F$33/(1+Assumptions!$D$49)^('Incentive Relocation assumption'!$I58-2022)</f>
        <v>1546702.332209487</v>
      </c>
      <c r="AG58" s="81">
        <f>U58*'Levy Proposition'!G$33/(1+Assumptions!$D$49)^('Incentive Relocation assumption'!$I58-2022)</f>
        <v>868525.73999831744</v>
      </c>
      <c r="AH58" s="109">
        <f t="shared" si="4"/>
        <v>182113.37285909057</v>
      </c>
      <c r="AI58" s="109">
        <f t="shared" si="5"/>
        <v>7724.4237005952746</v>
      </c>
      <c r="AJ58" s="109">
        <f t="shared" si="6"/>
        <v>5735.6173394722864</v>
      </c>
      <c r="AK58" s="109">
        <f t="shared" si="7"/>
        <v>2058.4824092690833</v>
      </c>
      <c r="AL58" s="109">
        <f t="shared" si="8"/>
        <v>1421.9790572489146</v>
      </c>
      <c r="AM58" s="109">
        <f t="shared" si="9"/>
        <v>798.48939724231604</v>
      </c>
      <c r="AN58" s="106">
        <f>'Levy Proposition'!B$11*'Incentive Relocation assumption'!J58/(1+Assumptions!$D$49)^('Incentive Relocation assumption'!$I58-2022)</f>
        <v>0</v>
      </c>
      <c r="AO58" s="106">
        <f>-'Levy Proposition'!C$11*'Incentive Relocation assumption'!K58/(1+Assumptions!$D$49)^('Incentive Relocation assumption'!$I58-2022)</f>
        <v>696700.51055267802</v>
      </c>
      <c r="AP58" s="106">
        <f>-'Levy Proposition'!D$11*'Incentive Relocation assumption'!L58/(1+Assumptions!$D$49)^('Incentive Relocation assumption'!$I58-2022)</f>
        <v>342895.46668422432</v>
      </c>
      <c r="AQ58" s="106">
        <f>-'Levy Proposition'!E$11*'Incentive Relocation assumption'!M58/(1+Assumptions!$D$49)^('Incentive Relocation assumption'!$I58-2022)</f>
        <v>194242.04425570962</v>
      </c>
      <c r="AR58" s="106">
        <f>-'Levy Proposition'!F$11*'Incentive Relocation assumption'!N58/(1+Assumptions!$D$49)^('Incentive Relocation assumption'!$I58-2022)</f>
        <v>74873.217758774088</v>
      </c>
      <c r="AS58" s="106">
        <f>-'Levy Proposition'!G$11*'Incentive Relocation assumption'!O58/(1+Assumptions!$D$49)^('Incentive Relocation assumption'!$I58-2022)</f>
        <v>87783.212791045735</v>
      </c>
    </row>
    <row r="59" spans="1:45" x14ac:dyDescent="0.35">
      <c r="A59">
        <v>2077</v>
      </c>
      <c r="B59" s="84">
        <f>'Future 95% Cost'!V58</f>
        <v>113280631.07588474</v>
      </c>
      <c r="C59" s="84">
        <f>'Future 95% Cost'!W58</f>
        <v>202335357.70972148</v>
      </c>
      <c r="D59" s="84">
        <f>'Future 95% Cost'!X58</f>
        <v>150775307.14435071</v>
      </c>
      <c r="E59" s="84">
        <f>'Future 95% Cost'!Y58</f>
        <v>54679011.216786698</v>
      </c>
      <c r="F59" s="84">
        <f>'Future 95% Cost'!Z58</f>
        <v>37687894.16227337</v>
      </c>
      <c r="G59" s="84">
        <f>'Future 95% Cost'!AA58</f>
        <v>21154460.602794025</v>
      </c>
      <c r="H59" s="84"/>
      <c r="I59">
        <v>2077</v>
      </c>
      <c r="J59" s="103">
        <f t="shared" si="1"/>
        <v>14146.398296371786</v>
      </c>
      <c r="K59" s="103">
        <f t="shared" si="10"/>
        <v>-5122.2836450021887</v>
      </c>
      <c r="L59" s="103">
        <f t="shared" si="11"/>
        <v>-5846.4855604405411</v>
      </c>
      <c r="M59" s="103">
        <f t="shared" si="12"/>
        <v>-1264.5613071434866</v>
      </c>
      <c r="N59" s="103">
        <f t="shared" si="13"/>
        <v>-1568.2079381816875</v>
      </c>
      <c r="O59" s="103">
        <f t="shared" si="14"/>
        <v>-344.85984560388101</v>
      </c>
      <c r="P59" s="106">
        <f t="shared" si="15"/>
        <v>6607664.0340725649</v>
      </c>
      <c r="Q59" s="106">
        <f t="shared" si="16"/>
        <v>102445.67290004376</v>
      </c>
      <c r="R59" s="106">
        <f t="shared" si="17"/>
        <v>116929.71120881081</v>
      </c>
      <c r="S59" s="106">
        <f t="shared" si="18"/>
        <v>25291.226142869731</v>
      </c>
      <c r="T59" s="106">
        <f t="shared" si="19"/>
        <v>31364.158763633746</v>
      </c>
      <c r="U59" s="106">
        <f t="shared" si="20"/>
        <v>6897.1969120776193</v>
      </c>
      <c r="V59" s="107">
        <f>P59*'Levy Proposition'!B$5/(1+Assumptions!$D$49)^('Incentive Relocation assumption'!$I59-2022)</f>
        <v>188256992.32897076</v>
      </c>
      <c r="W59" s="107">
        <f>Q59*'Levy Proposition'!C$5/(1+Assumptions!$D$49)^('Incentive Relocation assumption'!$I59-2022)</f>
        <v>7568662.6133146267</v>
      </c>
      <c r="X59" s="107">
        <f>R59*'Levy Proposition'!D$5/(1+Assumptions!$D$49)^('Incentive Relocation assumption'!$I59-2022)</f>
        <v>5619960.0389862359</v>
      </c>
      <c r="Y59" s="107">
        <f>S59*'Levy Proposition'!E$5/(1+Assumptions!$D$49)^('Incentive Relocation assumption'!$I59-2022)</f>
        <v>2016973.6222525889</v>
      </c>
      <c r="Z59" s="107">
        <f>T59*'Levy Proposition'!F$5/(1+Assumptions!$D$49)^('Incentive Relocation assumption'!$I59-2022)</f>
        <v>1393305.2023918019</v>
      </c>
      <c r="AA59" s="107">
        <f>U59*'Levy Proposition'!G$5/(1+Assumptions!$D$49)^('Incentive Relocation assumption'!$I59-2022)</f>
        <v>782388.05667420768</v>
      </c>
      <c r="AB59" s="81">
        <f>P59*'Levy Proposition'!B$33/(1+Assumptions!$D$49)^('Incentive Relocation assumption'!$I59-2022)</f>
        <v>188084075.01314262</v>
      </c>
      <c r="AC59" s="81">
        <f>Q59*'Levy Proposition'!C$33/(1+Assumptions!$D$49)^('Incentive Relocation assumption'!$I59-2022)</f>
        <v>7561710.6653029649</v>
      </c>
      <c r="AD59" s="81">
        <f>R59*'Levy Proposition'!D$33/(1+Assumptions!$D$49)^('Incentive Relocation assumption'!$I59-2022)</f>
        <v>5614798.0081209783</v>
      </c>
      <c r="AE59" s="81">
        <f>S59*'Levy Proposition'!E$33/(1+Assumptions!$D$49)^('Incentive Relocation assumption'!$I59-2022)</f>
        <v>2015120.996963396</v>
      </c>
      <c r="AF59" s="81">
        <f>T59*'Levy Proposition'!F$33/(1+Assumptions!$D$49)^('Incentive Relocation assumption'!$I59-2022)</f>
        <v>1392025.4273739057</v>
      </c>
      <c r="AG59" s="81">
        <f>U59*'Levy Proposition'!G$33/(1+Assumptions!$D$49)^('Incentive Relocation assumption'!$I59-2022)</f>
        <v>781669.41966092924</v>
      </c>
      <c r="AH59" s="109">
        <f t="shared" si="4"/>
        <v>172917.31582814455</v>
      </c>
      <c r="AI59" s="109">
        <f t="shared" si="5"/>
        <v>6951.9480116618797</v>
      </c>
      <c r="AJ59" s="109">
        <f t="shared" si="6"/>
        <v>5162.0308652576059</v>
      </c>
      <c r="AK59" s="109">
        <f t="shared" si="7"/>
        <v>1852.6252891928889</v>
      </c>
      <c r="AL59" s="109">
        <f t="shared" si="8"/>
        <v>1279.7750178962015</v>
      </c>
      <c r="AM59" s="109">
        <f t="shared" si="9"/>
        <v>718.63701327843592</v>
      </c>
      <c r="AN59" s="106">
        <f>'Levy Proposition'!B$11*'Incentive Relocation assumption'!J59/(1+Assumptions!$D$49)^('Incentive Relocation assumption'!$I59-2022)</f>
        <v>0</v>
      </c>
      <c r="AO59" s="106">
        <f>-'Levy Proposition'!C$11*'Incentive Relocation assumption'!K59/(1+Assumptions!$D$49)^('Incentive Relocation assumption'!$I59-2022)</f>
        <v>627027.45431844075</v>
      </c>
      <c r="AP59" s="106">
        <f>-'Levy Proposition'!D$11*'Incentive Relocation assumption'!L59/(1+Assumptions!$D$49)^('Incentive Relocation assumption'!$I59-2022)</f>
        <v>308604.44095524488</v>
      </c>
      <c r="AQ59" s="106">
        <f>-'Levy Proposition'!E$11*'Incentive Relocation assumption'!M59/(1+Assumptions!$D$49)^('Incentive Relocation assumption'!$I59-2022)</f>
        <v>174817.00197786567</v>
      </c>
      <c r="AR59" s="106">
        <f>-'Levy Proposition'!F$11*'Incentive Relocation assumption'!N59/(1+Assumptions!$D$49)^('Incentive Relocation assumption'!$I59-2022)</f>
        <v>67385.573021429052</v>
      </c>
      <c r="AS59" s="106">
        <f>-'Levy Proposition'!G$11*'Incentive Relocation assumption'!O59/(1+Assumptions!$D$49)^('Incentive Relocation assumption'!$I59-2022)</f>
        <v>79004.512863926764</v>
      </c>
    </row>
    <row r="60" spans="1:45" x14ac:dyDescent="0.35">
      <c r="A60">
        <v>2078</v>
      </c>
      <c r="B60" s="84">
        <f>'Future 95% Cost'!V59</f>
        <v>108291754.66010021</v>
      </c>
      <c r="C60" s="84">
        <f>'Future 95% Cost'!W59</f>
        <v>193428858.83230466</v>
      </c>
      <c r="D60" s="84">
        <f>'Future 95% Cost'!X59</f>
        <v>144158257.06714422</v>
      </c>
      <c r="E60" s="84">
        <f>'Future 95% Cost'!Y59</f>
        <v>52301449.787162803</v>
      </c>
      <c r="F60" s="84">
        <f>'Future 95% Cost'!Z59</f>
        <v>36047177.161077306</v>
      </c>
      <c r="G60" s="84">
        <f>'Future 95% Cost'!AA59</f>
        <v>20233147.176709279</v>
      </c>
      <c r="H60" s="84"/>
      <c r="I60">
        <v>2078</v>
      </c>
      <c r="J60" s="103">
        <f t="shared" si="1"/>
        <v>13439.078381553196</v>
      </c>
      <c r="K60" s="103">
        <f t="shared" si="10"/>
        <v>-4866.1694627520792</v>
      </c>
      <c r="L60" s="103">
        <f t="shared" si="11"/>
        <v>-5554.161282418514</v>
      </c>
      <c r="M60" s="103">
        <f t="shared" si="12"/>
        <v>-1201.3332417863123</v>
      </c>
      <c r="N60" s="103">
        <f t="shared" si="13"/>
        <v>-1489.797541272603</v>
      </c>
      <c r="O60" s="103">
        <f t="shared" si="14"/>
        <v>-327.61685332368694</v>
      </c>
      <c r="P60" s="106">
        <f t="shared" si="15"/>
        <v>6621810.4323689369</v>
      </c>
      <c r="Q60" s="106">
        <f t="shared" si="16"/>
        <v>97323.389255041577</v>
      </c>
      <c r="R60" s="106">
        <f t="shared" si="17"/>
        <v>111083.22564837027</v>
      </c>
      <c r="S60" s="106">
        <f t="shared" si="18"/>
        <v>24026.664835726246</v>
      </c>
      <c r="T60" s="106">
        <f t="shared" si="19"/>
        <v>29795.950825452059</v>
      </c>
      <c r="U60" s="106">
        <f t="shared" si="20"/>
        <v>6552.3370664737386</v>
      </c>
      <c r="V60" s="107">
        <f>P60*'Levy Proposition'!B$5/(1+Assumptions!$D$49)^('Incentive Relocation assumption'!$I60-2022)</f>
        <v>178729701.12457579</v>
      </c>
      <c r="W60" s="107">
        <f>Q60*'Levy Proposition'!C$5/(1+Assumptions!$D$49)^('Incentive Relocation assumption'!$I60-2022)</f>
        <v>6811763.7049772171</v>
      </c>
      <c r="X60" s="107">
        <f>R60*'Levy Proposition'!D$5/(1+Assumptions!$D$49)^('Incentive Relocation assumption'!$I60-2022)</f>
        <v>5057939.7937020203</v>
      </c>
      <c r="Y60" s="107">
        <f>S60*'Levy Proposition'!E$5/(1+Assumptions!$D$49)^('Incentive Relocation assumption'!$I60-2022)</f>
        <v>1815267.5599235988</v>
      </c>
      <c r="Z60" s="107">
        <f>T60*'Levy Proposition'!F$5/(1+Assumptions!$D$49)^('Incentive Relocation assumption'!$I60-2022)</f>
        <v>1253968.6722079918</v>
      </c>
      <c r="AA60" s="107">
        <f>U60*'Levy Proposition'!G$5/(1+Assumptions!$D$49)^('Incentive Relocation assumption'!$I60-2022)</f>
        <v>704145.87621934491</v>
      </c>
      <c r="AB60" s="81">
        <f>P60*'Levy Proposition'!B$33/(1+Assumptions!$D$49)^('Incentive Relocation assumption'!$I60-2022)</f>
        <v>178565534.79112443</v>
      </c>
      <c r="AC60" s="81">
        <f>Q60*'Levy Proposition'!C$33/(1+Assumptions!$D$49)^('Incentive Relocation assumption'!$I60-2022)</f>
        <v>6805506.9817535616</v>
      </c>
      <c r="AD60" s="81">
        <f>R60*'Levy Proposition'!D$33/(1+Assumptions!$D$49)^('Incentive Relocation assumption'!$I60-2022)</f>
        <v>5053293.9881894216</v>
      </c>
      <c r="AE60" s="81">
        <f>S60*'Levy Proposition'!E$33/(1+Assumptions!$D$49)^('Incentive Relocation assumption'!$I60-2022)</f>
        <v>1813600.2051545216</v>
      </c>
      <c r="AF60" s="81">
        <f>T60*'Levy Proposition'!F$33/(1+Assumptions!$D$49)^('Incentive Relocation assumption'!$I60-2022)</f>
        <v>1252816.8802121233</v>
      </c>
      <c r="AG60" s="81">
        <f>U60*'Levy Proposition'!G$33/(1+Assumptions!$D$49)^('Incentive Relocation assumption'!$I60-2022)</f>
        <v>703499.10600719531</v>
      </c>
      <c r="AH60" s="109">
        <f t="shared" si="4"/>
        <v>164166.33345136046</v>
      </c>
      <c r="AI60" s="109">
        <f t="shared" si="5"/>
        <v>6256.7232236554846</v>
      </c>
      <c r="AJ60" s="109">
        <f t="shared" si="6"/>
        <v>4645.8055125987157</v>
      </c>
      <c r="AK60" s="109">
        <f t="shared" si="7"/>
        <v>1667.354769077152</v>
      </c>
      <c r="AL60" s="109">
        <f t="shared" si="8"/>
        <v>1151.7919958685525</v>
      </c>
      <c r="AM60" s="109">
        <f t="shared" si="9"/>
        <v>646.77021214959677</v>
      </c>
      <c r="AN60" s="106">
        <f>'Levy Proposition'!B$11*'Incentive Relocation assumption'!J60/(1+Assumptions!$D$49)^('Incentive Relocation assumption'!$I60-2022)</f>
        <v>0</v>
      </c>
      <c r="AO60" s="106">
        <f>-'Levy Proposition'!C$11*'Incentive Relocation assumption'!K60/(1+Assumptions!$D$49)^('Incentive Relocation assumption'!$I60-2022)</f>
        <v>564322.00423848687</v>
      </c>
      <c r="AP60" s="106">
        <f>-'Levy Proposition'!D$11*'Incentive Relocation assumption'!L60/(1+Assumptions!$D$49)^('Incentive Relocation assumption'!$I60-2022)</f>
        <v>277742.66571159894</v>
      </c>
      <c r="AQ60" s="106">
        <f>-'Levy Proposition'!E$11*'Incentive Relocation assumption'!M60/(1+Assumptions!$D$49)^('Incentive Relocation assumption'!$I60-2022)</f>
        <v>157334.54771664744</v>
      </c>
      <c r="AR60" s="106">
        <f>-'Levy Proposition'!F$11*'Incentive Relocation assumption'!N60/(1+Assumptions!$D$49)^('Incentive Relocation assumption'!$I60-2022)</f>
        <v>60646.725055358351</v>
      </c>
      <c r="AS60" s="106">
        <f>-'Levy Proposition'!G$11*'Incentive Relocation assumption'!O60/(1+Assumptions!$D$49)^('Incentive Relocation assumption'!$I60-2022)</f>
        <v>71103.720795954403</v>
      </c>
    </row>
    <row r="61" spans="1:45" x14ac:dyDescent="0.35">
      <c r="A61">
        <v>2079</v>
      </c>
      <c r="B61" s="84">
        <f>'Future 95% Cost'!V60</f>
        <v>103523466.68838747</v>
      </c>
      <c r="C61" s="84">
        <f>'Future 95% Cost'!W60</f>
        <v>184915819.10308269</v>
      </c>
      <c r="D61" s="84">
        <f>'Future 95% Cost'!X60</f>
        <v>137832792.88169521</v>
      </c>
      <c r="E61" s="84">
        <f>'Future 95% Cost'!Y60</f>
        <v>50027867.50714346</v>
      </c>
      <c r="F61" s="84">
        <f>'Future 95% Cost'!Z60</f>
        <v>34478331.332515247</v>
      </c>
      <c r="G61" s="84">
        <f>'Future 95% Cost'!AA60</f>
        <v>19352206.649604548</v>
      </c>
      <c r="H61" s="84"/>
      <c r="I61">
        <v>2079</v>
      </c>
      <c r="J61" s="103">
        <f t="shared" si="1"/>
        <v>12767.124462475535</v>
      </c>
      <c r="K61" s="103">
        <f t="shared" si="10"/>
        <v>-4622.8609896144753</v>
      </c>
      <c r="L61" s="103">
        <f t="shared" si="11"/>
        <v>-5276.4532182975881</v>
      </c>
      <c r="M61" s="103">
        <f t="shared" si="12"/>
        <v>-1141.2665796969966</v>
      </c>
      <c r="N61" s="103">
        <f t="shared" si="13"/>
        <v>-1415.3076642089727</v>
      </c>
      <c r="O61" s="103">
        <f t="shared" si="14"/>
        <v>-311.23601065750262</v>
      </c>
      <c r="P61" s="106">
        <f t="shared" si="15"/>
        <v>6635249.5107504902</v>
      </c>
      <c r="Q61" s="106">
        <f t="shared" si="16"/>
        <v>92457.219792289499</v>
      </c>
      <c r="R61" s="106">
        <f t="shared" si="17"/>
        <v>105529.06436595175</v>
      </c>
      <c r="S61" s="106">
        <f t="shared" si="18"/>
        <v>22825.331593939933</v>
      </c>
      <c r="T61" s="106">
        <f t="shared" si="19"/>
        <v>28306.153284179454</v>
      </c>
      <c r="U61" s="106">
        <f t="shared" si="20"/>
        <v>6224.7202131500517</v>
      </c>
      <c r="V61" s="107">
        <f>P61*'Levy Proposition'!B$5/(1+Assumptions!$D$49)^('Incentive Relocation assumption'!$I61-2022)</f>
        <v>169665705.27827382</v>
      </c>
      <c r="W61" s="107">
        <f>Q61*'Levy Proposition'!C$5/(1+Assumptions!$D$49)^('Incentive Relocation assumption'!$I61-2022)</f>
        <v>6130557.9523149636</v>
      </c>
      <c r="X61" s="107">
        <f>R61*'Levy Proposition'!D$5/(1+Assumptions!$D$49)^('Incentive Relocation assumption'!$I61-2022)</f>
        <v>4552123.9971893504</v>
      </c>
      <c r="Y61" s="107">
        <f>S61*'Levy Proposition'!E$5/(1+Assumptions!$D$49)^('Incentive Relocation assumption'!$I61-2022)</f>
        <v>1633732.9738754085</v>
      </c>
      <c r="Z61" s="107">
        <f>T61*'Levy Proposition'!F$5/(1+Assumptions!$D$49)^('Incentive Relocation assumption'!$I61-2022)</f>
        <v>1128566.396062949</v>
      </c>
      <c r="AA61" s="107">
        <f>U61*'Levy Proposition'!G$5/(1+Assumptions!$D$49)^('Incentive Relocation assumption'!$I61-2022)</f>
        <v>633728.25130326976</v>
      </c>
      <c r="AB61" s="81">
        <f>P61*'Levy Proposition'!B$33/(1+Assumptions!$D$49)^('Incentive Relocation assumption'!$I61-2022)</f>
        <v>169509864.38236949</v>
      </c>
      <c r="AC61" s="81">
        <f>Q61*'Levy Proposition'!C$33/(1+Assumptions!$D$49)^('Incentive Relocation assumption'!$I61-2022)</f>
        <v>6124926.928401703</v>
      </c>
      <c r="AD61" s="81">
        <f>R61*'Levy Proposition'!D$33/(1+Assumptions!$D$49)^('Incentive Relocation assumption'!$I61-2022)</f>
        <v>4547942.7922674362</v>
      </c>
      <c r="AE61" s="81">
        <f>S61*'Levy Proposition'!E$33/(1+Assumptions!$D$49)^('Incentive Relocation assumption'!$I61-2022)</f>
        <v>1632232.3617752811</v>
      </c>
      <c r="AF61" s="81">
        <f>T61*'Levy Proposition'!F$33/(1+Assumptions!$D$49)^('Incentive Relocation assumption'!$I61-2022)</f>
        <v>1127529.7882348585</v>
      </c>
      <c r="AG61" s="81">
        <f>U61*'Levy Proposition'!G$33/(1+Assumptions!$D$49)^('Incentive Relocation assumption'!$I61-2022)</f>
        <v>633146.16090214241</v>
      </c>
      <c r="AH61" s="109">
        <f t="shared" si="4"/>
        <v>155840.8959043324</v>
      </c>
      <c r="AI61" s="109">
        <f t="shared" si="5"/>
        <v>5631.0239132605493</v>
      </c>
      <c r="AJ61" s="109">
        <f t="shared" si="6"/>
        <v>4181.2049219142646</v>
      </c>
      <c r="AK61" s="109">
        <f t="shared" si="7"/>
        <v>1500.6121001273859</v>
      </c>
      <c r="AL61" s="109">
        <f t="shared" si="8"/>
        <v>1036.607828090433</v>
      </c>
      <c r="AM61" s="109">
        <f t="shared" si="9"/>
        <v>582.09040112735238</v>
      </c>
      <c r="AN61" s="106">
        <f>'Levy Proposition'!B$11*'Incentive Relocation assumption'!J61/(1+Assumptions!$D$49)^('Incentive Relocation assumption'!$I61-2022)</f>
        <v>0</v>
      </c>
      <c r="AO61" s="106">
        <f>-'Levy Proposition'!C$11*'Incentive Relocation assumption'!K61/(1+Assumptions!$D$49)^('Incentive Relocation assumption'!$I61-2022)</f>
        <v>507887.36964300578</v>
      </c>
      <c r="AP61" s="106">
        <f>-'Levy Proposition'!D$11*'Incentive Relocation assumption'!L61/(1+Assumptions!$D$49)^('Incentive Relocation assumption'!$I61-2022)</f>
        <v>249967.20111287164</v>
      </c>
      <c r="AQ61" s="106">
        <f>-'Levy Proposition'!E$11*'Incentive Relocation assumption'!M61/(1+Assumptions!$D$49)^('Incentive Relocation assumption'!$I61-2022)</f>
        <v>141600.41429114679</v>
      </c>
      <c r="AR61" s="106">
        <f>-'Levy Proposition'!F$11*'Incentive Relocation assumption'!N61/(1+Assumptions!$D$49)^('Incentive Relocation assumption'!$I61-2022)</f>
        <v>54581.790953541276</v>
      </c>
      <c r="AS61" s="106">
        <f>-'Levy Proposition'!G$11*'Incentive Relocation assumption'!O61/(1+Assumptions!$D$49)^('Incentive Relocation assumption'!$I61-2022)</f>
        <v>63993.04201440722</v>
      </c>
    </row>
    <row r="62" spans="1:45" x14ac:dyDescent="0.35">
      <c r="A62">
        <v>2080</v>
      </c>
      <c r="B62" s="84">
        <f>'Future 95% Cost'!V61</f>
        <v>99162329.306628078</v>
      </c>
      <c r="C62" s="84">
        <f>'Future 95% Cost'!W61</f>
        <v>177129533.04247358</v>
      </c>
      <c r="D62" s="84">
        <f>'Future 95% Cost'!X61</f>
        <v>132047485.17127556</v>
      </c>
      <c r="E62" s="84">
        <f>'Future 95% Cost'!Y61</f>
        <v>47948636.54998786</v>
      </c>
      <c r="F62" s="84">
        <f>'Future 95% Cost'!Z61</f>
        <v>33043620.803371049</v>
      </c>
      <c r="G62" s="84">
        <f>'Future 95% Cost'!AA61</f>
        <v>18546584.419128772</v>
      </c>
      <c r="H62" s="84"/>
      <c r="I62">
        <v>2080</v>
      </c>
      <c r="J62" s="103">
        <f t="shared" si="1"/>
        <v>12128.768239351761</v>
      </c>
      <c r="K62" s="103">
        <f t="shared" si="10"/>
        <v>-4391.7179401337517</v>
      </c>
      <c r="L62" s="103">
        <f t="shared" si="11"/>
        <v>-5012.6305573827085</v>
      </c>
      <c r="M62" s="103">
        <f t="shared" si="12"/>
        <v>-1084.2032507121469</v>
      </c>
      <c r="N62" s="103">
        <f t="shared" si="13"/>
        <v>-1344.5422809985241</v>
      </c>
      <c r="O62" s="103">
        <f t="shared" si="14"/>
        <v>-295.67421012462745</v>
      </c>
      <c r="P62" s="106">
        <f t="shared" si="15"/>
        <v>6648016.6352129653</v>
      </c>
      <c r="Q62" s="106">
        <f t="shared" si="16"/>
        <v>87834.358802675022</v>
      </c>
      <c r="R62" s="106">
        <f t="shared" si="17"/>
        <v>100252.61114765417</v>
      </c>
      <c r="S62" s="106">
        <f t="shared" si="18"/>
        <v>21684.065014242937</v>
      </c>
      <c r="T62" s="106">
        <f t="shared" si="19"/>
        <v>26890.845619970481</v>
      </c>
      <c r="U62" s="106">
        <f t="shared" si="20"/>
        <v>5913.4842024925492</v>
      </c>
      <c r="V62" s="107">
        <f>P62*'Levy Proposition'!B$5/(1+Assumptions!$D$49)^('Incentive Relocation assumption'!$I62-2022)</f>
        <v>161044437.31292203</v>
      </c>
      <c r="W62" s="107">
        <f>Q62*'Levy Proposition'!C$5/(1+Assumptions!$D$49)^('Incentive Relocation assumption'!$I62-2022)</f>
        <v>5517475.7132621268</v>
      </c>
      <c r="X62" s="107">
        <f>R62*'Levy Proposition'!D$5/(1+Assumptions!$D$49)^('Incentive Relocation assumption'!$I62-2022)</f>
        <v>4096891.9621363012</v>
      </c>
      <c r="Y62" s="107">
        <f>S62*'Levy Proposition'!E$5/(1+Assumptions!$D$49)^('Incentive Relocation assumption'!$I62-2022)</f>
        <v>1470352.6294713942</v>
      </c>
      <c r="Z62" s="107">
        <f>T62*'Levy Proposition'!F$5/(1+Assumptions!$D$49)^('Incentive Relocation assumption'!$I62-2022)</f>
        <v>1015704.8884481661</v>
      </c>
      <c r="AA62" s="107">
        <f>U62*'Levy Proposition'!G$5/(1+Assumptions!$D$49)^('Incentive Relocation assumption'!$I62-2022)</f>
        <v>570352.69262131723</v>
      </c>
      <c r="AB62" s="81">
        <f>P62*'Levy Proposition'!B$33/(1+Assumptions!$D$49)^('Incentive Relocation assumption'!$I62-2022)</f>
        <v>160896515.20131969</v>
      </c>
      <c r="AC62" s="81">
        <f>Q62*'Levy Proposition'!C$33/(1+Assumptions!$D$49)^('Incentive Relocation assumption'!$I62-2022)</f>
        <v>5512407.8160293009</v>
      </c>
      <c r="AD62" s="81">
        <f>R62*'Levy Proposition'!D$33/(1+Assumptions!$D$49)^('Incentive Relocation assumption'!$I62-2022)</f>
        <v>4093128.8957419735</v>
      </c>
      <c r="AE62" s="81">
        <f>S62*'Levy Proposition'!E$33/(1+Assumptions!$D$49)^('Incentive Relocation assumption'!$I62-2022)</f>
        <v>1469002.0850540868</v>
      </c>
      <c r="AF62" s="81">
        <f>T62*'Levy Proposition'!F$33/(1+Assumptions!$D$49)^('Incentive Relocation assumption'!$I62-2022)</f>
        <v>1014771.9458742349</v>
      </c>
      <c r="AG62" s="81">
        <f>U62*'Levy Proposition'!G$33/(1+Assumptions!$D$49)^('Incentive Relocation assumption'!$I62-2022)</f>
        <v>569828.81377111725</v>
      </c>
      <c r="AH62" s="109">
        <f t="shared" si="4"/>
        <v>147922.11160233617</v>
      </c>
      <c r="AI62" s="109">
        <f t="shared" si="5"/>
        <v>5067.8972328258678</v>
      </c>
      <c r="AJ62" s="109">
        <f t="shared" si="6"/>
        <v>3763.0663943276741</v>
      </c>
      <c r="AK62" s="109">
        <f t="shared" si="7"/>
        <v>1350.5444173074793</v>
      </c>
      <c r="AL62" s="109">
        <f t="shared" si="8"/>
        <v>932.9425739311846</v>
      </c>
      <c r="AM62" s="109">
        <f t="shared" si="9"/>
        <v>523.87885019998066</v>
      </c>
      <c r="AN62" s="106">
        <f>'Levy Proposition'!B$11*'Incentive Relocation assumption'!J62/(1+Assumptions!$D$49)^('Incentive Relocation assumption'!$I62-2022)</f>
        <v>0</v>
      </c>
      <c r="AO62" s="106">
        <f>-'Levy Proposition'!C$11*'Incentive Relocation assumption'!K62/(1+Assumptions!$D$49)^('Incentive Relocation assumption'!$I62-2022)</f>
        <v>457096.44193473569</v>
      </c>
      <c r="AP62" s="106">
        <f>-'Levy Proposition'!D$11*'Incentive Relocation assumption'!L62/(1+Assumptions!$D$49)^('Incentive Relocation assumption'!$I62-2022)</f>
        <v>224969.40278194137</v>
      </c>
      <c r="AQ62" s="106">
        <f>-'Levy Proposition'!E$11*'Incentive Relocation assumption'!M62/(1+Assumptions!$D$49)^('Incentive Relocation assumption'!$I62-2022)</f>
        <v>127439.76207650716</v>
      </c>
      <c r="AR62" s="106">
        <f>-'Levy Proposition'!F$11*'Incentive Relocation assumption'!N62/(1+Assumptions!$D$49)^('Incentive Relocation assumption'!$I62-2022)</f>
        <v>49123.376422662412</v>
      </c>
      <c r="AS62" s="106">
        <f>-'Levy Proposition'!G$11*'Incentive Relocation assumption'!O62/(1+Assumptions!$D$49)^('Incentive Relocation assumption'!$I62-2022)</f>
        <v>57593.461782532839</v>
      </c>
    </row>
    <row r="63" spans="1:45" x14ac:dyDescent="0.35">
      <c r="A63">
        <v>2081</v>
      </c>
      <c r="B63" s="84">
        <f>'Future 95% Cost'!V62</f>
        <v>94797649.795685902</v>
      </c>
      <c r="C63" s="84">
        <f>'Future 95% Cost'!W62</f>
        <v>169336447.16161424</v>
      </c>
      <c r="D63" s="84">
        <f>'Future 95% Cost'!X62</f>
        <v>126255614.345947</v>
      </c>
      <c r="E63" s="84">
        <f>'Future 95% Cost'!Y62</f>
        <v>45865379.399668857</v>
      </c>
      <c r="F63" s="84">
        <f>'Future 95% Cost'!Z62</f>
        <v>31606316.694492467</v>
      </c>
      <c r="G63" s="84">
        <f>'Future 95% Cost'!AA62</f>
        <v>17739535.37741363</v>
      </c>
      <c r="H63" s="84"/>
      <c r="I63">
        <v>2081</v>
      </c>
      <c r="J63" s="103">
        <f t="shared" si="1"/>
        <v>11522.32982738417</v>
      </c>
      <c r="K63" s="103">
        <f t="shared" si="10"/>
        <v>-4172.1320431270642</v>
      </c>
      <c r="L63" s="103">
        <f t="shared" si="11"/>
        <v>-4761.9990295135731</v>
      </c>
      <c r="M63" s="103">
        <f t="shared" si="12"/>
        <v>-1029.9930881765395</v>
      </c>
      <c r="N63" s="103">
        <f t="shared" si="13"/>
        <v>-1277.3151669485978</v>
      </c>
      <c r="O63" s="103">
        <f t="shared" si="14"/>
        <v>-280.89049961839612</v>
      </c>
      <c r="P63" s="106">
        <f t="shared" si="15"/>
        <v>6660145.4034523172</v>
      </c>
      <c r="Q63" s="106">
        <f t="shared" si="16"/>
        <v>83442.640862541273</v>
      </c>
      <c r="R63" s="106">
        <f t="shared" si="17"/>
        <v>95239.980590271458</v>
      </c>
      <c r="S63" s="106">
        <f t="shared" si="18"/>
        <v>20599.861763530789</v>
      </c>
      <c r="T63" s="106">
        <f t="shared" si="19"/>
        <v>25546.303338971957</v>
      </c>
      <c r="U63" s="106">
        <f t="shared" si="20"/>
        <v>5617.809992367922</v>
      </c>
      <c r="V63" s="107">
        <f>P63*'Levy Proposition'!B$5/(1+Assumptions!$D$49)^('Incentive Relocation assumption'!$I63-2022)</f>
        <v>152846030.46782428</v>
      </c>
      <c r="W63" s="107">
        <f>Q63*'Levy Proposition'!C$5/(1+Assumptions!$D$49)^('Incentive Relocation assumption'!$I63-2022)</f>
        <v>4965704.3426107718</v>
      </c>
      <c r="X63" s="107">
        <f>R63*'Levy Proposition'!D$5/(1+Assumptions!$D$49)^('Incentive Relocation assumption'!$I63-2022)</f>
        <v>3687185.0942066642</v>
      </c>
      <c r="Y63" s="107">
        <f>S63*'Levy Proposition'!E$5/(1+Assumptions!$D$49)^('Incentive Relocation assumption'!$I63-2022)</f>
        <v>1323311.0242398262</v>
      </c>
      <c r="Z63" s="107">
        <f>T63*'Levy Proposition'!F$5/(1+Assumptions!$D$49)^('Incentive Relocation assumption'!$I63-2022)</f>
        <v>914130.01841670822</v>
      </c>
      <c r="AA63" s="107">
        <f>U63*'Levy Proposition'!G$5/(1+Assumptions!$D$49)^('Incentive Relocation assumption'!$I63-2022)</f>
        <v>513314.96317451366</v>
      </c>
      <c r="AB63" s="81">
        <f>P63*'Levy Proposition'!B$33/(1+Assumptions!$D$49)^('Incentive Relocation assumption'!$I63-2022)</f>
        <v>152705638.73524365</v>
      </c>
      <c r="AC63" s="81">
        <f>Q63*'Levy Proposition'!C$33/(1+Assumptions!$D$49)^('Incentive Relocation assumption'!$I63-2022)</f>
        <v>4961143.2569613224</v>
      </c>
      <c r="AD63" s="81">
        <f>R63*'Levy Proposition'!D$33/(1+Assumptions!$D$49)^('Incentive Relocation assumption'!$I63-2022)</f>
        <v>3683798.3506835476</v>
      </c>
      <c r="AE63" s="81">
        <f>S63*'Levy Proposition'!E$33/(1+Assumptions!$D$49)^('Incentive Relocation assumption'!$I63-2022)</f>
        <v>1322095.5400897479</v>
      </c>
      <c r="AF63" s="81">
        <f>T63*'Levy Proposition'!F$33/(1+Assumptions!$D$49)^('Incentive Relocation assumption'!$I63-2022)</f>
        <v>913290.37412436598</v>
      </c>
      <c r="AG63" s="81">
        <f>U63*'Levy Proposition'!G$33/(1+Assumptions!$D$49)^('Incentive Relocation assumption'!$I63-2022)</f>
        <v>512843.474469056</v>
      </c>
      <c r="AH63" s="109">
        <f t="shared" si="4"/>
        <v>140391.73258063197</v>
      </c>
      <c r="AI63" s="109">
        <f t="shared" si="5"/>
        <v>4561.0856494493783</v>
      </c>
      <c r="AJ63" s="109">
        <f t="shared" si="6"/>
        <v>3386.7435231166892</v>
      </c>
      <c r="AK63" s="109">
        <f t="shared" si="7"/>
        <v>1215.4841500783805</v>
      </c>
      <c r="AL63" s="109">
        <f t="shared" si="8"/>
        <v>839.64429234224372</v>
      </c>
      <c r="AM63" s="109">
        <f t="shared" si="9"/>
        <v>471.48870545765385</v>
      </c>
      <c r="AN63" s="106">
        <f>'Levy Proposition'!B$11*'Incentive Relocation assumption'!J63/(1+Assumptions!$D$49)^('Incentive Relocation assumption'!$I63-2022)</f>
        <v>0</v>
      </c>
      <c r="AO63" s="106">
        <f>-'Levy Proposition'!C$11*'Incentive Relocation assumption'!K63/(1+Assumptions!$D$49)^('Incentive Relocation assumption'!$I63-2022)</f>
        <v>411384.82608113927</v>
      </c>
      <c r="AP63" s="106">
        <f>-'Levy Proposition'!D$11*'Incentive Relocation assumption'!L63/(1+Assumptions!$D$49)^('Incentive Relocation assumption'!$I63-2022)</f>
        <v>202471.49211071932</v>
      </c>
      <c r="AQ63" s="106">
        <f>-'Levy Proposition'!E$11*'Incentive Relocation assumption'!M63/(1+Assumptions!$D$49)^('Incentive Relocation assumption'!$I63-2022)</f>
        <v>114695.23616451857</v>
      </c>
      <c r="AR63" s="106">
        <f>-'Levy Proposition'!F$11*'Incentive Relocation assumption'!N63/(1+Assumptions!$D$49)^('Incentive Relocation assumption'!$I63-2022)</f>
        <v>44210.826889439457</v>
      </c>
      <c r="AS63" s="106">
        <f>-'Levy Proposition'!G$11*'Incentive Relocation assumption'!O63/(1+Assumptions!$D$49)^('Incentive Relocation assumption'!$I63-2022)</f>
        <v>51833.867178079927</v>
      </c>
    </row>
    <row r="64" spans="1:45" x14ac:dyDescent="0.35">
      <c r="A64">
        <v>2082</v>
      </c>
      <c r="B64" s="84">
        <f>'Future 95% Cost'!V63</f>
        <v>90625866.341838434</v>
      </c>
      <c r="C64" s="84">
        <f>'Future 95% Cost'!W63</f>
        <v>161887483.40930727</v>
      </c>
      <c r="D64" s="84">
        <f>'Future 95% Cost'!X63</f>
        <v>120718842.85780531</v>
      </c>
      <c r="E64" s="84">
        <f>'Future 95% Cost'!Y63</f>
        <v>43873168.027867623</v>
      </c>
      <c r="F64" s="84">
        <f>'Future 95% Cost'!Z63</f>
        <v>30231927.467999339</v>
      </c>
      <c r="G64" s="84">
        <f>'Future 95% Cost'!AA63</f>
        <v>16967826.773809347</v>
      </c>
      <c r="H64" s="84"/>
      <c r="I64">
        <v>2082</v>
      </c>
      <c r="J64" s="103">
        <f t="shared" si="1"/>
        <v>10946.213336014962</v>
      </c>
      <c r="K64" s="103">
        <f t="shared" si="10"/>
        <v>-3963.5254409707109</v>
      </c>
      <c r="L64" s="103">
        <f t="shared" si="11"/>
        <v>-4523.8990780378945</v>
      </c>
      <c r="M64" s="103">
        <f t="shared" si="12"/>
        <v>-978.49343376771253</v>
      </c>
      <c r="N64" s="103">
        <f t="shared" si="13"/>
        <v>-1213.449408601168</v>
      </c>
      <c r="O64" s="103">
        <f t="shared" si="14"/>
        <v>-266.84597463747627</v>
      </c>
      <c r="P64" s="106">
        <f t="shared" si="15"/>
        <v>6671667.7332797013</v>
      </c>
      <c r="Q64" s="106">
        <f t="shared" si="16"/>
        <v>79270.508819414215</v>
      </c>
      <c r="R64" s="106">
        <f t="shared" si="17"/>
        <v>90477.981560757878</v>
      </c>
      <c r="S64" s="106">
        <f t="shared" si="18"/>
        <v>19569.86867535425</v>
      </c>
      <c r="T64" s="106">
        <f t="shared" si="19"/>
        <v>24268.988172023361</v>
      </c>
      <c r="U64" s="106">
        <f t="shared" si="20"/>
        <v>5336.9194927495255</v>
      </c>
      <c r="V64" s="107">
        <f>P64*'Levy Proposition'!B$5/(1+Assumptions!$D$49)^('Incentive Relocation assumption'!$I64-2022)</f>
        <v>145051320.00495726</v>
      </c>
      <c r="W64" s="107">
        <f>Q64*'Levy Proposition'!C$5/(1+Assumptions!$D$49)^('Incentive Relocation assumption'!$I64-2022)</f>
        <v>4469112.4890597248</v>
      </c>
      <c r="X64" s="107">
        <f>R64*'Levy Proposition'!D$5/(1+Assumptions!$D$49)^('Incentive Relocation assumption'!$I64-2022)</f>
        <v>3318450.6803178177</v>
      </c>
      <c r="Y64" s="107">
        <f>S64*'Levy Proposition'!E$5/(1+Assumptions!$D$49)^('Incentive Relocation assumption'!$I64-2022)</f>
        <v>1190974.2137872148</v>
      </c>
      <c r="Z64" s="107">
        <f>T64*'Levy Proposition'!F$5/(1+Assumptions!$D$49)^('Incentive Relocation assumption'!$I64-2022)</f>
        <v>822713.07352595835</v>
      </c>
      <c r="AA64" s="107">
        <f>U64*'Levy Proposition'!G$5/(1+Assumptions!$D$49)^('Incentive Relocation assumption'!$I64-2022)</f>
        <v>461981.25270146946</v>
      </c>
      <c r="AB64" s="81">
        <f>P64*'Levy Proposition'!B$33/(1+Assumptions!$D$49)^('Incentive Relocation assumption'!$I64-2022)</f>
        <v>144918087.84926257</v>
      </c>
      <c r="AC64" s="81">
        <f>Q64*'Levy Proposition'!C$33/(1+Assumptions!$D$49)^('Incentive Relocation assumption'!$I64-2022)</f>
        <v>4465007.5316492096</v>
      </c>
      <c r="AD64" s="81">
        <f>R64*'Levy Proposition'!D$33/(1+Assumptions!$D$49)^('Incentive Relocation assumption'!$I64-2022)</f>
        <v>3315402.6257555424</v>
      </c>
      <c r="AE64" s="81">
        <f>S64*'Levy Proposition'!E$33/(1+Assumptions!$D$49)^('Incentive Relocation assumption'!$I64-2022)</f>
        <v>1189880.2832950677</v>
      </c>
      <c r="AF64" s="81">
        <f>T64*'Levy Proposition'!F$33/(1+Assumptions!$D$49)^('Incentive Relocation assumption'!$I64-2022)</f>
        <v>821957.39728460938</v>
      </c>
      <c r="AG64" s="81">
        <f>U64*'Levy Proposition'!G$33/(1+Assumptions!$D$49)^('Incentive Relocation assumption'!$I64-2022)</f>
        <v>461556.91490029782</v>
      </c>
      <c r="AH64" s="109">
        <f t="shared" si="4"/>
        <v>133232.15569469333</v>
      </c>
      <c r="AI64" s="109">
        <f t="shared" si="5"/>
        <v>4104.957410515286</v>
      </c>
      <c r="AJ64" s="109">
        <f t="shared" si="6"/>
        <v>3048.0545622752979</v>
      </c>
      <c r="AK64" s="109">
        <f t="shared" si="7"/>
        <v>1093.9304921471048</v>
      </c>
      <c r="AL64" s="109">
        <f t="shared" si="8"/>
        <v>755.67624134896323</v>
      </c>
      <c r="AM64" s="109">
        <f t="shared" si="9"/>
        <v>424.33780117164133</v>
      </c>
      <c r="AN64" s="106">
        <f>'Levy Proposition'!B$11*'Incentive Relocation assumption'!J64/(1+Assumptions!$D$49)^('Incentive Relocation assumption'!$I64-2022)</f>
        <v>0</v>
      </c>
      <c r="AO64" s="106">
        <f>-'Levy Proposition'!C$11*'Incentive Relocation assumption'!K64/(1+Assumptions!$D$49)^('Incentive Relocation assumption'!$I64-2022)</f>
        <v>370244.56898741936</v>
      </c>
      <c r="AP64" s="106">
        <f>-'Levy Proposition'!D$11*'Incentive Relocation assumption'!L64/(1+Assumptions!$D$49)^('Incentive Relocation assumption'!$I64-2022)</f>
        <v>182223.46955010801</v>
      </c>
      <c r="AQ64" s="106">
        <f>-'Levy Proposition'!E$11*'Incentive Relocation assumption'!M64/(1+Assumptions!$D$49)^('Incentive Relocation assumption'!$I64-2022)</f>
        <v>103225.21781653374</v>
      </c>
      <c r="AR64" s="106">
        <f>-'Levy Proposition'!F$11*'Incentive Relocation assumption'!N64/(1+Assumptions!$D$49)^('Incentive Relocation assumption'!$I64-2022)</f>
        <v>39789.553499548449</v>
      </c>
      <c r="AS64" s="106">
        <f>-'Levy Proposition'!G$11*'Incentive Relocation assumption'!O64/(1+Assumptions!$D$49)^('Incentive Relocation assumption'!$I64-2022)</f>
        <v>46650.256877763837</v>
      </c>
    </row>
    <row r="65" spans="1:45" x14ac:dyDescent="0.35">
      <c r="A65">
        <v>2083</v>
      </c>
      <c r="B65" s="84">
        <f>'Future 95% Cost'!V64</f>
        <v>86638424.046734929</v>
      </c>
      <c r="C65" s="84">
        <f>'Future 95% Cost'!W64</f>
        <v>154767397.92074576</v>
      </c>
      <c r="D65" s="84">
        <f>'Future 95% Cost'!X64</f>
        <v>115425894.95005669</v>
      </c>
      <c r="E65" s="84">
        <f>'Future 95% Cost'!Y64</f>
        <v>41968003.304976344</v>
      </c>
      <c r="F65" s="84">
        <f>'Future 95% Cost'!Z64</f>
        <v>28917684.382289272</v>
      </c>
      <c r="G65" s="84">
        <f>'Future 95% Cost'!AA64</f>
        <v>16229902.901386911</v>
      </c>
      <c r="H65" s="84"/>
      <c r="I65">
        <v>2083</v>
      </c>
      <c r="J65" s="103">
        <f t="shared" si="1"/>
        <v>10398.902669214212</v>
      </c>
      <c r="K65" s="103">
        <f t="shared" si="10"/>
        <v>-3765.3491689221755</v>
      </c>
      <c r="L65" s="103">
        <f t="shared" si="11"/>
        <v>-4297.7041241359993</v>
      </c>
      <c r="M65" s="103">
        <f t="shared" si="12"/>
        <v>-929.56876207932692</v>
      </c>
      <c r="N65" s="103">
        <f t="shared" si="13"/>
        <v>-1152.7769381711096</v>
      </c>
      <c r="O65" s="103">
        <f t="shared" si="14"/>
        <v>-253.50367590560245</v>
      </c>
      <c r="P65" s="106">
        <f t="shared" si="15"/>
        <v>6682613.9466157164</v>
      </c>
      <c r="Q65" s="106">
        <f t="shared" si="16"/>
        <v>75306.983378443503</v>
      </c>
      <c r="R65" s="106">
        <f t="shared" si="17"/>
        <v>85954.082482719983</v>
      </c>
      <c r="S65" s="106">
        <f t="shared" si="18"/>
        <v>18591.375241586538</v>
      </c>
      <c r="T65" s="106">
        <f t="shared" si="19"/>
        <v>23055.538763422192</v>
      </c>
      <c r="U65" s="106">
        <f t="shared" si="20"/>
        <v>5070.073518112049</v>
      </c>
      <c r="V65" s="107">
        <f>P65*'Levy Proposition'!B$5/(1+Assumptions!$D$49)^('Incentive Relocation assumption'!$I65-2022)</f>
        <v>137641840.6273554</v>
      </c>
      <c r="W65" s="107">
        <f>Q65*'Levy Proposition'!C$5/(1+Assumptions!$D$49)^('Incentive Relocation assumption'!$I65-2022)</f>
        <v>4022181.9628851688</v>
      </c>
      <c r="X65" s="107">
        <f>R65*'Levy Proposition'!D$5/(1+Assumptions!$D$49)^('Incentive Relocation assumption'!$I65-2022)</f>
        <v>2986591.2983332761</v>
      </c>
      <c r="Y65" s="107">
        <f>S65*'Levy Proposition'!E$5/(1+Assumptions!$D$49)^('Incentive Relocation assumption'!$I65-2022)</f>
        <v>1071871.6552073485</v>
      </c>
      <c r="Z65" s="107">
        <f>T65*'Levy Proposition'!F$5/(1+Assumptions!$D$49)^('Incentive Relocation assumption'!$I65-2022)</f>
        <v>740438.21744619915</v>
      </c>
      <c r="AA65" s="107">
        <f>U65*'Levy Proposition'!G$5/(1+Assumptions!$D$49)^('Incentive Relocation assumption'!$I65-2022)</f>
        <v>415781.13470083952</v>
      </c>
      <c r="AB65" s="81">
        <f>P65*'Levy Proposition'!B$33/(1+Assumptions!$D$49)^('Incentive Relocation assumption'!$I65-2022)</f>
        <v>137515414.20710677</v>
      </c>
      <c r="AC65" s="81">
        <f>Q65*'Levy Proposition'!C$33/(1+Assumptions!$D$49)^('Incentive Relocation assumption'!$I65-2022)</f>
        <v>4018487.5189222107</v>
      </c>
      <c r="AD65" s="81">
        <f>R65*'Levy Proposition'!D$33/(1+Assumptions!$D$49)^('Incentive Relocation assumption'!$I65-2022)</f>
        <v>2983848.0623748424</v>
      </c>
      <c r="AE65" s="81">
        <f>S65*'Levy Proposition'!E$33/(1+Assumptions!$D$49)^('Incentive Relocation assumption'!$I65-2022)</f>
        <v>1070887.1224830246</v>
      </c>
      <c r="AF65" s="81">
        <f>T65*'Levy Proposition'!F$33/(1+Assumptions!$D$49)^('Incentive Relocation assumption'!$I65-2022)</f>
        <v>739758.11208855268</v>
      </c>
      <c r="AG65" s="81">
        <f>U65*'Levy Proposition'!G$33/(1+Assumptions!$D$49)^('Incentive Relocation assumption'!$I65-2022)</f>
        <v>415399.23251014261</v>
      </c>
      <c r="AH65" s="109">
        <f t="shared" si="4"/>
        <v>126426.42024862766</v>
      </c>
      <c r="AI65" s="109">
        <f t="shared" si="5"/>
        <v>3694.4439629581757</v>
      </c>
      <c r="AJ65" s="109">
        <f t="shared" si="6"/>
        <v>2743.23595843371</v>
      </c>
      <c r="AK65" s="109">
        <f t="shared" si="7"/>
        <v>984.53272432391532</v>
      </c>
      <c r="AL65" s="109">
        <f t="shared" si="8"/>
        <v>680.10535764647648</v>
      </c>
      <c r="AM65" s="109">
        <f t="shared" si="9"/>
        <v>381.90219069691375</v>
      </c>
      <c r="AN65" s="106">
        <f>'Levy Proposition'!B$11*'Incentive Relocation assumption'!J65/(1+Assumptions!$D$49)^('Incentive Relocation assumption'!$I65-2022)</f>
        <v>0</v>
      </c>
      <c r="AO65" s="106">
        <f>-'Levy Proposition'!C$11*'Incentive Relocation assumption'!K65/(1+Assumptions!$D$49)^('Incentive Relocation assumption'!$I65-2022)</f>
        <v>333218.5150592862</v>
      </c>
      <c r="AP65" s="106">
        <f>-'Levy Proposition'!D$11*'Incentive Relocation assumption'!L65/(1+Assumptions!$D$49)^('Incentive Relocation assumption'!$I65-2022)</f>
        <v>164000.33658427888</v>
      </c>
      <c r="AQ65" s="106">
        <f>-'Levy Proposition'!E$11*'Incentive Relocation assumption'!M65/(1+Assumptions!$D$49)^('Incentive Relocation assumption'!$I65-2022)</f>
        <v>92902.250778634698</v>
      </c>
      <c r="AR65" s="106">
        <f>-'Levy Proposition'!F$11*'Incentive Relocation assumption'!N65/(1+Assumptions!$D$49)^('Incentive Relocation assumption'!$I65-2022)</f>
        <v>35810.426519563807</v>
      </c>
      <c r="AS65" s="106">
        <f>-'Levy Proposition'!G$11*'Incentive Relocation assumption'!O65/(1+Assumptions!$D$49)^('Incentive Relocation assumption'!$I65-2022)</f>
        <v>41985.029966694558</v>
      </c>
    </row>
    <row r="66" spans="1:45" x14ac:dyDescent="0.35">
      <c r="A66">
        <v>2084</v>
      </c>
      <c r="B66" s="84">
        <f>'Future 95% Cost'!V65</f>
        <v>82827148.583941817</v>
      </c>
      <c r="C66" s="84">
        <f>'Future 95% Cost'!W65</f>
        <v>147961623.99146634</v>
      </c>
      <c r="D66" s="84">
        <f>'Future 95% Cost'!X65</f>
        <v>110365994.81224085</v>
      </c>
      <c r="E66" s="84">
        <f>'Future 95% Cost'!Y65</f>
        <v>40146062.53221903</v>
      </c>
      <c r="F66" s="84">
        <f>'Future 95% Cost'!Z65</f>
        <v>27660941.104027573</v>
      </c>
      <c r="G66" s="84">
        <f>'Future 95% Cost'!AA65</f>
        <v>15524276.841861479</v>
      </c>
      <c r="H66" s="84"/>
      <c r="I66">
        <v>2084</v>
      </c>
      <c r="J66" s="103">
        <f t="shared" si="1"/>
        <v>9878.9575357535032</v>
      </c>
      <c r="K66" s="103">
        <f t="shared" si="10"/>
        <v>-3577.0817104760667</v>
      </c>
      <c r="L66" s="103">
        <f t="shared" si="11"/>
        <v>-4082.8189179291994</v>
      </c>
      <c r="M66" s="103">
        <f t="shared" si="12"/>
        <v>-883.09032397536066</v>
      </c>
      <c r="N66" s="103">
        <f t="shared" si="13"/>
        <v>-1095.1380912625541</v>
      </c>
      <c r="O66" s="103">
        <f t="shared" si="14"/>
        <v>-240.82849211032237</v>
      </c>
      <c r="P66" s="106">
        <f t="shared" si="15"/>
        <v>6693012.8492849311</v>
      </c>
      <c r="Q66" s="106">
        <f t="shared" si="16"/>
        <v>71541.634209521333</v>
      </c>
      <c r="R66" s="106">
        <f t="shared" si="17"/>
        <v>81656.378358583985</v>
      </c>
      <c r="S66" s="106">
        <f t="shared" si="18"/>
        <v>17661.806479507213</v>
      </c>
      <c r="T66" s="106">
        <f t="shared" si="19"/>
        <v>21902.76182525108</v>
      </c>
      <c r="U66" s="106">
        <f t="shared" si="20"/>
        <v>4816.569842206447</v>
      </c>
      <c r="V66" s="107">
        <f>P66*'Levy Proposition'!B$5/(1+Assumptions!$D$49)^('Incentive Relocation assumption'!$I66-2022)</f>
        <v>130599820.59622024</v>
      </c>
      <c r="W66" s="107">
        <f>Q66*'Levy Proposition'!C$5/(1+Assumptions!$D$49)^('Incentive Relocation assumption'!$I66-2022)</f>
        <v>3619946.4171380782</v>
      </c>
      <c r="X66" s="107">
        <f>R66*'Levy Proposition'!D$5/(1+Assumptions!$D$49)^('Incentive Relocation assumption'!$I66-2022)</f>
        <v>2687919.2860042076</v>
      </c>
      <c r="Y66" s="107">
        <f>S66*'Levy Proposition'!E$5/(1+Assumptions!$D$49)^('Incentive Relocation assumption'!$I66-2022)</f>
        <v>964679.8662277424</v>
      </c>
      <c r="Z66" s="107">
        <f>T66*'Levy Proposition'!F$5/(1+Assumptions!$D$49)^('Incentive Relocation assumption'!$I66-2022)</f>
        <v>666391.20186243951</v>
      </c>
      <c r="AA66" s="107">
        <f>U66*'Levy Proposition'!G$5/(1+Assumptions!$D$49)^('Incentive Relocation assumption'!$I66-2022)</f>
        <v>374201.22778191639</v>
      </c>
      <c r="AB66" s="81">
        <f>P66*'Levy Proposition'!B$33/(1+Assumptions!$D$49)^('Incentive Relocation assumption'!$I66-2022)</f>
        <v>130479862.39362836</v>
      </c>
      <c r="AC66" s="81">
        <f>Q66*'Levy Proposition'!C$33/(1+Assumptions!$D$49)^('Incentive Relocation assumption'!$I66-2022)</f>
        <v>3616621.4335071952</v>
      </c>
      <c r="AD66" s="81">
        <f>R66*'Levy Proposition'!D$33/(1+Assumptions!$D$49)^('Incentive Relocation assumption'!$I66-2022)</f>
        <v>2685450.3854744132</v>
      </c>
      <c r="AE66" s="81">
        <f>S66*'Levy Proposition'!E$33/(1+Assumptions!$D$49)^('Incentive Relocation assumption'!$I66-2022)</f>
        <v>963793.79102257814</v>
      </c>
      <c r="AF66" s="81">
        <f>T66*'Levy Proposition'!F$33/(1+Assumptions!$D$49)^('Incentive Relocation assumption'!$I66-2022)</f>
        <v>665779.10997415439</v>
      </c>
      <c r="AG66" s="81">
        <f>U66*'Levy Proposition'!G$33/(1+Assumptions!$D$49)^('Incentive Relocation assumption'!$I66-2022)</f>
        <v>373857.51745760307</v>
      </c>
      <c r="AH66" s="109">
        <f t="shared" si="4"/>
        <v>119958.20259188116</v>
      </c>
      <c r="AI66" s="109">
        <f t="shared" si="5"/>
        <v>3324.9836308830418</v>
      </c>
      <c r="AJ66" s="109">
        <f t="shared" si="6"/>
        <v>2468.900529794395</v>
      </c>
      <c r="AK66" s="109">
        <f t="shared" si="7"/>
        <v>886.07520516426302</v>
      </c>
      <c r="AL66" s="109">
        <f t="shared" si="8"/>
        <v>612.09188828512561</v>
      </c>
      <c r="AM66" s="109">
        <f t="shared" si="9"/>
        <v>343.71032431331696</v>
      </c>
      <c r="AN66" s="106">
        <f>'Levy Proposition'!B$11*'Incentive Relocation assumption'!J66/(1+Assumptions!$D$49)^('Incentive Relocation assumption'!$I66-2022)</f>
        <v>0</v>
      </c>
      <c r="AO66" s="106">
        <f>-'Levy Proposition'!C$11*'Incentive Relocation assumption'!K66/(1+Assumptions!$D$49)^('Incentive Relocation assumption'!$I66-2022)</f>
        <v>299895.22623379412</v>
      </c>
      <c r="AP66" s="106">
        <f>-'Levy Proposition'!D$11*'Incentive Relocation assumption'!L66/(1+Assumptions!$D$49)^('Incentive Relocation assumption'!$I66-2022)</f>
        <v>147599.59551950492</v>
      </c>
      <c r="AQ66" s="106">
        <f>-'Levy Proposition'!E$11*'Incentive Relocation assumption'!M66/(1+Assumptions!$D$49)^('Incentive Relocation assumption'!$I66-2022)</f>
        <v>83611.624972070684</v>
      </c>
      <c r="AR66" s="106">
        <f>-'Levy Proposition'!F$11*'Incentive Relocation assumption'!N66/(1+Assumptions!$D$49)^('Incentive Relocation assumption'!$I66-2022)</f>
        <v>32229.229401320932</v>
      </c>
      <c r="AS66" s="106">
        <f>-'Levy Proposition'!G$11*'Incentive Relocation assumption'!O66/(1+Assumptions!$D$49)^('Incentive Relocation assumption'!$I66-2022)</f>
        <v>37786.345869929486</v>
      </c>
    </row>
    <row r="67" spans="1:45" x14ac:dyDescent="0.35">
      <c r="A67">
        <v>2085</v>
      </c>
      <c r="B67" s="84">
        <f>'Future 95% Cost'!V66</f>
        <v>79184229.222666293</v>
      </c>
      <c r="C67" s="84">
        <f>'Future 95% Cost'!W66</f>
        <v>141456241.92170858</v>
      </c>
      <c r="D67" s="84">
        <f>'Future 95% Cost'!X66</f>
        <v>105528844.35335071</v>
      </c>
      <c r="E67" s="84">
        <f>'Future 95% Cost'!Y66</f>
        <v>38403691.627835907</v>
      </c>
      <c r="F67" s="84">
        <f>'Future 95% Cost'!Z66</f>
        <v>26459168.274521999</v>
      </c>
      <c r="G67" s="84">
        <f>'Future 95% Cost'!AA66</f>
        <v>14849527.412291517</v>
      </c>
      <c r="H67" s="84"/>
      <c r="I67">
        <v>2085</v>
      </c>
      <c r="J67" s="103">
        <f t="shared" si="1"/>
        <v>9385.0096589658297</v>
      </c>
      <c r="K67" s="103">
        <f t="shared" si="10"/>
        <v>-3398.2276249522638</v>
      </c>
      <c r="L67" s="103">
        <f t="shared" si="11"/>
        <v>-3878.6779720327395</v>
      </c>
      <c r="M67" s="103">
        <f t="shared" si="12"/>
        <v>-838.9358077765927</v>
      </c>
      <c r="N67" s="103">
        <f t="shared" si="13"/>
        <v>-1040.3811866994263</v>
      </c>
      <c r="O67" s="103">
        <f t="shared" si="14"/>
        <v>-228.78706750480626</v>
      </c>
      <c r="P67" s="106">
        <f t="shared" si="15"/>
        <v>6702891.806820685</v>
      </c>
      <c r="Q67" s="106">
        <f t="shared" si="16"/>
        <v>67964.552499045269</v>
      </c>
      <c r="R67" s="106">
        <f t="shared" si="17"/>
        <v>77573.55944065479</v>
      </c>
      <c r="S67" s="106">
        <f t="shared" si="18"/>
        <v>16778.716155531853</v>
      </c>
      <c r="T67" s="106">
        <f t="shared" si="19"/>
        <v>20807.623733988527</v>
      </c>
      <c r="U67" s="106">
        <f t="shared" si="20"/>
        <v>4575.7413500961247</v>
      </c>
      <c r="V67" s="107">
        <f>P67*'Levy Proposition'!B$5/(1+Assumptions!$D$49)^('Incentive Relocation assumption'!$I67-2022)</f>
        <v>123908173.06425138</v>
      </c>
      <c r="W67" s="107">
        <f>Q67*'Levy Proposition'!C$5/(1+Assumptions!$D$49)^('Incentive Relocation assumption'!$I67-2022)</f>
        <v>3257936.1609863904</v>
      </c>
      <c r="X67" s="107">
        <f>R67*'Levy Proposition'!D$5/(1+Assumptions!$D$49)^('Incentive Relocation assumption'!$I67-2022)</f>
        <v>2419115.7632131879</v>
      </c>
      <c r="Y67" s="107">
        <f>S67*'Levy Proposition'!E$5/(1+Assumptions!$D$49)^('Incentive Relocation assumption'!$I67-2022)</f>
        <v>868207.71851192717</v>
      </c>
      <c r="Z67" s="107">
        <f>T67*'Levy Proposition'!F$5/(1+Assumptions!$D$49)^('Incentive Relocation assumption'!$I67-2022)</f>
        <v>599749.20723474631</v>
      </c>
      <c r="AA67" s="107">
        <f>U67*'Levy Proposition'!G$5/(1+Assumptions!$D$49)^('Incentive Relocation assumption'!$I67-2022)</f>
        <v>336779.4909075055</v>
      </c>
      <c r="AB67" s="81">
        <f>P67*'Levy Proposition'!B$33/(1+Assumptions!$D$49)^('Incentive Relocation assumption'!$I67-2022)</f>
        <v>123794361.25609288</v>
      </c>
      <c r="AC67" s="81">
        <f>Q67*'Levy Proposition'!C$33/(1+Assumptions!$D$49)^('Incentive Relocation assumption'!$I67-2022)</f>
        <v>3254943.6900607278</v>
      </c>
      <c r="AD67" s="81">
        <f>R67*'Levy Proposition'!D$33/(1+Assumptions!$D$49)^('Incentive Relocation assumption'!$I67-2022)</f>
        <v>2416893.7633858384</v>
      </c>
      <c r="AE67" s="81">
        <f>S67*'Levy Proposition'!E$33/(1+Assumptions!$D$49)^('Incentive Relocation assumption'!$I67-2022)</f>
        <v>867410.2546493155</v>
      </c>
      <c r="AF67" s="81">
        <f>T67*'Levy Proposition'!F$33/(1+Assumptions!$D$49)^('Incentive Relocation assumption'!$I67-2022)</f>
        <v>599198.32717551407</v>
      </c>
      <c r="AG67" s="81">
        <f>U67*'Levy Proposition'!G$33/(1+Assumptions!$D$49)^('Incentive Relocation assumption'!$I67-2022)</f>
        <v>336470.15309819899</v>
      </c>
      <c r="AH67" s="109">
        <f t="shared" si="4"/>
        <v>113811.80815850198</v>
      </c>
      <c r="AI67" s="109">
        <f t="shared" si="5"/>
        <v>2992.4709256626666</v>
      </c>
      <c r="AJ67" s="109">
        <f t="shared" si="6"/>
        <v>2221.9998273495585</v>
      </c>
      <c r="AK67" s="109">
        <f t="shared" si="7"/>
        <v>797.46386261167936</v>
      </c>
      <c r="AL67" s="109">
        <f t="shared" si="8"/>
        <v>550.88005923223682</v>
      </c>
      <c r="AM67" s="109">
        <f t="shared" si="9"/>
        <v>309.33780930651119</v>
      </c>
      <c r="AN67" s="106">
        <f>'Levy Proposition'!B$11*'Incentive Relocation assumption'!J67/(1+Assumptions!$D$49)^('Incentive Relocation assumption'!$I67-2022)</f>
        <v>0</v>
      </c>
      <c r="AO67" s="106">
        <f>-'Levy Proposition'!C$11*'Incentive Relocation assumption'!K67/(1+Assumptions!$D$49)^('Incentive Relocation assumption'!$I67-2022)</f>
        <v>269904.41002900747</v>
      </c>
      <c r="AP67" s="106">
        <f>-'Levy Proposition'!D$11*'Incentive Relocation assumption'!L67/(1+Assumptions!$D$49)^('Incentive Relocation assumption'!$I67-2022)</f>
        <v>132838.9993048943</v>
      </c>
      <c r="AQ67" s="106">
        <f>-'Levy Proposition'!E$11*'Incentive Relocation assumption'!M67/(1+Assumptions!$D$49)^('Incentive Relocation assumption'!$I67-2022)</f>
        <v>75250.101820761687</v>
      </c>
      <c r="AR67" s="106">
        <f>-'Levy Proposition'!F$11*'Incentive Relocation assumption'!N67/(1+Assumptions!$D$49)^('Incentive Relocation assumption'!$I67-2022)</f>
        <v>29006.167442197282</v>
      </c>
      <c r="AS67" s="106">
        <f>-'Levy Proposition'!G$11*'Incentive Relocation assumption'!O67/(1+Assumptions!$D$49)^('Incentive Relocation assumption'!$I67-2022)</f>
        <v>34007.548293631633</v>
      </c>
    </row>
    <row r="68" spans="1:45" x14ac:dyDescent="0.35">
      <c r="A68">
        <v>2086</v>
      </c>
      <c r="B68" s="84">
        <f>'Future 95% Cost'!V67</f>
        <v>75702202.610617548</v>
      </c>
      <c r="C68" s="84">
        <f>'Future 95% Cost'!W67</f>
        <v>135237950.20669413</v>
      </c>
      <c r="D68" s="84">
        <f>'Future 95% Cost'!X67</f>
        <v>100904601.9655097</v>
      </c>
      <c r="E68" s="84">
        <f>'Future 95% Cost'!Y67</f>
        <v>36737397.660530396</v>
      </c>
      <c r="F68" s="84">
        <f>'Future 95% Cost'!Z67</f>
        <v>25309948.318162508</v>
      </c>
      <c r="G68" s="84">
        <f>'Future 95% Cost'!AA67</f>
        <v>14204296.247760149</v>
      </c>
      <c r="H68" s="84"/>
      <c r="I68">
        <v>2086</v>
      </c>
      <c r="J68" s="103">
        <f t="shared" si="1"/>
        <v>8915.7591760175364</v>
      </c>
      <c r="K68" s="103">
        <f t="shared" si="10"/>
        <v>-3228.3162437046503</v>
      </c>
      <c r="L68" s="103">
        <f t="shared" si="11"/>
        <v>-3684.7440734311022</v>
      </c>
      <c r="M68" s="103">
        <f t="shared" si="12"/>
        <v>-796.98901738776306</v>
      </c>
      <c r="N68" s="103">
        <f t="shared" si="13"/>
        <v>-988.36212736445509</v>
      </c>
      <c r="O68" s="103">
        <f t="shared" si="14"/>
        <v>-217.34771412956593</v>
      </c>
      <c r="P68" s="106">
        <f t="shared" si="15"/>
        <v>6712276.8164796513</v>
      </c>
      <c r="Q68" s="106">
        <f t="shared" si="16"/>
        <v>64566.324874093007</v>
      </c>
      <c r="R68" s="106">
        <f t="shared" si="17"/>
        <v>73694.881468622043</v>
      </c>
      <c r="S68" s="106">
        <f t="shared" si="18"/>
        <v>15939.780347755261</v>
      </c>
      <c r="T68" s="106">
        <f t="shared" si="19"/>
        <v>19767.242547289101</v>
      </c>
      <c r="U68" s="106">
        <f t="shared" si="20"/>
        <v>4346.9542825913186</v>
      </c>
      <c r="V68" s="107">
        <f>P68*'Levy Proposition'!B$5/(1+Assumptions!$D$49)^('Incentive Relocation assumption'!$I68-2022)</f>
        <v>117550485.08108348</v>
      </c>
      <c r="W68" s="107">
        <f>Q68*'Levy Proposition'!C$5/(1+Assumptions!$D$49)^('Incentive Relocation assumption'!$I68-2022)</f>
        <v>2932128.4919610112</v>
      </c>
      <c r="X68" s="107">
        <f>R68*'Levy Proposition'!D$5/(1+Assumptions!$D$49)^('Incentive Relocation assumption'!$I68-2022)</f>
        <v>2177193.7521703411</v>
      </c>
      <c r="Y68" s="107">
        <f>S68*'Levy Proposition'!E$5/(1+Assumptions!$D$49)^('Incentive Relocation assumption'!$I68-2022)</f>
        <v>781383.20169494615</v>
      </c>
      <c r="Z68" s="107">
        <f>T68*'Levy Proposition'!F$5/(1+Assumptions!$D$49)^('Incentive Relocation assumption'!$I68-2022)</f>
        <v>539771.6995263662</v>
      </c>
      <c r="AA68" s="107">
        <f>U68*'Levy Proposition'!G$5/(1+Assumptions!$D$49)^('Incentive Relocation assumption'!$I68-2022)</f>
        <v>303100.08913711994</v>
      </c>
      <c r="AB68" s="81">
        <f>P68*'Levy Proposition'!B$33/(1+Assumptions!$D$49)^('Incentive Relocation assumption'!$I68-2022)</f>
        <v>117442512.91971482</v>
      </c>
      <c r="AC68" s="81">
        <f>Q68*'Levy Proposition'!C$33/(1+Assumptions!$D$49)^('Incentive Relocation assumption'!$I68-2022)</f>
        <v>2929435.2810357721</v>
      </c>
      <c r="AD68" s="81">
        <f>R68*'Levy Proposition'!D$33/(1+Assumptions!$D$49)^('Incentive Relocation assumption'!$I68-2022)</f>
        <v>2175193.9619101994</v>
      </c>
      <c r="AE68" s="81">
        <f>S68*'Levy Proposition'!E$33/(1+Assumptions!$D$49)^('Incentive Relocation assumption'!$I68-2022)</f>
        <v>780665.48765841173</v>
      </c>
      <c r="AF68" s="81">
        <f>T68*'Levy Proposition'!F$33/(1+Assumptions!$D$49)^('Incentive Relocation assumption'!$I68-2022)</f>
        <v>539275.90984924778</v>
      </c>
      <c r="AG68" s="81">
        <f>U68*'Levy Proposition'!G$33/(1+Assumptions!$D$49)^('Incentive Relocation assumption'!$I68-2022)</f>
        <v>302821.68644305551</v>
      </c>
      <c r="AH68" s="109">
        <f t="shared" si="4"/>
        <v>107972.16136865318</v>
      </c>
      <c r="AI68" s="109">
        <f t="shared" si="5"/>
        <v>2693.2109252391383</v>
      </c>
      <c r="AJ68" s="109">
        <f t="shared" si="6"/>
        <v>1999.7902601417154</v>
      </c>
      <c r="AK68" s="109">
        <f t="shared" si="7"/>
        <v>717.71403653442394</v>
      </c>
      <c r="AL68" s="109">
        <f t="shared" si="8"/>
        <v>495.78967711841688</v>
      </c>
      <c r="AM68" s="109">
        <f t="shared" si="9"/>
        <v>278.4026940644253</v>
      </c>
      <c r="AN68" s="106">
        <f>'Levy Proposition'!B$11*'Incentive Relocation assumption'!J68/(1+Assumptions!$D$49)^('Incentive Relocation assumption'!$I68-2022)</f>
        <v>0</v>
      </c>
      <c r="AO68" s="106">
        <f>-'Levy Proposition'!C$11*'Incentive Relocation assumption'!K68/(1+Assumptions!$D$49)^('Incentive Relocation assumption'!$I68-2022)</f>
        <v>242912.8048084199</v>
      </c>
      <c r="AP68" s="106">
        <f>-'Levy Proposition'!D$11*'Incentive Relocation assumption'!L68/(1+Assumptions!$D$49)^('Incentive Relocation assumption'!$I68-2022)</f>
        <v>119554.52638075699</v>
      </c>
      <c r="AQ68" s="106">
        <f>-'Levy Proposition'!E$11*'Incentive Relocation assumption'!M68/(1+Assumptions!$D$49)^('Incentive Relocation assumption'!$I68-2022)</f>
        <v>67724.767051549425</v>
      </c>
      <c r="AR68" s="106">
        <f>-'Levy Proposition'!F$11*'Incentive Relocation assumption'!N68/(1+Assumptions!$D$49)^('Incentive Relocation assumption'!$I68-2022)</f>
        <v>26105.4255814848</v>
      </c>
      <c r="AS68" s="106">
        <f>-'Levy Proposition'!G$11*'Incentive Relocation assumption'!O68/(1+Assumptions!$D$49)^('Incentive Relocation assumption'!$I68-2022)</f>
        <v>30606.646774597102</v>
      </c>
    </row>
    <row r="69" spans="1:45" x14ac:dyDescent="0.35">
      <c r="A69">
        <v>2087</v>
      </c>
      <c r="B69" s="84">
        <f>'Future 95% Cost'!V68</f>
        <v>72373937.281981304</v>
      </c>
      <c r="C69" s="84">
        <f>'Future 95% Cost'!W68</f>
        <v>129294038.0126311</v>
      </c>
      <c r="D69" s="84">
        <f>'Future 95% Cost'!X68</f>
        <v>96483862.233965933</v>
      </c>
      <c r="E69" s="84">
        <f>'Future 95% Cost'!Y68</f>
        <v>35143841.714696452</v>
      </c>
      <c r="F69" s="84">
        <f>'Future 95% Cost'!Z68</f>
        <v>24210970.482106626</v>
      </c>
      <c r="G69" s="84">
        <f>'Future 95% Cost'!AA68</f>
        <v>13587285.01396431</v>
      </c>
      <c r="H69" s="84"/>
      <c r="I69">
        <v>2087</v>
      </c>
      <c r="J69" s="103">
        <f t="shared" si="1"/>
        <v>8469.9712172166601</v>
      </c>
      <c r="K69" s="103">
        <f t="shared" si="10"/>
        <v>-3066.9004315194179</v>
      </c>
      <c r="L69" s="103">
        <f t="shared" si="11"/>
        <v>-3500.5068697595475</v>
      </c>
      <c r="M69" s="103">
        <f t="shared" si="12"/>
        <v>-757.13956651837498</v>
      </c>
      <c r="N69" s="103">
        <f t="shared" si="13"/>
        <v>-938.94402099623221</v>
      </c>
      <c r="O69" s="103">
        <f t="shared" si="14"/>
        <v>-206.48032842308763</v>
      </c>
      <c r="P69" s="106">
        <f t="shared" si="15"/>
        <v>6721192.575655669</v>
      </c>
      <c r="Q69" s="106">
        <f t="shared" si="16"/>
        <v>61338.008630388358</v>
      </c>
      <c r="R69" s="106">
        <f t="shared" si="17"/>
        <v>70010.137395190948</v>
      </c>
      <c r="S69" s="106">
        <f t="shared" si="18"/>
        <v>15142.791330367498</v>
      </c>
      <c r="T69" s="106">
        <f t="shared" si="19"/>
        <v>18778.880419924644</v>
      </c>
      <c r="U69" s="106">
        <f t="shared" si="20"/>
        <v>4129.6065684617524</v>
      </c>
      <c r="V69" s="107">
        <f>P69*'Levy Proposition'!B$5/(1+Assumptions!$D$49)^('Incentive Relocation assumption'!$I69-2022)</f>
        <v>111511004.67177925</v>
      </c>
      <c r="W69" s="107">
        <f>Q69*'Levy Proposition'!C$5/(1+Assumptions!$D$49)^('Incentive Relocation assumption'!$I69-2022)</f>
        <v>2638902.9951914605</v>
      </c>
      <c r="X69" s="107">
        <f>R69*'Levy Proposition'!D$5/(1+Assumptions!$D$49)^('Incentive Relocation assumption'!$I69-2022)</f>
        <v>1959464.9857489411</v>
      </c>
      <c r="Y69" s="107">
        <f>S69*'Levy Proposition'!E$5/(1+Assumptions!$D$49)^('Incentive Relocation assumption'!$I69-2022)</f>
        <v>703241.51107239572</v>
      </c>
      <c r="Z69" s="107">
        <f>T69*'Levy Proposition'!F$5/(1+Assumptions!$D$49)^('Incentive Relocation assumption'!$I69-2022)</f>
        <v>485792.2012984734</v>
      </c>
      <c r="AA69" s="107">
        <f>U69*'Levy Proposition'!G$5/(1+Assumptions!$D$49)^('Incentive Relocation assumption'!$I69-2022)</f>
        <v>272788.77281800244</v>
      </c>
      <c r="AB69" s="81">
        <f>P69*'Levy Proposition'!B$33/(1+Assumptions!$D$49)^('Incentive Relocation assumption'!$I69-2022)</f>
        <v>111408579.87801939</v>
      </c>
      <c r="AC69" s="81">
        <f>Q69*'Levy Proposition'!C$33/(1+Assumptions!$D$49)^('Incentive Relocation assumption'!$I69-2022)</f>
        <v>2636479.1169757615</v>
      </c>
      <c r="AD69" s="81">
        <f>R69*'Levy Proposition'!D$33/(1+Assumptions!$D$49)^('Incentive Relocation assumption'!$I69-2022)</f>
        <v>1957665.183140798</v>
      </c>
      <c r="AE69" s="81">
        <f>S69*'Levy Proposition'!E$33/(1+Assumptions!$D$49)^('Incentive Relocation assumption'!$I69-2022)</f>
        <v>702595.57153533434</v>
      </c>
      <c r="AF69" s="81">
        <f>T69*'Levy Proposition'!F$33/(1+Assumptions!$D$49)^('Incentive Relocation assumption'!$I69-2022)</f>
        <v>485345.99272762798</v>
      </c>
      <c r="AG69" s="81">
        <f>U69*'Levy Proposition'!G$33/(1+Assumptions!$D$49)^('Incentive Relocation assumption'!$I69-2022)</f>
        <v>272538.21159421903</v>
      </c>
      <c r="AH69" s="109">
        <f t="shared" si="4"/>
        <v>102424.79375985265</v>
      </c>
      <c r="AI69" s="109">
        <f t="shared" si="5"/>
        <v>2423.878215698991</v>
      </c>
      <c r="AJ69" s="109">
        <f t="shared" si="6"/>
        <v>1799.8026081430726</v>
      </c>
      <c r="AK69" s="109">
        <f t="shared" si="7"/>
        <v>645.93953706137836</v>
      </c>
      <c r="AL69" s="109">
        <f t="shared" si="8"/>
        <v>446.20857084542513</v>
      </c>
      <c r="AM69" s="109">
        <f t="shared" si="9"/>
        <v>250.56122378341388</v>
      </c>
      <c r="AN69" s="106">
        <f>'Levy Proposition'!B$11*'Incentive Relocation assumption'!J69/(1+Assumptions!$D$49)^('Incentive Relocation assumption'!$I69-2022)</f>
        <v>0</v>
      </c>
      <c r="AO69" s="106">
        <f>-'Levy Proposition'!C$11*'Incentive Relocation assumption'!K69/(1+Assumptions!$D$49)^('Incentive Relocation assumption'!$I69-2022)</f>
        <v>218620.47653668164</v>
      </c>
      <c r="AP69" s="106">
        <f>-'Levy Proposition'!D$11*'Incentive Relocation assumption'!L69/(1+Assumptions!$D$49)^('Incentive Relocation assumption'!$I69-2022)</f>
        <v>107598.55805086977</v>
      </c>
      <c r="AQ69" s="106">
        <f>-'Levy Proposition'!E$11*'Incentive Relocation assumption'!M69/(1+Assumptions!$D$49)^('Incentive Relocation assumption'!$I69-2022)</f>
        <v>60951.998219372086</v>
      </c>
      <c r="AR69" s="106">
        <f>-'Levy Proposition'!F$11*'Incentive Relocation assumption'!N69/(1+Assumptions!$D$49)^('Incentive Relocation assumption'!$I69-2022)</f>
        <v>23494.770419032524</v>
      </c>
      <c r="AS69" s="106">
        <f>-'Levy Proposition'!G$11*'Incentive Relocation assumption'!O69/(1+Assumptions!$D$49)^('Incentive Relocation assumption'!$I69-2022)</f>
        <v>27545.850077065905</v>
      </c>
    </row>
    <row r="70" spans="1:45" x14ac:dyDescent="0.35">
      <c r="A70">
        <v>2088</v>
      </c>
      <c r="B70" s="84">
        <f>'Future 95% Cost'!V69</f>
        <v>69192618.858011693</v>
      </c>
      <c r="C70" s="84">
        <f>'Future 95% Cost'!W69</f>
        <v>123612358.88094495</v>
      </c>
      <c r="D70" s="84">
        <f>'Future 95% Cost'!X69</f>
        <v>92257636.551142678</v>
      </c>
      <c r="E70" s="84">
        <f>'Future 95% Cost'!Y69</f>
        <v>33619832.072636761</v>
      </c>
      <c r="F70" s="84">
        <f>'Future 95% Cost'!Z69</f>
        <v>23160026.096876226</v>
      </c>
      <c r="G70" s="84">
        <f>'Future 95% Cost'!AA69</f>
        <v>12997252.743909441</v>
      </c>
      <c r="H70" s="84"/>
      <c r="I70">
        <v>2088</v>
      </c>
      <c r="J70" s="103">
        <f t="shared" ref="J70:J132" si="21">-SUM(K70:O70)</f>
        <v>8046.4726563558279</v>
      </c>
      <c r="K70" s="103">
        <f t="shared" si="10"/>
        <v>-2913.5554099434471</v>
      </c>
      <c r="L70" s="103">
        <f t="shared" si="11"/>
        <v>-3325.4815262715706</v>
      </c>
      <c r="M70" s="103">
        <f t="shared" si="12"/>
        <v>-719.28258819245616</v>
      </c>
      <c r="N70" s="103">
        <f t="shared" si="13"/>
        <v>-891.9968199464206</v>
      </c>
      <c r="O70" s="103">
        <f t="shared" si="14"/>
        <v>-196.15631200193326</v>
      </c>
      <c r="P70" s="106">
        <f t="shared" si="15"/>
        <v>6729662.5468728859</v>
      </c>
      <c r="Q70" s="106">
        <f t="shared" si="16"/>
        <v>58271.10819886894</v>
      </c>
      <c r="R70" s="106">
        <f t="shared" si="17"/>
        <v>66509.630525431407</v>
      </c>
      <c r="S70" s="106">
        <f t="shared" si="18"/>
        <v>14385.651763849122</v>
      </c>
      <c r="T70" s="106">
        <f t="shared" si="19"/>
        <v>17839.93639892841</v>
      </c>
      <c r="U70" s="106">
        <f t="shared" si="20"/>
        <v>3923.1262400386649</v>
      </c>
      <c r="V70" s="107">
        <f>P70*'Levy Proposition'!B$5/(1+Assumptions!$D$49)^('Incentive Relocation assumption'!$I70-2022)</f>
        <v>105774626.34038201</v>
      </c>
      <c r="W70" s="107">
        <f>Q70*'Levy Proposition'!C$5/(1+Assumptions!$D$49)^('Incentive Relocation assumption'!$I70-2022)</f>
        <v>2375001.3129107649</v>
      </c>
      <c r="X70" s="107">
        <f>R70*'Levy Proposition'!D$5/(1+Assumptions!$D$49)^('Incentive Relocation assumption'!$I70-2022)</f>
        <v>1763510.0351306268</v>
      </c>
      <c r="Y70" s="107">
        <f>S70*'Levy Proposition'!E$5/(1+Assumptions!$D$49)^('Incentive Relocation assumption'!$I70-2022)</f>
        <v>632914.32657194429</v>
      </c>
      <c r="Z70" s="107">
        <f>T70*'Levy Proposition'!F$5/(1+Assumptions!$D$49)^('Incentive Relocation assumption'!$I70-2022)</f>
        <v>437210.88573093835</v>
      </c>
      <c r="AA70" s="107">
        <f>U70*'Levy Proposition'!G$5/(1+Assumptions!$D$49)^('Incentive Relocation assumption'!$I70-2022)</f>
        <v>245508.71887697672</v>
      </c>
      <c r="AB70" s="81">
        <f>P70*'Levy Proposition'!B$33/(1+Assumptions!$D$49)^('Incentive Relocation assumption'!$I70-2022)</f>
        <v>105677470.50971016</v>
      </c>
      <c r="AC70" s="81">
        <f>Q70*'Levy Proposition'!C$33/(1+Assumptions!$D$49)^('Incentive Relocation assumption'!$I70-2022)</f>
        <v>2372819.8329718993</v>
      </c>
      <c r="AD70" s="81">
        <f>R70*'Levy Proposition'!D$33/(1+Assumptions!$D$49)^('Incentive Relocation assumption'!$I70-2022)</f>
        <v>1761890.2205466463</v>
      </c>
      <c r="AE70" s="81">
        <f>S70*'Levy Proposition'!E$33/(1+Assumptions!$D$49)^('Incentive Relocation assumption'!$I70-2022)</f>
        <v>632332.98377481336</v>
      </c>
      <c r="AF70" s="81">
        <f>T70*'Levy Proposition'!F$33/(1+Assumptions!$D$49)^('Incentive Relocation assumption'!$I70-2022)</f>
        <v>436809.29994187335</v>
      </c>
      <c r="AG70" s="81">
        <f>U70*'Levy Proposition'!G$33/(1+Assumptions!$D$49)^('Incentive Relocation assumption'!$I70-2022)</f>
        <v>245283.21485635356</v>
      </c>
      <c r="AH70" s="109">
        <f t="shared" ref="AH70:AH132" si="22">V70-AB70</f>
        <v>97155.830671846867</v>
      </c>
      <c r="AI70" s="109">
        <f t="shared" ref="AI70:AI132" si="23">W70-AC70</f>
        <v>2181.4799388656393</v>
      </c>
      <c r="AJ70" s="109">
        <f t="shared" ref="AJ70:AJ132" si="24">X70-AD70</f>
        <v>1619.8145839804783</v>
      </c>
      <c r="AK70" s="109">
        <f t="shared" ref="AK70:AK132" si="25">Y70-AE70</f>
        <v>581.34279713092837</v>
      </c>
      <c r="AL70" s="109">
        <f t="shared" ref="AL70:AL132" si="26">Z70-AF70</f>
        <v>401.58578906499315</v>
      </c>
      <c r="AM70" s="109">
        <f t="shared" ref="AM70:AM132" si="27">AA70-AG70</f>
        <v>225.50402062316425</v>
      </c>
      <c r="AN70" s="106">
        <f>'Levy Proposition'!B$11*'Incentive Relocation assumption'!J70/(1+Assumptions!$D$49)^('Incentive Relocation assumption'!$I70-2022)</f>
        <v>0</v>
      </c>
      <c r="AO70" s="106">
        <f>-'Levy Proposition'!C$11*'Incentive Relocation assumption'!K70/(1+Assumptions!$D$49)^('Incentive Relocation assumption'!$I70-2022)</f>
        <v>196757.48587572639</v>
      </c>
      <c r="AP70" s="106">
        <f>-'Levy Proposition'!D$11*'Incentive Relocation assumption'!L70/(1+Assumptions!$D$49)^('Incentive Relocation assumption'!$I70-2022)</f>
        <v>96838.238125376854</v>
      </c>
      <c r="AQ70" s="106">
        <f>-'Levy Proposition'!E$11*'Incentive Relocation assumption'!M70/(1+Assumptions!$D$49)^('Incentive Relocation assumption'!$I70-2022)</f>
        <v>54856.535484374792</v>
      </c>
      <c r="AR70" s="106">
        <f>-'Levy Proposition'!F$11*'Incentive Relocation assumption'!N70/(1+Assumptions!$D$49)^('Incentive Relocation assumption'!$I70-2022)</f>
        <v>21145.192033741569</v>
      </c>
      <c r="AS70" s="106">
        <f>-'Levy Proposition'!G$11*'Incentive Relocation assumption'!O70/(1+Assumptions!$D$49)^('Incentive Relocation assumption'!$I70-2022)</f>
        <v>24791.146251864437</v>
      </c>
    </row>
    <row r="71" spans="1:45" x14ac:dyDescent="0.35">
      <c r="A71">
        <v>2089</v>
      </c>
      <c r="B71" s="84">
        <f>'Future 95% Cost'!V70</f>
        <v>66151735.909203731</v>
      </c>
      <c r="C71" s="84">
        <f>'Future 95% Cost'!W70</f>
        <v>118181305.6058162</v>
      </c>
      <c r="D71" s="84">
        <f>'Future 95% Cost'!X70</f>
        <v>88217334.59437491</v>
      </c>
      <c r="E71" s="84">
        <f>'Future 95% Cost'!Y70</f>
        <v>32162317.69964321</v>
      </c>
      <c r="F71" s="84">
        <f>'Future 95% Cost'!Z70</f>
        <v>22155004.047994662</v>
      </c>
      <c r="G71" s="84">
        <f>'Future 95% Cost'!AA70</f>
        <v>12433013.293167301</v>
      </c>
      <c r="H71" s="84"/>
      <c r="I71">
        <v>2089</v>
      </c>
      <c r="J71" s="103">
        <f t="shared" si="21"/>
        <v>7644.1490235380361</v>
      </c>
      <c r="K71" s="103">
        <f t="shared" ref="K71:K132" si="28">-$C$1*Q71</f>
        <v>-2767.8776394462748</v>
      </c>
      <c r="L71" s="103">
        <f t="shared" ref="L71:L132" si="29">-$C$1*R71</f>
        <v>-3159.2074499579921</v>
      </c>
      <c r="M71" s="103">
        <f t="shared" ref="M71:M132" si="30">-$C$1*S71</f>
        <v>-683.31845878283332</v>
      </c>
      <c r="N71" s="103">
        <f t="shared" ref="N71:N132" si="31">-$C$1*T71</f>
        <v>-847.39697894909955</v>
      </c>
      <c r="O71" s="103">
        <f t="shared" ref="O71:O132" si="32">-$C$1*U71</f>
        <v>-186.3484964018366</v>
      </c>
      <c r="P71" s="106">
        <f t="shared" ref="P71:P132" si="33">(P70+J70)</f>
        <v>6737709.0195292421</v>
      </c>
      <c r="Q71" s="106">
        <f t="shared" ref="Q71:Q132" si="34">(Q70+K70)</f>
        <v>55357.552788925495</v>
      </c>
      <c r="R71" s="106">
        <f t="shared" ref="R71:R132" si="35">(R70+L70)</f>
        <v>63184.148999159836</v>
      </c>
      <c r="S71" s="106">
        <f t="shared" ref="S71:S132" si="36">(S70+M70)</f>
        <v>13666.369175656666</v>
      </c>
      <c r="T71" s="106">
        <f t="shared" ref="T71:T132" si="37">(T70+N70)</f>
        <v>16947.93957898199</v>
      </c>
      <c r="U71" s="106">
        <f t="shared" ref="U71:U132" si="38">(U70+O70)</f>
        <v>3726.9699280367317</v>
      </c>
      <c r="V71" s="107">
        <f>P71*'Levy Proposition'!B$5/(1+Assumptions!$D$49)^('Incentive Relocation assumption'!$I71-2022)</f>
        <v>100326875.306944</v>
      </c>
      <c r="W71" s="107">
        <f>Q71*'Levy Proposition'!C$5/(1+Assumptions!$D$49)^('Incentive Relocation assumption'!$I71-2022)</f>
        <v>2137490.9371833922</v>
      </c>
      <c r="X71" s="107">
        <f>R71*'Levy Proposition'!D$5/(1+Assumptions!$D$49)^('Incentive Relocation assumption'!$I71-2022)</f>
        <v>1587151.4248149428</v>
      </c>
      <c r="Y71" s="107">
        <f>S71*'Levy Proposition'!E$5/(1+Assumptions!$D$49)^('Incentive Relocation assumption'!$I71-2022)</f>
        <v>569620.16387394338</v>
      </c>
      <c r="Z71" s="107">
        <f>T71*'Levy Proposition'!F$5/(1+Assumptions!$D$49)^('Incentive Relocation assumption'!$I71-2022)</f>
        <v>393487.91127296421</v>
      </c>
      <c r="AA71" s="107">
        <f>U71*'Levy Proposition'!G$5/(1+Assumptions!$D$49)^('Incentive Relocation assumption'!$I71-2022)</f>
        <v>220956.78800105155</v>
      </c>
      <c r="AB71" s="81">
        <f>P71*'Levy Proposition'!B$33/(1+Assumptions!$D$49)^('Incentive Relocation assumption'!$I71-2022)</f>
        <v>100234723.33017606</v>
      </c>
      <c r="AC71" s="81">
        <f>Q71*'Levy Proposition'!C$33/(1+Assumptions!$D$49)^('Incentive Relocation assumption'!$I71-2022)</f>
        <v>2135527.614648106</v>
      </c>
      <c r="AD71" s="81">
        <f>R71*'Levy Proposition'!D$33/(1+Assumptions!$D$49)^('Incentive Relocation assumption'!$I71-2022)</f>
        <v>1585693.5986763409</v>
      </c>
      <c r="AE71" s="81">
        <f>S71*'Levy Proposition'!E$33/(1+Assumptions!$D$49)^('Incentive Relocation assumption'!$I71-2022)</f>
        <v>569096.95786411548</v>
      </c>
      <c r="AF71" s="81">
        <f>T71*'Levy Proposition'!F$33/(1+Assumptions!$D$49)^('Incentive Relocation assumption'!$I71-2022)</f>
        <v>393126.48579502373</v>
      </c>
      <c r="AG71" s="81">
        <f>U71*'Levy Proposition'!G$33/(1+Assumptions!$D$49)^('Incentive Relocation assumption'!$I71-2022)</f>
        <v>220753.83535518977</v>
      </c>
      <c r="AH71" s="109">
        <f t="shared" si="22"/>
        <v>92151.976767942309</v>
      </c>
      <c r="AI71" s="109">
        <f t="shared" si="23"/>
        <v>1963.3225352861919</v>
      </c>
      <c r="AJ71" s="109">
        <f t="shared" si="24"/>
        <v>1457.8261386018712</v>
      </c>
      <c r="AK71" s="109">
        <f t="shared" si="25"/>
        <v>523.20600982790347</v>
      </c>
      <c r="AL71" s="109">
        <f t="shared" si="26"/>
        <v>361.42547794047277</v>
      </c>
      <c r="AM71" s="109">
        <f t="shared" si="27"/>
        <v>202.95264586177655</v>
      </c>
      <c r="AN71" s="106">
        <f>'Levy Proposition'!B$11*'Incentive Relocation assumption'!J71/(1+Assumptions!$D$49)^('Incentive Relocation assumption'!$I71-2022)</f>
        <v>0</v>
      </c>
      <c r="AO71" s="106">
        <f>-'Levy Proposition'!C$11*'Incentive Relocation assumption'!K71/(1+Assumptions!$D$49)^('Incentive Relocation assumption'!$I71-2022)</f>
        <v>177080.88858566302</v>
      </c>
      <c r="AP71" s="106">
        <f>-'Levy Proposition'!D$11*'Incentive Relocation assumption'!L71/(1+Assumptions!$D$49)^('Incentive Relocation assumption'!$I71-2022)</f>
        <v>87153.996606475775</v>
      </c>
      <c r="AQ71" s="106">
        <f>-'Levy Proposition'!E$11*'Incentive Relocation assumption'!M71/(1+Assumptions!$D$49)^('Incentive Relocation assumption'!$I71-2022)</f>
        <v>49370.645315317299</v>
      </c>
      <c r="AR71" s="106">
        <f>-'Levy Proposition'!F$11*'Incentive Relocation assumption'!N71/(1+Assumptions!$D$49)^('Incentive Relocation assumption'!$I71-2022)</f>
        <v>19030.58162175562</v>
      </c>
      <c r="AS71" s="106">
        <f>-'Levy Proposition'!G$11*'Incentive Relocation assumption'!O71/(1+Assumptions!$D$49)^('Incentive Relocation assumption'!$I71-2022)</f>
        <v>22311.924691445114</v>
      </c>
    </row>
    <row r="72" spans="1:45" x14ac:dyDescent="0.35">
      <c r="A72">
        <v>2090</v>
      </c>
      <c r="B72" s="84">
        <f>'Future 95% Cost'!V71</f>
        <v>62229298.420072377</v>
      </c>
      <c r="C72" s="84">
        <f>'Future 95% Cost'!W71</f>
        <v>111175076.89728449</v>
      </c>
      <c r="D72" s="84">
        <f>'Future 95% Cost'!X71</f>
        <v>82999939.69190751</v>
      </c>
      <c r="E72" s="84">
        <f>'Future 95% Cost'!Y71</f>
        <v>30274216.377971888</v>
      </c>
      <c r="F72" s="84">
        <f>'Future 95% Cost'!Z71</f>
        <v>20853495.119429126</v>
      </c>
      <c r="G72" s="84">
        <f>'Future 95% Cost'!AA71</f>
        <v>11702414.547831934</v>
      </c>
      <c r="H72" s="84"/>
      <c r="I72">
        <v>2090</v>
      </c>
      <c r="J72" s="103">
        <f t="shared" si="21"/>
        <v>7261.9415723611355</v>
      </c>
      <c r="K72" s="103">
        <f t="shared" si="28"/>
        <v>-2629.4837574739613</v>
      </c>
      <c r="L72" s="103">
        <f t="shared" si="29"/>
        <v>-3001.2470774600924</v>
      </c>
      <c r="M72" s="103">
        <f t="shared" si="30"/>
        <v>-649.15253584369168</v>
      </c>
      <c r="N72" s="103">
        <f t="shared" si="31"/>
        <v>-805.02713000164454</v>
      </c>
      <c r="O72" s="103">
        <f t="shared" si="32"/>
        <v>-177.03107158174475</v>
      </c>
      <c r="P72" s="106">
        <f t="shared" si="33"/>
        <v>6745353.1685527805</v>
      </c>
      <c r="Q72" s="106">
        <f t="shared" si="34"/>
        <v>52589.675149479219</v>
      </c>
      <c r="R72" s="106">
        <f t="shared" si="35"/>
        <v>60024.941549201845</v>
      </c>
      <c r="S72" s="106">
        <f t="shared" si="36"/>
        <v>12983.050716873833</v>
      </c>
      <c r="T72" s="106">
        <f t="shared" si="37"/>
        <v>16100.54260003289</v>
      </c>
      <c r="U72" s="106">
        <f t="shared" si="38"/>
        <v>3540.6214316348951</v>
      </c>
      <c r="V72" s="107">
        <f>P72*'Levy Proposition'!B$5/(1+Assumptions!$D$49)^('Incentive Relocation assumption'!$I72-2022)</f>
        <v>95153890.74766022</v>
      </c>
      <c r="W72" s="107">
        <f>Q72*'Levy Proposition'!C$5/(1+Assumptions!$D$49)^('Incentive Relocation assumption'!$I72-2022)</f>
        <v>1923732.623516575</v>
      </c>
      <c r="X72" s="107">
        <f>R72*'Levy Proposition'!D$5/(1+Assumptions!$D$49)^('Incentive Relocation assumption'!$I72-2022)</f>
        <v>1428429.4362439008</v>
      </c>
      <c r="Y72" s="107">
        <f>S72*'Levy Proposition'!E$5/(1+Assumptions!$D$49)^('Incentive Relocation assumption'!$I72-2022)</f>
        <v>512655.69046159921</v>
      </c>
      <c r="Z72" s="107">
        <f>T72*'Levy Proposition'!F$5/(1+Assumptions!$D$49)^('Incentive Relocation assumption'!$I72-2022)</f>
        <v>354137.4228574101</v>
      </c>
      <c r="AA72" s="107">
        <f>U72*'Levy Proposition'!G$5/(1+Assumptions!$D$49)^('Incentive Relocation assumption'!$I72-2022)</f>
        <v>198860.15611610952</v>
      </c>
      <c r="AB72" s="81">
        <f>P72*'Levy Proposition'!B$33/(1+Assumptions!$D$49)^('Incentive Relocation assumption'!$I72-2022)</f>
        <v>95066490.247019395</v>
      </c>
      <c r="AC72" s="81">
        <f>Q72*'Levy Proposition'!C$33/(1+Assumptions!$D$49)^('Incentive Relocation assumption'!$I72-2022)</f>
        <v>1921965.6417035004</v>
      </c>
      <c r="AD72" s="81">
        <f>R72*'Levy Proposition'!D$33/(1+Assumptions!$D$49)^('Incentive Relocation assumption'!$I72-2022)</f>
        <v>1427117.3990074112</v>
      </c>
      <c r="AE72" s="81">
        <f>S72*'Levy Proposition'!E$33/(1+Assumptions!$D$49)^('Incentive Relocation assumption'!$I72-2022)</f>
        <v>512184.8073095741</v>
      </c>
      <c r="AF72" s="81">
        <f>T72*'Levy Proposition'!F$33/(1+Assumptions!$D$49)^('Incentive Relocation assumption'!$I72-2022)</f>
        <v>353812.14148625237</v>
      </c>
      <c r="AG72" s="81">
        <f>U72*'Levy Proposition'!G$33/(1+Assumptions!$D$49)^('Incentive Relocation assumption'!$I72-2022)</f>
        <v>198677.49961025891</v>
      </c>
      <c r="AH72" s="109">
        <f t="shared" si="22"/>
        <v>87400.500640824437</v>
      </c>
      <c r="AI72" s="109">
        <f t="shared" si="23"/>
        <v>1766.9818130745552</v>
      </c>
      <c r="AJ72" s="109">
        <f t="shared" si="24"/>
        <v>1312.0372364895884</v>
      </c>
      <c r="AK72" s="109">
        <f t="shared" si="25"/>
        <v>470.88315202511149</v>
      </c>
      <c r="AL72" s="109">
        <f t="shared" si="26"/>
        <v>325.28137115773279</v>
      </c>
      <c r="AM72" s="109">
        <f t="shared" si="27"/>
        <v>182.65650585060939</v>
      </c>
      <c r="AN72" s="106">
        <f>'Levy Proposition'!B$11*'Incentive Relocation assumption'!J72/(1+Assumptions!$D$49)^('Incentive Relocation assumption'!$I72-2022)</f>
        <v>0</v>
      </c>
      <c r="AO72" s="106">
        <f>-'Levy Proposition'!C$11*'Incentive Relocation assumption'!K72/(1+Assumptions!$D$49)^('Incentive Relocation assumption'!$I72-2022)</f>
        <v>159372.03589851584</v>
      </c>
      <c r="AP72" s="106">
        <f>-'Levy Proposition'!D$11*'Incentive Relocation assumption'!L72/(1+Assumptions!$D$49)^('Incentive Relocation assumption'!$I72-2022)</f>
        <v>78438.221011902875</v>
      </c>
      <c r="AQ72" s="106">
        <f>-'Levy Proposition'!E$11*'Incentive Relocation assumption'!M72/(1+Assumptions!$D$49)^('Incentive Relocation assumption'!$I72-2022)</f>
        <v>44433.367826248206</v>
      </c>
      <c r="AR72" s="106">
        <f>-'Levy Proposition'!F$11*'Incentive Relocation assumption'!N72/(1+Assumptions!$D$49)^('Incentive Relocation assumption'!$I72-2022)</f>
        <v>17127.441372222864</v>
      </c>
      <c r="AS72" s="106">
        <f>-'Levy Proposition'!G$11*'Incentive Relocation assumption'!O72/(1+Assumptions!$D$49)^('Incentive Relocation assumption'!$I72-2022)</f>
        <v>20080.635981052266</v>
      </c>
    </row>
    <row r="73" spans="1:45" x14ac:dyDescent="0.35">
      <c r="A73">
        <v>2091</v>
      </c>
      <c r="B73" s="84">
        <f>'Future 95% Cost'!V72</f>
        <v>59495520.426868513</v>
      </c>
      <c r="C73" s="84">
        <f>'Future 95% Cost'!W72</f>
        <v>106292195.00908031</v>
      </c>
      <c r="D73" s="84">
        <f>'Future 95% Cost'!X72</f>
        <v>79366527.796625838</v>
      </c>
      <c r="E73" s="84">
        <f>'Future 95% Cost'!Y72</f>
        <v>28962482.730917089</v>
      </c>
      <c r="F73" s="84">
        <f>'Future 95% Cost'!Z72</f>
        <v>19949115.357767265</v>
      </c>
      <c r="G73" s="84">
        <f>'Future 95% Cost'!AA72</f>
        <v>11194697.010307681</v>
      </c>
      <c r="H73" s="84"/>
      <c r="I73">
        <v>2091</v>
      </c>
      <c r="J73" s="103">
        <f t="shared" si="21"/>
        <v>6898.8444937430777</v>
      </c>
      <c r="K73" s="103">
        <f t="shared" si="28"/>
        <v>-2498.0095696002631</v>
      </c>
      <c r="L73" s="103">
        <f t="shared" si="29"/>
        <v>-2851.1847235870878</v>
      </c>
      <c r="M73" s="103">
        <f t="shared" si="30"/>
        <v>-616.69490905150712</v>
      </c>
      <c r="N73" s="103">
        <f t="shared" si="31"/>
        <v>-764.7757735015623</v>
      </c>
      <c r="O73" s="103">
        <f t="shared" si="32"/>
        <v>-168.17951800265752</v>
      </c>
      <c r="P73" s="106">
        <f t="shared" si="33"/>
        <v>6752615.1101251412</v>
      </c>
      <c r="Q73" s="106">
        <f t="shared" si="34"/>
        <v>49960.191392005261</v>
      </c>
      <c r="R73" s="106">
        <f t="shared" si="35"/>
        <v>57023.69447174175</v>
      </c>
      <c r="S73" s="106">
        <f t="shared" si="36"/>
        <v>12333.898181030141</v>
      </c>
      <c r="T73" s="106">
        <f t="shared" si="37"/>
        <v>15295.515470031245</v>
      </c>
      <c r="U73" s="106">
        <f t="shared" si="38"/>
        <v>3363.5903600531501</v>
      </c>
      <c r="V73" s="107">
        <f>P73*'Levy Proposition'!B$5/(1+Assumptions!$D$49)^('Incentive Relocation assumption'!$I73-2022)</f>
        <v>90242408.273248166</v>
      </c>
      <c r="W73" s="107">
        <f>Q73*'Levy Proposition'!C$5/(1+Assumptions!$D$49)^('Incentive Relocation assumption'!$I73-2022)</f>
        <v>1731351.0632510579</v>
      </c>
      <c r="X73" s="107">
        <f>R73*'Levy Proposition'!D$5/(1+Assumptions!$D$49)^('Incentive Relocation assumption'!$I73-2022)</f>
        <v>1285580.3311684483</v>
      </c>
      <c r="Y73" s="107">
        <f>S73*'Levy Proposition'!E$5/(1+Assumptions!$D$49)^('Incentive Relocation assumption'!$I73-2022)</f>
        <v>461387.91010358278</v>
      </c>
      <c r="Z73" s="107">
        <f>T73*'Levy Proposition'!F$5/(1+Assumptions!$D$49)^('Incentive Relocation assumption'!$I73-2022)</f>
        <v>318722.15301955841</v>
      </c>
      <c r="AA73" s="107">
        <f>U73*'Levy Proposition'!G$5/(1+Assumptions!$D$49)^('Incentive Relocation assumption'!$I73-2022)</f>
        <v>178973.28273225648</v>
      </c>
      <c r="AB73" s="81">
        <f>P73*'Levy Proposition'!B$33/(1+Assumptions!$D$49)^('Incentive Relocation assumption'!$I73-2022)</f>
        <v>90159519.054529488</v>
      </c>
      <c r="AC73" s="81">
        <f>Q73*'Levy Proposition'!C$33/(1+Assumptions!$D$49)^('Incentive Relocation assumption'!$I73-2022)</f>
        <v>1729760.7872410684</v>
      </c>
      <c r="AD73" s="81">
        <f>R73*'Levy Proposition'!D$33/(1+Assumptions!$D$49)^('Incentive Relocation assumption'!$I73-2022)</f>
        <v>1284399.5033150075</v>
      </c>
      <c r="AE73" s="81">
        <f>S73*'Levy Proposition'!E$33/(1+Assumptions!$D$49)^('Incentive Relocation assumption'!$I73-2022)</f>
        <v>460964.1172978885</v>
      </c>
      <c r="AF73" s="81">
        <f>T73*'Levy Proposition'!F$33/(1+Assumptions!$D$49)^('Incentive Relocation assumption'!$I73-2022)</f>
        <v>318429.40118859959</v>
      </c>
      <c r="AG73" s="81">
        <f>U73*'Levy Proposition'!G$33/(1+Assumptions!$D$49)^('Incentive Relocation assumption'!$I73-2022)</f>
        <v>178808.89266486961</v>
      </c>
      <c r="AH73" s="109">
        <f t="shared" si="22"/>
        <v>82889.218718677759</v>
      </c>
      <c r="AI73" s="109">
        <f t="shared" si="23"/>
        <v>1590.2760099894367</v>
      </c>
      <c r="AJ73" s="109">
        <f t="shared" si="24"/>
        <v>1180.8278534407727</v>
      </c>
      <c r="AK73" s="109">
        <f t="shared" si="25"/>
        <v>423.79280569427647</v>
      </c>
      <c r="AL73" s="109">
        <f t="shared" si="26"/>
        <v>292.75183095881948</v>
      </c>
      <c r="AM73" s="109">
        <f t="shared" si="27"/>
        <v>164.39006738687749</v>
      </c>
      <c r="AN73" s="106">
        <f>'Levy Proposition'!B$11*'Incentive Relocation assumption'!J73/(1+Assumptions!$D$49)^('Incentive Relocation assumption'!$I73-2022)</f>
        <v>0</v>
      </c>
      <c r="AO73" s="106">
        <f>-'Levy Proposition'!C$11*'Incentive Relocation assumption'!K73/(1+Assumptions!$D$49)^('Incentive Relocation assumption'!$I73-2022)</f>
        <v>143434.14486623625</v>
      </c>
      <c r="AP73" s="106">
        <f>-'Levy Proposition'!D$11*'Incentive Relocation assumption'!L73/(1+Assumptions!$D$49)^('Incentive Relocation assumption'!$I73-2022)</f>
        <v>70594.060571801383</v>
      </c>
      <c r="AQ73" s="106">
        <f>-'Levy Proposition'!E$11*'Incentive Relocation assumption'!M73/(1+Assumptions!$D$49)^('Incentive Relocation assumption'!$I73-2022)</f>
        <v>39989.83938275835</v>
      </c>
      <c r="AR73" s="106">
        <f>-'Levy Proposition'!F$11*'Incentive Relocation assumption'!N73/(1+Assumptions!$D$49)^('Incentive Relocation assumption'!$I73-2022)</f>
        <v>15414.623356733186</v>
      </c>
      <c r="AS73" s="106">
        <f>-'Levy Proposition'!G$11*'Incentive Relocation assumption'!O73/(1+Assumptions!$D$49)^('Incentive Relocation assumption'!$I73-2022)</f>
        <v>18072.485766238678</v>
      </c>
    </row>
    <row r="74" spans="1:45" x14ac:dyDescent="0.35">
      <c r="A74">
        <v>2092</v>
      </c>
      <c r="B74" s="84">
        <f>'Future 95% Cost'!V73</f>
        <v>56882360.402417019</v>
      </c>
      <c r="C74" s="84">
        <f>'Future 95% Cost'!W73</f>
        <v>101624603.97630611</v>
      </c>
      <c r="D74" s="84">
        <f>'Future 95% Cost'!X73</f>
        <v>75892877.516921446</v>
      </c>
      <c r="E74" s="84">
        <f>'Future 95% Cost'!Y73</f>
        <v>27707940.919647869</v>
      </c>
      <c r="F74" s="84">
        <f>'Future 95% Cost'!Z73</f>
        <v>19084223.052707974</v>
      </c>
      <c r="G74" s="84">
        <f>'Future 95% Cost'!AA73</f>
        <v>10709157.01202031</v>
      </c>
      <c r="H74" s="84"/>
      <c r="I74">
        <v>2092</v>
      </c>
      <c r="J74" s="103">
        <f t="shared" si="21"/>
        <v>6553.9022690559241</v>
      </c>
      <c r="K74" s="103">
        <f t="shared" si="28"/>
        <v>-2373.10909112025</v>
      </c>
      <c r="L74" s="103">
        <f t="shared" si="29"/>
        <v>-2708.6254874077331</v>
      </c>
      <c r="M74" s="103">
        <f t="shared" si="30"/>
        <v>-585.86016359893176</v>
      </c>
      <c r="N74" s="103">
        <f t="shared" si="31"/>
        <v>-726.53698482648417</v>
      </c>
      <c r="O74" s="103">
        <f t="shared" si="32"/>
        <v>-159.77054210252464</v>
      </c>
      <c r="P74" s="106">
        <f t="shared" si="33"/>
        <v>6759513.9546188843</v>
      </c>
      <c r="Q74" s="106">
        <f t="shared" si="34"/>
        <v>47462.181822405</v>
      </c>
      <c r="R74" s="106">
        <f t="shared" si="35"/>
        <v>54172.509748154662</v>
      </c>
      <c r="S74" s="106">
        <f t="shared" si="36"/>
        <v>11717.203271978635</v>
      </c>
      <c r="T74" s="106">
        <f t="shared" si="37"/>
        <v>14530.739696529683</v>
      </c>
      <c r="U74" s="106">
        <f t="shared" si="38"/>
        <v>3195.4108420504926</v>
      </c>
      <c r="V74" s="107">
        <f>P74*'Levy Proposition'!B$5/(1+Assumptions!$D$49)^('Incentive Relocation assumption'!$I74-2022)</f>
        <v>85579741.850068629</v>
      </c>
      <c r="W74" s="107">
        <f>Q74*'Levy Proposition'!C$5/(1+Assumptions!$D$49)^('Incentive Relocation assumption'!$I74-2022)</f>
        <v>1558208.4888392705</v>
      </c>
      <c r="X74" s="107">
        <f>R74*'Levy Proposition'!D$5/(1+Assumptions!$D$49)^('Incentive Relocation assumption'!$I74-2022)</f>
        <v>1157016.7527722241</v>
      </c>
      <c r="Y74" s="107">
        <f>S74*'Levy Proposition'!E$5/(1+Assumptions!$D$49)^('Incentive Relocation assumption'!$I74-2022)</f>
        <v>415247.12892209186</v>
      </c>
      <c r="Z74" s="107">
        <f>T74*'Levy Proposition'!F$5/(1+Assumptions!$D$49)^('Incentive Relocation assumption'!$I74-2022)</f>
        <v>286848.5629272919</v>
      </c>
      <c r="AA74" s="107">
        <f>U74*'Levy Proposition'!G$5/(1+Assumptions!$D$49)^('Incentive Relocation assumption'!$I74-2022)</f>
        <v>161075.18246771288</v>
      </c>
      <c r="AB74" s="81">
        <f>P74*'Levy Proposition'!B$33/(1+Assumptions!$D$49)^('Incentive Relocation assumption'!$I74-2022)</f>
        <v>85501135.371409297</v>
      </c>
      <c r="AC74" s="81">
        <f>Q74*'Levy Proposition'!C$33/(1+Assumptions!$D$49)^('Incentive Relocation assumption'!$I74-2022)</f>
        <v>1556777.2472898476</v>
      </c>
      <c r="AD74" s="81">
        <f>R74*'Levy Proposition'!D$33/(1+Assumptions!$D$49)^('Incentive Relocation assumption'!$I74-2022)</f>
        <v>1155954.0127975629</v>
      </c>
      <c r="AE74" s="81">
        <f>S74*'Levy Proposition'!E$33/(1+Assumptions!$D$49)^('Incentive Relocation assumption'!$I74-2022)</f>
        <v>414865.71722497384</v>
      </c>
      <c r="AF74" s="81">
        <f>T74*'Levy Proposition'!F$33/(1+Assumptions!$D$49)^('Incentive Relocation assumption'!$I74-2022)</f>
        <v>286585.08754219773</v>
      </c>
      <c r="AG74" s="81">
        <f>U74*'Levy Proposition'!G$33/(1+Assumptions!$D$49)^('Incentive Relocation assumption'!$I74-2022)</f>
        <v>160927.23211615215</v>
      </c>
      <c r="AH74" s="109">
        <f t="shared" si="22"/>
        <v>78606.478659331799</v>
      </c>
      <c r="AI74" s="109">
        <f t="shared" si="23"/>
        <v>1431.2415494229645</v>
      </c>
      <c r="AJ74" s="109">
        <f t="shared" si="24"/>
        <v>1062.7399746612646</v>
      </c>
      <c r="AK74" s="109">
        <f t="shared" si="25"/>
        <v>381.41169711801922</v>
      </c>
      <c r="AL74" s="109">
        <f t="shared" si="26"/>
        <v>263.47538509417791</v>
      </c>
      <c r="AM74" s="109">
        <f t="shared" si="27"/>
        <v>147.95035156072117</v>
      </c>
      <c r="AN74" s="106">
        <f>'Levy Proposition'!B$11*'Incentive Relocation assumption'!J74/(1+Assumptions!$D$49)^('Incentive Relocation assumption'!$I74-2022)</f>
        <v>0</v>
      </c>
      <c r="AO74" s="106">
        <f>-'Levy Proposition'!C$11*'Incentive Relocation assumption'!K74/(1+Assumptions!$D$49)^('Incentive Relocation assumption'!$I74-2022)</f>
        <v>129090.11168439261</v>
      </c>
      <c r="AP74" s="106">
        <f>-'Levy Proposition'!D$11*'Incentive Relocation assumption'!L74/(1+Assumptions!$D$49)^('Incentive Relocation assumption'!$I74-2022)</f>
        <v>63534.350011060553</v>
      </c>
      <c r="AQ74" s="106">
        <f>-'Levy Proposition'!E$11*'Incentive Relocation assumption'!M74/(1+Assumptions!$D$49)^('Incentive Relocation assumption'!$I74-2022)</f>
        <v>35990.682950530689</v>
      </c>
      <c r="AR74" s="106">
        <f>-'Levy Proposition'!F$11*'Incentive Relocation assumption'!N74/(1+Assumptions!$D$49)^('Incentive Relocation assumption'!$I74-2022)</f>
        <v>13873.094530937884</v>
      </c>
      <c r="AS74" s="106">
        <f>-'Levy Proposition'!G$11*'Incentive Relocation assumption'!O74/(1+Assumptions!$D$49)^('Incentive Relocation assumption'!$I74-2022)</f>
        <v>16265.159234950894</v>
      </c>
    </row>
    <row r="75" spans="1:45" x14ac:dyDescent="0.35">
      <c r="A75">
        <v>2093</v>
      </c>
      <c r="B75" s="84">
        <f>'Future 95% Cost'!V74</f>
        <v>54384476.748395711</v>
      </c>
      <c r="C75" s="84">
        <f>'Future 95% Cost'!W74</f>
        <v>97162779.522789016</v>
      </c>
      <c r="D75" s="84">
        <f>'Future 95% Cost'!X74</f>
        <v>72571937.505876005</v>
      </c>
      <c r="E75" s="84">
        <f>'Future 95% Cost'!Y74</f>
        <v>26508084.010203879</v>
      </c>
      <c r="F75" s="84">
        <f>'Future 95% Cost'!Z74</f>
        <v>18257084.229350246</v>
      </c>
      <c r="G75" s="84">
        <f>'Future 95% Cost'!AA74</f>
        <v>10244820.344251061</v>
      </c>
      <c r="H75" s="84"/>
      <c r="I75">
        <v>2093</v>
      </c>
      <c r="J75" s="103">
        <f t="shared" si="21"/>
        <v>6226.2071556031278</v>
      </c>
      <c r="K75" s="103">
        <f t="shared" si="28"/>
        <v>-2254.4536365642375</v>
      </c>
      <c r="L75" s="103">
        <f t="shared" si="29"/>
        <v>-2573.1942130373463</v>
      </c>
      <c r="M75" s="103">
        <f t="shared" si="30"/>
        <v>-556.56715541898518</v>
      </c>
      <c r="N75" s="103">
        <f t="shared" si="31"/>
        <v>-690.21013558516006</v>
      </c>
      <c r="O75" s="103">
        <f t="shared" si="32"/>
        <v>-151.78201499739839</v>
      </c>
      <c r="P75" s="106">
        <f t="shared" si="33"/>
        <v>6766067.8568879403</v>
      </c>
      <c r="Q75" s="106">
        <f t="shared" si="34"/>
        <v>45089.072731284752</v>
      </c>
      <c r="R75" s="106">
        <f t="shared" si="35"/>
        <v>51463.884260746927</v>
      </c>
      <c r="S75" s="106">
        <f t="shared" si="36"/>
        <v>11131.343108379702</v>
      </c>
      <c r="T75" s="106">
        <f t="shared" si="37"/>
        <v>13804.202711703199</v>
      </c>
      <c r="U75" s="106">
        <f t="shared" si="38"/>
        <v>3035.6402999479678</v>
      </c>
      <c r="V75" s="107">
        <f>P75*'Levy Proposition'!B$5/(1+Assumptions!$D$49)^('Incentive Relocation assumption'!$I75-2022)</f>
        <v>81153765.341279566</v>
      </c>
      <c r="W75" s="107">
        <f>Q75*'Levy Proposition'!C$5/(1+Assumptions!$D$49)^('Incentive Relocation assumption'!$I75-2022)</f>
        <v>1402380.9187095431</v>
      </c>
      <c r="X75" s="107">
        <f>R75*'Levy Proposition'!D$5/(1+Assumptions!$D$49)^('Incentive Relocation assumption'!$I75-2022)</f>
        <v>1041310.0867674795</v>
      </c>
      <c r="Y75" s="107">
        <f>S75*'Levy Proposition'!E$5/(1+Assumptions!$D$49)^('Incentive Relocation assumption'!$I75-2022)</f>
        <v>373720.62488444772</v>
      </c>
      <c r="Z75" s="107">
        <f>T75*'Levy Proposition'!F$5/(1+Assumptions!$D$49)^('Incentive Relocation assumption'!$I75-2022)</f>
        <v>258162.46932921317</v>
      </c>
      <c r="AA75" s="107">
        <f>U75*'Levy Proposition'!G$5/(1+Assumptions!$D$49)^('Incentive Relocation assumption'!$I75-2022)</f>
        <v>144966.96943208537</v>
      </c>
      <c r="AB75" s="81">
        <f>P75*'Levy Proposition'!B$33/(1+Assumptions!$D$49)^('Incentive Relocation assumption'!$I75-2022)</f>
        <v>81079224.198883981</v>
      </c>
      <c r="AC75" s="81">
        <f>Q75*'Levy Proposition'!C$33/(1+Assumptions!$D$49)^('Incentive Relocation assumption'!$I75-2022)</f>
        <v>1401092.8074886431</v>
      </c>
      <c r="AD75" s="81">
        <f>R75*'Levy Proposition'!D$33/(1+Assumptions!$D$49)^('Incentive Relocation assumption'!$I75-2022)</f>
        <v>1040353.6253743541</v>
      </c>
      <c r="AE75" s="81">
        <f>S75*'Levy Proposition'!E$33/(1+Assumptions!$D$49)^('Incentive Relocation assumption'!$I75-2022)</f>
        <v>373377.35600223969</v>
      </c>
      <c r="AF75" s="81">
        <f>T75*'Levy Proposition'!F$33/(1+Assumptions!$D$49)^('Incentive Relocation assumption'!$I75-2022)</f>
        <v>257925.3426191149</v>
      </c>
      <c r="AG75" s="81">
        <f>U75*'Levy Proposition'!G$33/(1+Assumptions!$D$49)^('Incentive Relocation assumption'!$I75-2022)</f>
        <v>144833.81475385634</v>
      </c>
      <c r="AH75" s="109">
        <f t="shared" si="22"/>
        <v>74541.142395585775</v>
      </c>
      <c r="AI75" s="109">
        <f t="shared" si="23"/>
        <v>1288.1112208999693</v>
      </c>
      <c r="AJ75" s="109">
        <f t="shared" si="24"/>
        <v>956.46139312547166</v>
      </c>
      <c r="AK75" s="109">
        <f t="shared" si="25"/>
        <v>343.26888220803812</v>
      </c>
      <c r="AL75" s="109">
        <f t="shared" si="26"/>
        <v>237.1267100982659</v>
      </c>
      <c r="AM75" s="109">
        <f t="shared" si="27"/>
        <v>133.15467822903884</v>
      </c>
      <c r="AN75" s="106">
        <f>'Levy Proposition'!B$11*'Incentive Relocation assumption'!J75/(1+Assumptions!$D$49)^('Incentive Relocation assumption'!$I75-2022)</f>
        <v>0</v>
      </c>
      <c r="AO75" s="106">
        <f>-'Levy Proposition'!C$11*'Incentive Relocation assumption'!K75/(1+Assumptions!$D$49)^('Incentive Relocation assumption'!$I75-2022)</f>
        <v>116180.54369292405</v>
      </c>
      <c r="AP75" s="106">
        <f>-'Levy Proposition'!D$11*'Incentive Relocation assumption'!L75/(1+Assumptions!$D$49)^('Incentive Relocation assumption'!$I75-2022)</f>
        <v>57180.640958063334</v>
      </c>
      <c r="AQ75" s="106">
        <f>-'Levy Proposition'!E$11*'Incentive Relocation assumption'!M75/(1+Assumptions!$D$49)^('Incentive Relocation assumption'!$I75-2022)</f>
        <v>32391.459411665019</v>
      </c>
      <c r="AR75" s="106">
        <f>-'Levy Proposition'!F$11*'Incentive Relocation assumption'!N75/(1+Assumptions!$D$49)^('Incentive Relocation assumption'!$I75-2022)</f>
        <v>12485.725237021112</v>
      </c>
      <c r="AS75" s="106">
        <f>-'Levy Proposition'!G$11*'Incentive Relocation assumption'!O75/(1+Assumptions!$D$49)^('Incentive Relocation assumption'!$I75-2022)</f>
        <v>14638.57315259453</v>
      </c>
    </row>
    <row r="76" spans="1:45" x14ac:dyDescent="0.35">
      <c r="A76">
        <v>2094</v>
      </c>
      <c r="B76" s="84">
        <f>'Future 95% Cost'!V75</f>
        <v>51996765.184410267</v>
      </c>
      <c r="C76" s="84">
        <f>'Future 95% Cost'!W75</f>
        <v>92897619.958469331</v>
      </c>
      <c r="D76" s="84">
        <f>'Future 95% Cost'!X75</f>
        <v>69396968.657808021</v>
      </c>
      <c r="E76" s="84">
        <f>'Future 95% Cost'!Y75</f>
        <v>25360515.466098234</v>
      </c>
      <c r="F76" s="84">
        <f>'Future 95% Cost'!Z75</f>
        <v>17466041.427040573</v>
      </c>
      <c r="G76" s="84">
        <f>'Future 95% Cost'!AA75</f>
        <v>9800755.7965039164</v>
      </c>
      <c r="H76" s="84"/>
      <c r="I76">
        <v>2094</v>
      </c>
      <c r="J76" s="103">
        <f t="shared" si="21"/>
        <v>5914.8967978229703</v>
      </c>
      <c r="K76" s="103">
        <f t="shared" si="28"/>
        <v>-2141.730954736026</v>
      </c>
      <c r="L76" s="103">
        <f t="shared" si="29"/>
        <v>-2444.5345023854788</v>
      </c>
      <c r="M76" s="103">
        <f t="shared" si="30"/>
        <v>-528.73879764803587</v>
      </c>
      <c r="N76" s="103">
        <f t="shared" si="31"/>
        <v>-655.69962880590197</v>
      </c>
      <c r="O76" s="103">
        <f t="shared" si="32"/>
        <v>-144.19291424752848</v>
      </c>
      <c r="P76" s="106">
        <f t="shared" si="33"/>
        <v>6772294.0640435433</v>
      </c>
      <c r="Q76" s="106">
        <f t="shared" si="34"/>
        <v>42834.619094720518</v>
      </c>
      <c r="R76" s="106">
        <f t="shared" si="35"/>
        <v>48890.690047709577</v>
      </c>
      <c r="S76" s="106">
        <f t="shared" si="36"/>
        <v>10574.775952960717</v>
      </c>
      <c r="T76" s="106">
        <f t="shared" si="37"/>
        <v>13113.992576118038</v>
      </c>
      <c r="U76" s="106">
        <f t="shared" si="38"/>
        <v>2883.8582849505692</v>
      </c>
      <c r="V76" s="107">
        <f>P76*'Levy Proposition'!B$5/(1+Assumptions!$D$49)^('Incentive Relocation assumption'!$I76-2022)</f>
        <v>76952893.821184963</v>
      </c>
      <c r="W76" s="107">
        <f>Q76*'Levy Proposition'!C$5/(1+Assumptions!$D$49)^('Incentive Relocation assumption'!$I76-2022)</f>
        <v>1262136.7777463603</v>
      </c>
      <c r="X76" s="107">
        <f>R76*'Levy Proposition'!D$5/(1+Assumptions!$D$49)^('Incentive Relocation assumption'!$I76-2022)</f>
        <v>937174.58645748883</v>
      </c>
      <c r="Y76" s="107">
        <f>S76*'Levy Proposition'!E$5/(1+Assumptions!$D$49)^('Incentive Relocation assumption'!$I76-2022)</f>
        <v>336346.9503728376</v>
      </c>
      <c r="Z76" s="107">
        <f>T76*'Levy Proposition'!F$5/(1+Assumptions!$D$49)^('Incentive Relocation assumption'!$I76-2022)</f>
        <v>232345.10882681434</v>
      </c>
      <c r="AA76" s="107">
        <f>U76*'Levy Proposition'!G$5/(1+Assumptions!$D$49)^('Incentive Relocation assumption'!$I76-2022)</f>
        <v>130469.64718190317</v>
      </c>
      <c r="AB76" s="81">
        <f>P76*'Levy Proposition'!B$33/(1+Assumptions!$D$49)^('Incentive Relocation assumption'!$I76-2022)</f>
        <v>76882211.252212897</v>
      </c>
      <c r="AC76" s="81">
        <f>Q76*'Levy Proposition'!C$33/(1+Assumptions!$D$49)^('Incentive Relocation assumption'!$I76-2022)</f>
        <v>1260977.4832037468</v>
      </c>
      <c r="AD76" s="81">
        <f>R76*'Levy Proposition'!D$33/(1+Assumptions!$D$49)^('Incentive Relocation assumption'!$I76-2022)</f>
        <v>936313.77532931918</v>
      </c>
      <c r="AE76" s="81">
        <f>S76*'Levy Proposition'!E$33/(1+Assumptions!$D$49)^('Incentive Relocation assumption'!$I76-2022)</f>
        <v>336038.00985952164</v>
      </c>
      <c r="AF76" s="81">
        <f>T76*'Levy Proposition'!F$33/(1+Assumptions!$D$49)^('Incentive Relocation assumption'!$I76-2022)</f>
        <v>232131.69581055877</v>
      </c>
      <c r="AG76" s="81">
        <f>U76*'Levy Proposition'!G$33/(1+Assumptions!$D$49)^('Incentive Relocation assumption'!$I76-2022)</f>
        <v>130349.80854585234</v>
      </c>
      <c r="AH76" s="109">
        <f t="shared" si="22"/>
        <v>70682.568972066045</v>
      </c>
      <c r="AI76" s="109">
        <f t="shared" si="23"/>
        <v>1159.2945426134393</v>
      </c>
      <c r="AJ76" s="109">
        <f t="shared" si="24"/>
        <v>860.81112816964742</v>
      </c>
      <c r="AK76" s="109">
        <f t="shared" si="25"/>
        <v>308.94051331595983</v>
      </c>
      <c r="AL76" s="109">
        <f t="shared" si="26"/>
        <v>213.41301625556662</v>
      </c>
      <c r="AM76" s="109">
        <f t="shared" si="27"/>
        <v>119.83863605083025</v>
      </c>
      <c r="AN76" s="106">
        <f>'Levy Proposition'!B$11*'Incentive Relocation assumption'!J76/(1+Assumptions!$D$49)^('Incentive Relocation assumption'!$I76-2022)</f>
        <v>0</v>
      </c>
      <c r="AO76" s="106">
        <f>-'Levy Proposition'!C$11*'Incentive Relocation assumption'!K76/(1+Assumptions!$D$49)^('Incentive Relocation assumption'!$I76-2022)</f>
        <v>104561.98818530714</v>
      </c>
      <c r="AP76" s="106">
        <f>-'Levy Proposition'!D$11*'Incentive Relocation assumption'!L76/(1+Assumptions!$D$49)^('Incentive Relocation assumption'!$I76-2022)</f>
        <v>51462.330216737057</v>
      </c>
      <c r="AQ76" s="106">
        <f>-'Levy Proposition'!E$11*'Incentive Relocation assumption'!M76/(1+Assumptions!$D$49)^('Incentive Relocation assumption'!$I76-2022)</f>
        <v>29152.173751736809</v>
      </c>
      <c r="AR76" s="106">
        <f>-'Levy Proposition'!F$11*'Incentive Relocation assumption'!N76/(1+Assumptions!$D$49)^('Incentive Relocation assumption'!$I76-2022)</f>
        <v>11237.098856836434</v>
      </c>
      <c r="AS76" s="106">
        <f>-'Levy Proposition'!G$11*'Incentive Relocation assumption'!O76/(1+Assumptions!$D$49)^('Incentive Relocation assumption'!$I76-2022)</f>
        <v>13174.652694662562</v>
      </c>
    </row>
    <row r="77" spans="1:45" x14ac:dyDescent="0.35">
      <c r="A77">
        <v>2095</v>
      </c>
      <c r="B77" s="84">
        <f>'Future 95% Cost'!V76</f>
        <v>49714348.174293377</v>
      </c>
      <c r="C77" s="84">
        <f>'Future 95% Cost'!W76</f>
        <v>88820427.380612373</v>
      </c>
      <c r="D77" s="84">
        <f>'Future 95% Cost'!X76</f>
        <v>66361530.242374592</v>
      </c>
      <c r="E77" s="84">
        <f>'Future 95% Cost'!Y76</f>
        <v>24262944.267007619</v>
      </c>
      <c r="F77" s="84">
        <f>'Future 95% Cost'!Z76</f>
        <v>16709510.308739252</v>
      </c>
      <c r="G77" s="84">
        <f>'Future 95% Cost'!AA76</f>
        <v>9376073.2510019969</v>
      </c>
      <c r="H77" s="84"/>
      <c r="I77">
        <v>2095</v>
      </c>
      <c r="J77" s="103">
        <f t="shared" si="21"/>
        <v>5619.1519579318228</v>
      </c>
      <c r="K77" s="103">
        <f t="shared" si="28"/>
        <v>-2034.6444069992247</v>
      </c>
      <c r="L77" s="103">
        <f t="shared" si="29"/>
        <v>-2322.307777266205</v>
      </c>
      <c r="M77" s="103">
        <f t="shared" si="30"/>
        <v>-502.30185776563417</v>
      </c>
      <c r="N77" s="103">
        <f t="shared" si="31"/>
        <v>-622.91464736560692</v>
      </c>
      <c r="O77" s="103">
        <f t="shared" si="32"/>
        <v>-136.98326853515206</v>
      </c>
      <c r="P77" s="106">
        <f t="shared" si="33"/>
        <v>6778208.9608413661</v>
      </c>
      <c r="Q77" s="106">
        <f t="shared" si="34"/>
        <v>40692.88813998449</v>
      </c>
      <c r="R77" s="106">
        <f t="shared" si="35"/>
        <v>46446.155545324102</v>
      </c>
      <c r="S77" s="106">
        <f t="shared" si="36"/>
        <v>10046.037155312682</v>
      </c>
      <c r="T77" s="106">
        <f t="shared" si="37"/>
        <v>12458.292947312137</v>
      </c>
      <c r="U77" s="106">
        <f t="shared" si="38"/>
        <v>2739.6653707030409</v>
      </c>
      <c r="V77" s="107">
        <f>P77*'Levy Proposition'!B$5/(1+Assumptions!$D$49)^('Incentive Relocation assumption'!$I77-2022)</f>
        <v>72966064.794563055</v>
      </c>
      <c r="W77" s="107">
        <f>Q77*'Levy Proposition'!C$5/(1+Assumptions!$D$49)^('Incentive Relocation assumption'!$I77-2022)</f>
        <v>1135917.6558148114</v>
      </c>
      <c r="X77" s="107">
        <f>R77*'Levy Proposition'!D$5/(1+Assumptions!$D$49)^('Incentive Relocation assumption'!$I77-2022)</f>
        <v>843453.08536119631</v>
      </c>
      <c r="Y77" s="107">
        <f>S77*'Levy Proposition'!E$5/(1+Assumptions!$D$49)^('Incentive Relocation assumption'!$I77-2022)</f>
        <v>302710.80452165846</v>
      </c>
      <c r="Z77" s="107">
        <f>T77*'Levy Proposition'!F$5/(1+Assumptions!$D$49)^('Incentive Relocation assumption'!$I77-2022)</f>
        <v>209109.59573640651</v>
      </c>
      <c r="AA77" s="107">
        <f>U77*'Levy Proposition'!G$5/(1+Assumptions!$D$49)^('Incentive Relocation assumption'!$I77-2022)</f>
        <v>117422.11969013384</v>
      </c>
      <c r="AB77" s="81">
        <f>P77*'Levy Proposition'!B$33/(1+Assumptions!$D$49)^('Incentive Relocation assumption'!$I77-2022)</f>
        <v>72899044.197268218</v>
      </c>
      <c r="AC77" s="81">
        <f>Q77*'Levy Proposition'!C$33/(1+Assumptions!$D$49)^('Incentive Relocation assumption'!$I77-2022)</f>
        <v>1134874.2957270117</v>
      </c>
      <c r="AD77" s="81">
        <f>R77*'Levy Proposition'!D$33/(1+Assumptions!$D$49)^('Incentive Relocation assumption'!$I77-2022)</f>
        <v>842678.35905890446</v>
      </c>
      <c r="AE77" s="81">
        <f>S77*'Levy Proposition'!E$33/(1+Assumptions!$D$49)^('Incentive Relocation assumption'!$I77-2022)</f>
        <v>302432.75939227187</v>
      </c>
      <c r="AF77" s="81">
        <f>T77*'Levy Proposition'!F$33/(1+Assumptions!$D$49)^('Incentive Relocation assumption'!$I77-2022)</f>
        <v>208917.5249423217</v>
      </c>
      <c r="AG77" s="81">
        <f>U77*'Levy Proposition'!G$33/(1+Assumptions!$D$49)^('Incentive Relocation assumption'!$I77-2022)</f>
        <v>117314.26543460539</v>
      </c>
      <c r="AH77" s="109">
        <f t="shared" si="22"/>
        <v>67020.597294837236</v>
      </c>
      <c r="AI77" s="109">
        <f t="shared" si="23"/>
        <v>1043.3600877996068</v>
      </c>
      <c r="AJ77" s="109">
        <f t="shared" si="24"/>
        <v>774.7263022918487</v>
      </c>
      <c r="AK77" s="109">
        <f t="shared" si="25"/>
        <v>278.04512938659173</v>
      </c>
      <c r="AL77" s="109">
        <f t="shared" si="26"/>
        <v>192.07079408480786</v>
      </c>
      <c r="AM77" s="109">
        <f t="shared" si="27"/>
        <v>107.85425552845118</v>
      </c>
      <c r="AN77" s="106">
        <f>'Levy Proposition'!B$11*'Incentive Relocation assumption'!J77/(1+Assumptions!$D$49)^('Incentive Relocation assumption'!$I77-2022)</f>
        <v>0</v>
      </c>
      <c r="AO77" s="106">
        <f>-'Levy Proposition'!C$11*'Incentive Relocation assumption'!K77/(1+Assumptions!$D$49)^('Incentive Relocation assumption'!$I77-2022)</f>
        <v>94105.338344445991</v>
      </c>
      <c r="AP77" s="106">
        <f>-'Levy Proposition'!D$11*'Incentive Relocation assumption'!L77/(1+Assumptions!$D$49)^('Incentive Relocation assumption'!$I77-2022)</f>
        <v>46315.875215159322</v>
      </c>
      <c r="AQ77" s="106">
        <f>-'Levy Proposition'!E$11*'Incentive Relocation assumption'!M77/(1+Assumptions!$D$49)^('Incentive Relocation assumption'!$I77-2022)</f>
        <v>26236.830630280281</v>
      </c>
      <c r="AR77" s="106">
        <f>-'Levy Proposition'!F$11*'Incentive Relocation assumption'!N77/(1+Assumptions!$D$49)^('Incentive Relocation assumption'!$I77-2022)</f>
        <v>10113.340500550792</v>
      </c>
      <c r="AS77" s="106">
        <f>-'Levy Proposition'!G$11*'Incentive Relocation assumption'!O77/(1+Assumptions!$D$49)^('Incentive Relocation assumption'!$I77-2022)</f>
        <v>11857.130597063406</v>
      </c>
    </row>
    <row r="78" spans="1:45" x14ac:dyDescent="0.35">
      <c r="A78">
        <v>2096</v>
      </c>
      <c r="B78" s="84">
        <f>'Future 95% Cost'!V77</f>
        <v>47532564.824723065</v>
      </c>
      <c r="C78" s="84">
        <f>'Future 95% Cost'!W77</f>
        <v>84922889.713241294</v>
      </c>
      <c r="D78" s="84">
        <f>'Future 95% Cost'!X77</f>
        <v>63459466.655980803</v>
      </c>
      <c r="E78" s="84">
        <f>'Future 95% Cost'!Y77</f>
        <v>23213180.244074289</v>
      </c>
      <c r="F78" s="84">
        <f>'Future 95% Cost'!Z77</f>
        <v>15985976.421202982</v>
      </c>
      <c r="G78" s="84">
        <f>'Future 95% Cost'!AA77</f>
        <v>8969921.8619264271</v>
      </c>
      <c r="H78" s="84"/>
      <c r="I78">
        <v>2096</v>
      </c>
      <c r="J78" s="103">
        <f t="shared" si="21"/>
        <v>5338.1943600352315</v>
      </c>
      <c r="K78" s="103">
        <f t="shared" si="28"/>
        <v>-1932.9121866492635</v>
      </c>
      <c r="L78" s="103">
        <f t="shared" si="29"/>
        <v>-2206.1923884028947</v>
      </c>
      <c r="M78" s="103">
        <f t="shared" si="30"/>
        <v>-477.1867648773524</v>
      </c>
      <c r="N78" s="103">
        <f t="shared" si="31"/>
        <v>-591.76891499732653</v>
      </c>
      <c r="O78" s="103">
        <f t="shared" si="32"/>
        <v>-130.13410510839444</v>
      </c>
      <c r="P78" s="106">
        <f t="shared" si="33"/>
        <v>6783828.112799298</v>
      </c>
      <c r="Q78" s="106">
        <f t="shared" si="34"/>
        <v>38658.243732985269</v>
      </c>
      <c r="R78" s="106">
        <f t="shared" si="35"/>
        <v>44123.847768057894</v>
      </c>
      <c r="S78" s="106">
        <f t="shared" si="36"/>
        <v>9543.7352975470476</v>
      </c>
      <c r="T78" s="106">
        <f t="shared" si="37"/>
        <v>11835.378299946529</v>
      </c>
      <c r="U78" s="106">
        <f t="shared" si="38"/>
        <v>2602.6821021678888</v>
      </c>
      <c r="V78" s="107">
        <f>P78*'Levy Proposition'!B$5/(1+Assumptions!$D$49)^('Incentive Relocation assumption'!$I78-2022)</f>
        <v>69182719.433836162</v>
      </c>
      <c r="W78" s="107">
        <f>Q78*'Levy Proposition'!C$5/(1+Assumptions!$D$49)^('Incentive Relocation assumption'!$I78-2022)</f>
        <v>1022320.9905155913</v>
      </c>
      <c r="X78" s="107">
        <f>R78*'Levy Proposition'!D$5/(1+Assumptions!$D$49)^('Incentive Relocation assumption'!$I78-2022)</f>
        <v>759104.13863702386</v>
      </c>
      <c r="Y78" s="107">
        <f>S78*'Levy Proposition'!E$5/(1+Assumptions!$D$49)^('Incentive Relocation assumption'!$I78-2022)</f>
        <v>272438.4183432447</v>
      </c>
      <c r="Z78" s="107">
        <f>T78*'Levy Proposition'!F$5/(1+Assumptions!$D$49)^('Incentive Relocation assumption'!$I78-2022)</f>
        <v>188197.73418013501</v>
      </c>
      <c r="AA78" s="107">
        <f>U78*'Levy Proposition'!G$5/(1+Assumptions!$D$49)^('Incentive Relocation assumption'!$I78-2022)</f>
        <v>105679.40122732677</v>
      </c>
      <c r="AB78" s="81">
        <f>P78*'Levy Proposition'!B$33/(1+Assumptions!$D$49)^('Incentive Relocation assumption'!$I78-2022)</f>
        <v>69119173.904938698</v>
      </c>
      <c r="AC78" s="81">
        <f>Q78*'Levy Proposition'!C$33/(1+Assumptions!$D$49)^('Incentive Relocation assumption'!$I78-2022)</f>
        <v>1021381.9709370475</v>
      </c>
      <c r="AD78" s="81">
        <f>R78*'Levy Proposition'!D$33/(1+Assumptions!$D$49)^('Incentive Relocation assumption'!$I78-2022)</f>
        <v>758406.88830670016</v>
      </c>
      <c r="AE78" s="81">
        <f>S78*'Levy Proposition'!E$33/(1+Assumptions!$D$49)^('Incentive Relocation assumption'!$I78-2022)</f>
        <v>272188.17892612895</v>
      </c>
      <c r="AF78" s="81">
        <f>T78*'Levy Proposition'!F$33/(1+Assumptions!$D$49)^('Incentive Relocation assumption'!$I78-2022)</f>
        <v>188024.87129394541</v>
      </c>
      <c r="AG78" s="81">
        <f>U78*'Levy Proposition'!G$33/(1+Assumptions!$D$49)^('Incentive Relocation assumption'!$I78-2022)</f>
        <v>105582.33286257452</v>
      </c>
      <c r="AH78" s="109">
        <f t="shared" si="22"/>
        <v>63545.528897464275</v>
      </c>
      <c r="AI78" s="109">
        <f t="shared" si="23"/>
        <v>939.01957854384091</v>
      </c>
      <c r="AJ78" s="109">
        <f t="shared" si="24"/>
        <v>697.25033032370266</v>
      </c>
      <c r="AK78" s="109">
        <f t="shared" si="25"/>
        <v>250.23941711575026</v>
      </c>
      <c r="AL78" s="109">
        <f t="shared" si="26"/>
        <v>172.86288618959952</v>
      </c>
      <c r="AM78" s="109">
        <f t="shared" si="27"/>
        <v>97.068364752252819</v>
      </c>
      <c r="AN78" s="106">
        <f>'Levy Proposition'!B$11*'Incentive Relocation assumption'!J78/(1+Assumptions!$D$49)^('Incentive Relocation assumption'!$I78-2022)</f>
        <v>0</v>
      </c>
      <c r="AO78" s="106">
        <f>-'Levy Proposition'!C$11*'Incentive Relocation assumption'!K78/(1+Assumptions!$D$49)^('Incentive Relocation assumption'!$I78-2022)</f>
        <v>84694.398591849458</v>
      </c>
      <c r="AP78" s="106">
        <f>-'Levy Proposition'!D$11*'Incentive Relocation assumption'!L78/(1+Assumptions!$D$49)^('Incentive Relocation assumption'!$I78-2022)</f>
        <v>41684.087912687239</v>
      </c>
      <c r="AQ78" s="106">
        <f>-'Levy Proposition'!E$11*'Incentive Relocation assumption'!M78/(1+Assumptions!$D$49)^('Incentive Relocation assumption'!$I78-2022)</f>
        <v>23613.034396140069</v>
      </c>
      <c r="AR78" s="106">
        <f>-'Levy Proposition'!F$11*'Incentive Relocation assumption'!N78/(1+Assumptions!$D$49)^('Incentive Relocation assumption'!$I78-2022)</f>
        <v>9101.9628271629845</v>
      </c>
      <c r="AS78" s="106">
        <f>-'Levy Proposition'!G$11*'Incentive Relocation assumption'!O78/(1+Assumptions!$D$49)^('Incentive Relocation assumption'!$I78-2022)</f>
        <v>10671.366392282574</v>
      </c>
    </row>
    <row r="79" spans="1:45" x14ac:dyDescent="0.35">
      <c r="A79">
        <v>2097</v>
      </c>
      <c r="B79" s="84">
        <f>'Future 95% Cost'!V78</f>
        <v>45446961.235012867</v>
      </c>
      <c r="C79" s="84">
        <f>'Future 95% Cost'!W78</f>
        <v>81197063.547336534</v>
      </c>
      <c r="D79" s="84">
        <f>'Future 95% Cost'!X78</f>
        <v>60684894.762952402</v>
      </c>
      <c r="E79" s="84">
        <f>'Future 95% Cost'!Y78</f>
        <v>22209129.6221761</v>
      </c>
      <c r="F79" s="84">
        <f>'Future 95% Cost'!Z78</f>
        <v>15293992.09925268</v>
      </c>
      <c r="G79" s="84">
        <f>'Future 95% Cost'!AA78</f>
        <v>8581488.3156172857</v>
      </c>
      <c r="H79" s="84"/>
      <c r="I79">
        <v>2097</v>
      </c>
      <c r="J79" s="103">
        <f t="shared" si="21"/>
        <v>5071.2846420334699</v>
      </c>
      <c r="K79" s="103">
        <f t="shared" si="28"/>
        <v>-1836.2665773168003</v>
      </c>
      <c r="L79" s="103">
        <f t="shared" si="29"/>
        <v>-2095.8827689827499</v>
      </c>
      <c r="M79" s="103">
        <f t="shared" si="30"/>
        <v>-453.32742663348472</v>
      </c>
      <c r="N79" s="103">
        <f t="shared" si="31"/>
        <v>-562.18046924746011</v>
      </c>
      <c r="O79" s="103">
        <f t="shared" si="32"/>
        <v>-123.62739985297472</v>
      </c>
      <c r="P79" s="106">
        <f t="shared" si="33"/>
        <v>6789166.3071593335</v>
      </c>
      <c r="Q79" s="106">
        <f t="shared" si="34"/>
        <v>36725.331546336005</v>
      </c>
      <c r="R79" s="106">
        <f t="shared" si="35"/>
        <v>41917.655379655</v>
      </c>
      <c r="S79" s="106">
        <f t="shared" si="36"/>
        <v>9066.5485326696944</v>
      </c>
      <c r="T79" s="106">
        <f t="shared" si="37"/>
        <v>11243.609384949203</v>
      </c>
      <c r="U79" s="106">
        <f t="shared" si="38"/>
        <v>2472.5479970594943</v>
      </c>
      <c r="V79" s="107">
        <f>P79*'Levy Proposition'!B$5/(1+Assumptions!$D$49)^('Incentive Relocation assumption'!$I79-2022)</f>
        <v>65592783.930217072</v>
      </c>
      <c r="W79" s="107">
        <f>Q79*'Levy Proposition'!C$5/(1+Assumptions!$D$49)^('Incentive Relocation assumption'!$I79-2022)</f>
        <v>920084.48173920193</v>
      </c>
      <c r="X79" s="107">
        <f>R79*'Levy Proposition'!D$5/(1+Assumptions!$D$49)^('Incentive Relocation assumption'!$I79-2022)</f>
        <v>683190.45041976718</v>
      </c>
      <c r="Y79" s="107">
        <f>S79*'Levy Proposition'!E$5/(1+Assumptions!$D$49)^('Incentive Relocation assumption'!$I79-2022)</f>
        <v>245193.40136092927</v>
      </c>
      <c r="Z79" s="107">
        <f>T79*'Levy Proposition'!F$5/(1+Assumptions!$D$49)^('Incentive Relocation assumption'!$I79-2022)</f>
        <v>169377.14898164442</v>
      </c>
      <c r="AA79" s="107">
        <f>U79*'Levy Proposition'!G$5/(1+Assumptions!$D$49)^('Incentive Relocation assumption'!$I79-2022)</f>
        <v>95111.005262364532</v>
      </c>
      <c r="AB79" s="81">
        <f>P79*'Levy Proposition'!B$33/(1+Assumptions!$D$49)^('Incentive Relocation assumption'!$I79-2022)</f>
        <v>65532535.819405392</v>
      </c>
      <c r="AC79" s="81">
        <f>Q79*'Levy Proposition'!C$33/(1+Assumptions!$D$49)^('Incentive Relocation assumption'!$I79-2022)</f>
        <v>919239.36816892121</v>
      </c>
      <c r="AD79" s="81">
        <f>R79*'Levy Proposition'!D$33/(1+Assumptions!$D$49)^('Incentive Relocation assumption'!$I79-2022)</f>
        <v>682562.92813002644</v>
      </c>
      <c r="AE79" s="81">
        <f>S79*'Levy Proposition'!E$33/(1+Assumptions!$D$49)^('Incentive Relocation assumption'!$I79-2022)</f>
        <v>244968.18696491895</v>
      </c>
      <c r="AF79" s="81">
        <f>T79*'Levy Proposition'!F$33/(1+Assumptions!$D$49)^('Incentive Relocation assumption'!$I79-2022)</f>
        <v>169221.57312970827</v>
      </c>
      <c r="AG79" s="81">
        <f>U79*'Levy Proposition'!G$33/(1+Assumptions!$D$49)^('Incentive Relocation assumption'!$I79-2022)</f>
        <v>95023.64415278651</v>
      </c>
      <c r="AH79" s="109">
        <f t="shared" si="22"/>
        <v>60248.110811680555</v>
      </c>
      <c r="AI79" s="109">
        <f t="shared" si="23"/>
        <v>845.11357028072234</v>
      </c>
      <c r="AJ79" s="109">
        <f t="shared" si="24"/>
        <v>627.5222897407366</v>
      </c>
      <c r="AK79" s="109">
        <f t="shared" si="25"/>
        <v>225.21439601032762</v>
      </c>
      <c r="AL79" s="109">
        <f t="shared" si="26"/>
        <v>155.57585193615523</v>
      </c>
      <c r="AM79" s="109">
        <f t="shared" si="27"/>
        <v>87.361109578021569</v>
      </c>
      <c r="AN79" s="106">
        <f>'Levy Proposition'!B$11*'Incentive Relocation assumption'!J79/(1+Assumptions!$D$49)^('Incentive Relocation assumption'!$I79-2022)</f>
        <v>0</v>
      </c>
      <c r="AO79" s="106">
        <f>-'Levy Proposition'!C$11*'Incentive Relocation assumption'!K79/(1+Assumptions!$D$49)^('Incentive Relocation assumption'!$I79-2022)</f>
        <v>76224.593408078683</v>
      </c>
      <c r="AP79" s="106">
        <f>-'Levy Proposition'!D$11*'Incentive Relocation assumption'!L79/(1+Assumptions!$D$49)^('Incentive Relocation assumption'!$I79-2022)</f>
        <v>37515.49931941973</v>
      </c>
      <c r="AQ79" s="106">
        <f>-'Levy Proposition'!E$11*'Incentive Relocation assumption'!M79/(1+Assumptions!$D$49)^('Incentive Relocation assumption'!$I79-2022)</f>
        <v>21251.62910301326</v>
      </c>
      <c r="AR79" s="106">
        <f>-'Levy Proposition'!F$11*'Incentive Relocation assumption'!N79/(1+Assumptions!$D$49)^('Incentive Relocation assumption'!$I79-2022)</f>
        <v>8191.7272836353986</v>
      </c>
      <c r="AS79" s="106">
        <f>-'Levy Proposition'!G$11*'Incentive Relocation assumption'!O79/(1+Assumptions!$D$49)^('Incentive Relocation assumption'!$I79-2022)</f>
        <v>9604.1837227078904</v>
      </c>
    </row>
    <row r="80" spans="1:45" x14ac:dyDescent="0.35">
      <c r="A80">
        <v>2098</v>
      </c>
      <c r="B80" s="84">
        <f>'Future 95% Cost'!V79</f>
        <v>43453281.277874485</v>
      </c>
      <c r="C80" s="84">
        <f>'Future 95% Cost'!W79</f>
        <v>77635357.746023268</v>
      </c>
      <c r="D80" s="84">
        <f>'Future 95% Cost'!X79</f>
        <v>58032191.800158516</v>
      </c>
      <c r="E80" s="84">
        <f>'Future 95% Cost'!Y79</f>
        <v>21248790.759951409</v>
      </c>
      <c r="F80" s="84">
        <f>'Future 95% Cost'!Z79</f>
        <v>14632173.507696586</v>
      </c>
      <c r="G80" s="84">
        <f>'Future 95% Cost'!AA79</f>
        <v>8209995.1681251004</v>
      </c>
      <c r="H80" s="84"/>
      <c r="I80">
        <v>2098</v>
      </c>
      <c r="J80" s="103">
        <f t="shared" si="21"/>
        <v>4817.7204099317969</v>
      </c>
      <c r="K80" s="103">
        <f t="shared" si="28"/>
        <v>-1744.4532484509605</v>
      </c>
      <c r="L80" s="103">
        <f t="shared" si="29"/>
        <v>-1991.0886305336126</v>
      </c>
      <c r="M80" s="103">
        <f t="shared" si="30"/>
        <v>-430.66105530181051</v>
      </c>
      <c r="N80" s="103">
        <f t="shared" si="31"/>
        <v>-534.07144578508712</v>
      </c>
      <c r="O80" s="103">
        <f t="shared" si="32"/>
        <v>-117.44602986032599</v>
      </c>
      <c r="P80" s="106">
        <f t="shared" si="33"/>
        <v>6794237.5918013668</v>
      </c>
      <c r="Q80" s="106">
        <f t="shared" si="34"/>
        <v>34889.064969019208</v>
      </c>
      <c r="R80" s="106">
        <f t="shared" si="35"/>
        <v>39821.772610672248</v>
      </c>
      <c r="S80" s="106">
        <f t="shared" si="36"/>
        <v>8613.2211060362097</v>
      </c>
      <c r="T80" s="106">
        <f t="shared" si="37"/>
        <v>10681.428915701743</v>
      </c>
      <c r="U80" s="106">
        <f t="shared" si="38"/>
        <v>2348.9205972065197</v>
      </c>
      <c r="V80" s="107">
        <f>P80*'Levy Proposition'!B$5/(1+Assumptions!$D$49)^('Incentive Relocation assumption'!$I80-2022)</f>
        <v>62186651.040199123</v>
      </c>
      <c r="W80" s="107">
        <f>Q80*'Levy Proposition'!C$5/(1+Assumptions!$D$49)^('Incentive Relocation assumption'!$I80-2022)</f>
        <v>828072.06483195559</v>
      </c>
      <c r="X80" s="107">
        <f>R80*'Levy Proposition'!D$5/(1+Assumptions!$D$49)^('Incentive Relocation assumption'!$I80-2022)</f>
        <v>614868.45847371523</v>
      </c>
      <c r="Y80" s="107">
        <f>S80*'Levy Proposition'!E$5/(1+Assumptions!$D$49)^('Incentive Relocation assumption'!$I80-2022)</f>
        <v>220673.00359671345</v>
      </c>
      <c r="Z80" s="107">
        <f>T80*'Levy Proposition'!F$5/(1+Assumptions!$D$49)^('Incentive Relocation assumption'!$I80-2022)</f>
        <v>152438.70348455216</v>
      </c>
      <c r="AA80" s="107">
        <f>U80*'Levy Proposition'!G$5/(1+Assumptions!$D$49)^('Incentive Relocation assumption'!$I80-2022)</f>
        <v>85599.494480087727</v>
      </c>
      <c r="AB80" s="81">
        <f>P80*'Levy Proposition'!B$33/(1+Assumptions!$D$49)^('Incentive Relocation assumption'!$I80-2022)</f>
        <v>62129531.521581605</v>
      </c>
      <c r="AC80" s="81">
        <f>Q80*'Levy Proposition'!C$33/(1+Assumptions!$D$49)^('Incentive Relocation assumption'!$I80-2022)</f>
        <v>827311.4662640536</v>
      </c>
      <c r="AD80" s="81">
        <f>R80*'Levy Proposition'!D$33/(1+Assumptions!$D$49)^('Incentive Relocation assumption'!$I80-2022)</f>
        <v>614303.69111973129</v>
      </c>
      <c r="AE80" s="81">
        <f>S80*'Levy Proposition'!E$33/(1+Assumptions!$D$49)^('Incentive Relocation assumption'!$I80-2022)</f>
        <v>220470.31161175392</v>
      </c>
      <c r="AF80" s="81">
        <f>T80*'Levy Proposition'!F$33/(1+Assumptions!$D$49)^('Incentive Relocation assumption'!$I80-2022)</f>
        <v>152298.6858888774</v>
      </c>
      <c r="AG80" s="81">
        <f>U80*'Levy Proposition'!G$33/(1+Assumptions!$D$49)^('Incentive Relocation assumption'!$I80-2022)</f>
        <v>85520.869858294813</v>
      </c>
      <c r="AH80" s="109">
        <f t="shared" si="22"/>
        <v>57119.518617518246</v>
      </c>
      <c r="AI80" s="109">
        <f t="shared" si="23"/>
        <v>760.5985679019941</v>
      </c>
      <c r="AJ80" s="109">
        <f t="shared" si="24"/>
        <v>564.76735398394521</v>
      </c>
      <c r="AK80" s="109">
        <f t="shared" si="25"/>
        <v>202.69198495952878</v>
      </c>
      <c r="AL80" s="109">
        <f t="shared" si="26"/>
        <v>140.01759567475528</v>
      </c>
      <c r="AM80" s="109">
        <f t="shared" si="27"/>
        <v>78.624621792914695</v>
      </c>
      <c r="AN80" s="106">
        <f>'Levy Proposition'!B$11*'Incentive Relocation assumption'!J80/(1+Assumptions!$D$49)^('Incentive Relocation assumption'!$I80-2022)</f>
        <v>0</v>
      </c>
      <c r="AO80" s="106">
        <f>-'Levy Proposition'!C$11*'Incentive Relocation assumption'!K80/(1+Assumptions!$D$49)^('Incentive Relocation assumption'!$I80-2022)</f>
        <v>68601.805276719359</v>
      </c>
      <c r="AP80" s="106">
        <f>-'Levy Proposition'!D$11*'Incentive Relocation assumption'!L80/(1+Assumptions!$D$49)^('Incentive Relocation assumption'!$I80-2022)</f>
        <v>33763.787566454412</v>
      </c>
      <c r="AQ80" s="106">
        <f>-'Levy Proposition'!E$11*'Incentive Relocation assumption'!M80/(1+Assumptions!$D$49)^('Incentive Relocation assumption'!$I80-2022)</f>
        <v>19126.374524989751</v>
      </c>
      <c r="AR80" s="106">
        <f>-'Levy Proposition'!F$11*'Incentive Relocation assumption'!N80/(1+Assumptions!$D$49)^('Incentive Relocation assumption'!$I80-2022)</f>
        <v>7372.5192207110504</v>
      </c>
      <c r="AS80" s="106">
        <f>-'Levy Proposition'!G$11*'Incentive Relocation assumption'!O80/(1+Assumptions!$D$49)^('Incentive Relocation assumption'!$I80-2022)</f>
        <v>8643.7239233238688</v>
      </c>
    </row>
    <row r="81" spans="1:45" x14ac:dyDescent="0.35">
      <c r="A81">
        <v>2099</v>
      </c>
      <c r="B81" s="84">
        <f>'Future 95% Cost'!V80</f>
        <v>41547457.791861191</v>
      </c>
      <c r="C81" s="84">
        <f>'Future 95% Cost'!W80</f>
        <v>74230517.780571312</v>
      </c>
      <c r="D81" s="84">
        <f>'Future 95% Cost'!X80</f>
        <v>55495983.819948003</v>
      </c>
      <c r="E81" s="84">
        <f>'Future 95% Cost'!Y80</f>
        <v>20330250.078777146</v>
      </c>
      <c r="F81" s="84">
        <f>'Future 95% Cost'!Z80</f>
        <v>13999197.81476691</v>
      </c>
      <c r="G81" s="84">
        <f>'Future 95% Cost'!AA80</f>
        <v>7854699.2566631297</v>
      </c>
      <c r="H81" s="84"/>
      <c r="I81">
        <v>2099</v>
      </c>
      <c r="J81" s="103">
        <f t="shared" si="21"/>
        <v>4576.8343894352065</v>
      </c>
      <c r="K81" s="103">
        <f t="shared" si="28"/>
        <v>-1657.2305860284123</v>
      </c>
      <c r="L81" s="103">
        <f t="shared" si="29"/>
        <v>-1891.5341990069319</v>
      </c>
      <c r="M81" s="103">
        <f t="shared" si="30"/>
        <v>-409.12800253671998</v>
      </c>
      <c r="N81" s="103">
        <f t="shared" si="31"/>
        <v>-507.36787349583284</v>
      </c>
      <c r="O81" s="103">
        <f t="shared" si="32"/>
        <v>-111.5737283673097</v>
      </c>
      <c r="P81" s="106">
        <f t="shared" si="33"/>
        <v>6799055.3122112984</v>
      </c>
      <c r="Q81" s="106">
        <f t="shared" si="34"/>
        <v>33144.611720568246</v>
      </c>
      <c r="R81" s="106">
        <f t="shared" si="35"/>
        <v>37830.683980138638</v>
      </c>
      <c r="S81" s="106">
        <f t="shared" si="36"/>
        <v>8182.5600507343988</v>
      </c>
      <c r="T81" s="106">
        <f t="shared" si="37"/>
        <v>10147.357469916657</v>
      </c>
      <c r="U81" s="106">
        <f t="shared" si="38"/>
        <v>2231.4745673461939</v>
      </c>
      <c r="V81" s="107">
        <f>P81*'Levy Proposition'!B$5/(1+Assumptions!$D$49)^('Incentive Relocation assumption'!$I81-2022)</f>
        <v>58955161.895737313</v>
      </c>
      <c r="W81" s="107">
        <f>Q81*'Levy Proposition'!C$5/(1+Assumptions!$D$49)^('Incentive Relocation assumption'!$I81-2022)</f>
        <v>745261.28650588542</v>
      </c>
      <c r="X81" s="107">
        <f>R81*'Levy Proposition'!D$5/(1+Assumptions!$D$49)^('Incentive Relocation assumption'!$I81-2022)</f>
        <v>553378.9604253876</v>
      </c>
      <c r="Y81" s="107">
        <f>S81*'Levy Proposition'!E$5/(1+Assumptions!$D$49)^('Incentive Relocation assumption'!$I81-2022)</f>
        <v>198604.75137629348</v>
      </c>
      <c r="Z81" s="107">
        <f>T81*'Levy Proposition'!F$5/(1+Assumptions!$D$49)^('Incentive Relocation assumption'!$I81-2022)</f>
        <v>137194.17560021335</v>
      </c>
      <c r="AA81" s="107">
        <f>U81*'Levy Proposition'!G$5/(1+Assumptions!$D$49)^('Incentive Relocation assumption'!$I81-2022)</f>
        <v>77039.175803412261</v>
      </c>
      <c r="AB81" s="81">
        <f>P81*'Levy Proposition'!B$33/(1+Assumptions!$D$49)^('Incentive Relocation assumption'!$I81-2022)</f>
        <v>58901010.556001626</v>
      </c>
      <c r="AC81" s="81">
        <f>Q81*'Levy Proposition'!C$33/(1+Assumptions!$D$49)^('Incentive Relocation assumption'!$I81-2022)</f>
        <v>744576.75107557315</v>
      </c>
      <c r="AD81" s="81">
        <f>R81*'Levy Proposition'!D$33/(1+Assumptions!$D$49)^('Incentive Relocation assumption'!$I81-2022)</f>
        <v>552870.67224289442</v>
      </c>
      <c r="AE81" s="81">
        <f>S81*'Levy Proposition'!E$33/(1+Assumptions!$D$49)^('Incentive Relocation assumption'!$I81-2022)</f>
        <v>198422.32946413054</v>
      </c>
      <c r="AF81" s="81">
        <f>T81*'Levy Proposition'!F$33/(1+Assumptions!$D$49)^('Incentive Relocation assumption'!$I81-2022)</f>
        <v>137068.16036806419</v>
      </c>
      <c r="AG81" s="81">
        <f>U81*'Levy Proposition'!G$33/(1+Assumptions!$D$49)^('Incentive Relocation assumption'!$I81-2022)</f>
        <v>76968.41398294158</v>
      </c>
      <c r="AH81" s="109">
        <f t="shared" si="22"/>
        <v>54151.339735686779</v>
      </c>
      <c r="AI81" s="109">
        <f t="shared" si="23"/>
        <v>684.53543031227309</v>
      </c>
      <c r="AJ81" s="109">
        <f t="shared" si="24"/>
        <v>508.28818249318283</v>
      </c>
      <c r="AK81" s="109">
        <f t="shared" si="25"/>
        <v>182.42191216294304</v>
      </c>
      <c r="AL81" s="109">
        <f t="shared" si="26"/>
        <v>126.01523214916233</v>
      </c>
      <c r="AM81" s="109">
        <f t="shared" si="27"/>
        <v>70.761820470681414</v>
      </c>
      <c r="AN81" s="106">
        <f>'Levy Proposition'!B$11*'Incentive Relocation assumption'!J81/(1+Assumptions!$D$49)^('Incentive Relocation assumption'!$I81-2022)</f>
        <v>0</v>
      </c>
      <c r="AO81" s="106">
        <f>-'Levy Proposition'!C$11*'Incentive Relocation assumption'!K81/(1+Assumptions!$D$49)^('Incentive Relocation assumption'!$I81-2022)</f>
        <v>61741.328838969333</v>
      </c>
      <c r="AP81" s="106">
        <f>-'Levy Proposition'!D$11*'Incentive Relocation assumption'!L81/(1+Assumptions!$D$49)^('Incentive Relocation assumption'!$I81-2022)</f>
        <v>30387.263171585972</v>
      </c>
      <c r="AQ81" s="106">
        <f>-'Levy Proposition'!E$11*'Incentive Relocation assumption'!M81/(1+Assumptions!$D$49)^('Incentive Relocation assumption'!$I81-2022)</f>
        <v>17213.654571936215</v>
      </c>
      <c r="AR81" s="106">
        <f>-'Levy Proposition'!F$11*'Incentive Relocation assumption'!N81/(1+Assumptions!$D$49)^('Incentive Relocation assumption'!$I81-2022)</f>
        <v>6635.2354976876313</v>
      </c>
      <c r="AS81" s="106">
        <f>-'Levy Proposition'!G$11*'Incentive Relocation assumption'!O81/(1+Assumptions!$D$49)^('Incentive Relocation assumption'!$I81-2022)</f>
        <v>7779.3142467682637</v>
      </c>
    </row>
    <row r="82" spans="1:45" x14ac:dyDescent="0.35">
      <c r="A82">
        <v>2100</v>
      </c>
      <c r="B82" s="84">
        <f>'Future 95% Cost'!V81</f>
        <v>38691501.186596788</v>
      </c>
      <c r="C82" s="84">
        <f>'Future 95% Cost'!W81</f>
        <v>69128034.316799328</v>
      </c>
      <c r="D82" s="84">
        <f>'Future 95% Cost'!X81</f>
        <v>51689632.221775196</v>
      </c>
      <c r="E82" s="84">
        <f>'Future 95% Cost'!Y81</f>
        <v>18945328.708391842</v>
      </c>
      <c r="F82" s="84">
        <f>'Future 95% Cost'!Z81</f>
        <v>13045144.522384964</v>
      </c>
      <c r="G82" s="84">
        <f>'Future 95% Cost'!AA81</f>
        <v>7319268.9822473023</v>
      </c>
      <c r="H82" s="84"/>
      <c r="I82">
        <v>2100</v>
      </c>
      <c r="J82" s="103">
        <f t="shared" si="21"/>
        <v>4347.992669963447</v>
      </c>
      <c r="K82" s="103">
        <f t="shared" si="28"/>
        <v>-1574.3690567269919</v>
      </c>
      <c r="L82" s="103">
        <f t="shared" si="29"/>
        <v>-1796.9574890565855</v>
      </c>
      <c r="M82" s="103">
        <f t="shared" si="30"/>
        <v>-388.67160240988397</v>
      </c>
      <c r="N82" s="103">
        <f t="shared" si="31"/>
        <v>-481.99947982104123</v>
      </c>
      <c r="O82" s="103">
        <f t="shared" si="32"/>
        <v>-105.99504194894422</v>
      </c>
      <c r="P82" s="106">
        <f t="shared" si="33"/>
        <v>6803632.1466007335</v>
      </c>
      <c r="Q82" s="106">
        <f t="shared" si="34"/>
        <v>31487.381134539835</v>
      </c>
      <c r="R82" s="106">
        <f t="shared" si="35"/>
        <v>35939.149781131709</v>
      </c>
      <c r="S82" s="106">
        <f t="shared" si="36"/>
        <v>7773.4320481976793</v>
      </c>
      <c r="T82" s="106">
        <f t="shared" si="37"/>
        <v>9639.9895964208245</v>
      </c>
      <c r="U82" s="106">
        <f t="shared" si="38"/>
        <v>2119.9008389788842</v>
      </c>
      <c r="V82" s="107">
        <f>P82*'Levy Proposition'!B$5/(1+Assumptions!$D$49)^('Incentive Relocation assumption'!$I82-2022)</f>
        <v>55889588.135006584</v>
      </c>
      <c r="W82" s="107">
        <f>Q82*'Levy Proposition'!C$5/(1+Assumptions!$D$49)^('Incentive Relocation assumption'!$I82-2022)</f>
        <v>670731.94321211672</v>
      </c>
      <c r="X82" s="107">
        <f>R82*'Levy Proposition'!D$5/(1+Assumptions!$D$49)^('Incentive Relocation assumption'!$I82-2022)</f>
        <v>498038.67741342826</v>
      </c>
      <c r="Y82" s="107">
        <f>S82*'Levy Proposition'!E$5/(1+Assumptions!$D$49)^('Incentive Relocation assumption'!$I82-2022)</f>
        <v>178743.41956809623</v>
      </c>
      <c r="Z82" s="107">
        <f>T82*'Levy Proposition'!F$5/(1+Assumptions!$D$49)^('Incentive Relocation assumption'!$I82-2022)</f>
        <v>123474.16626073301</v>
      </c>
      <c r="AA82" s="107">
        <f>U82*'Levy Proposition'!G$5/(1+Assumptions!$D$49)^('Incentive Relocation assumption'!$I82-2022)</f>
        <v>69334.925918863664</v>
      </c>
      <c r="AB82" s="81">
        <f>P82*'Levy Proposition'!B$33/(1+Assumptions!$D$49)^('Incentive Relocation assumption'!$I82-2022)</f>
        <v>55838252.577992275</v>
      </c>
      <c r="AC82" s="81">
        <f>Q82*'Levy Proposition'!C$33/(1+Assumptions!$D$49)^('Incentive Relocation assumption'!$I82-2022)</f>
        <v>670115.86427754129</v>
      </c>
      <c r="AD82" s="81">
        <f>R82*'Levy Proposition'!D$33/(1+Assumptions!$D$49)^('Incentive Relocation assumption'!$I82-2022)</f>
        <v>497581.22024165746</v>
      </c>
      <c r="AE82" s="81">
        <f>S82*'Levy Proposition'!E$33/(1+Assumptions!$D$49)^('Incentive Relocation assumption'!$I82-2022)</f>
        <v>178579.24063401637</v>
      </c>
      <c r="AF82" s="81">
        <f>T82*'Levy Proposition'!F$33/(1+Assumptions!$D$49)^('Incentive Relocation assumption'!$I82-2022)</f>
        <v>123360.75309535846</v>
      </c>
      <c r="AG82" s="81">
        <f>U82*'Levy Proposition'!G$33/(1+Assumptions!$D$49)^('Incentive Relocation assumption'!$I82-2022)</f>
        <v>69271.240585667212</v>
      </c>
      <c r="AH82" s="109">
        <f t="shared" si="22"/>
        <v>51335.55701430887</v>
      </c>
      <c r="AI82" s="109">
        <f t="shared" si="23"/>
        <v>616.07893457543105</v>
      </c>
      <c r="AJ82" s="109">
        <f t="shared" si="24"/>
        <v>457.45717177080223</v>
      </c>
      <c r="AK82" s="109">
        <f t="shared" si="25"/>
        <v>164.17893407985684</v>
      </c>
      <c r="AL82" s="109">
        <f t="shared" si="26"/>
        <v>113.41316537454259</v>
      </c>
      <c r="AM82" s="109">
        <f t="shared" si="27"/>
        <v>63.68533319645212</v>
      </c>
      <c r="AN82" s="106">
        <f>'Levy Proposition'!B$11*'Incentive Relocation assumption'!J82/(1+Assumptions!$D$49)^('Incentive Relocation assumption'!$I82-2022)</f>
        <v>0</v>
      </c>
      <c r="AO82" s="106">
        <f>-'Levy Proposition'!C$11*'Incentive Relocation assumption'!K82/(1+Assumptions!$D$49)^('Incentive Relocation assumption'!$I82-2022)</f>
        <v>55566.929637278532</v>
      </c>
      <c r="AP82" s="106">
        <f>-'Levy Proposition'!D$11*'Incentive Relocation assumption'!L82/(1+Assumptions!$D$49)^('Incentive Relocation assumption'!$I82-2022)</f>
        <v>27348.405780654881</v>
      </c>
      <c r="AQ82" s="106">
        <f>-'Levy Proposition'!E$11*'Incentive Relocation assumption'!M82/(1+Assumptions!$D$49)^('Incentive Relocation assumption'!$I82-2022)</f>
        <v>15492.214864599353</v>
      </c>
      <c r="AR82" s="106">
        <f>-'Levy Proposition'!F$11*'Incentive Relocation assumption'!N82/(1+Assumptions!$D$49)^('Incentive Relocation assumption'!$I82-2022)</f>
        <v>5971.6833271989581</v>
      </c>
      <c r="AS82" s="106">
        <f>-'Levy Proposition'!G$11*'Incentive Relocation assumption'!O82/(1+Assumptions!$D$49)^('Incentive Relocation assumption'!$I82-2022)</f>
        <v>7001.3492664513651</v>
      </c>
    </row>
    <row r="83" spans="1:45" x14ac:dyDescent="0.35">
      <c r="A83">
        <v>2101</v>
      </c>
      <c r="B83" s="84">
        <f>'Future 95% Cost'!V82</f>
        <v>36995239.113234892</v>
      </c>
      <c r="C83" s="84">
        <f>'Future 95% Cost'!W82</f>
        <v>66097433.209307782</v>
      </c>
      <c r="D83" s="84">
        <f>'Future 95% Cost'!X82</f>
        <v>49431583.493132442</v>
      </c>
      <c r="E83" s="84">
        <f>'Future 95% Cost'!Y82</f>
        <v>18126851.951856516</v>
      </c>
      <c r="F83" s="84">
        <f>'Future 95% Cost'!Z82</f>
        <v>12481189.516449885</v>
      </c>
      <c r="G83" s="84">
        <f>'Future 95% Cost'!AA82</f>
        <v>7002727.8136554901</v>
      </c>
      <c r="H83" s="84"/>
      <c r="I83">
        <v>2101</v>
      </c>
      <c r="J83" s="103">
        <f t="shared" si="21"/>
        <v>4130.593036465275</v>
      </c>
      <c r="K83" s="103">
        <f t="shared" si="28"/>
        <v>-1495.6506038906423</v>
      </c>
      <c r="L83" s="103">
        <f t="shared" si="29"/>
        <v>-1707.1096146037562</v>
      </c>
      <c r="M83" s="103">
        <f t="shared" si="30"/>
        <v>-369.23802228938979</v>
      </c>
      <c r="N83" s="103">
        <f t="shared" si="31"/>
        <v>-457.89950582998921</v>
      </c>
      <c r="O83" s="103">
        <f t="shared" si="32"/>
        <v>-100.69528985149701</v>
      </c>
      <c r="P83" s="106">
        <f t="shared" si="33"/>
        <v>6807980.1392706968</v>
      </c>
      <c r="Q83" s="106">
        <f t="shared" si="34"/>
        <v>29913.012077812844</v>
      </c>
      <c r="R83" s="106">
        <f t="shared" si="35"/>
        <v>34142.192292075124</v>
      </c>
      <c r="S83" s="106">
        <f t="shared" si="36"/>
        <v>7384.7604457877951</v>
      </c>
      <c r="T83" s="106">
        <f t="shared" si="37"/>
        <v>9157.9901165997835</v>
      </c>
      <c r="U83" s="106">
        <f t="shared" si="38"/>
        <v>2013.90579702994</v>
      </c>
      <c r="V83" s="107">
        <f>P83*'Levy Proposition'!B$5/(1+Assumptions!$D$49)^('Incentive Relocation assumption'!$I83-2022)</f>
        <v>52981614.400552727</v>
      </c>
      <c r="W83" s="107">
        <f>Q83*'Levy Proposition'!C$5/(1+Assumptions!$D$49)^('Incentive Relocation assumption'!$I83-2022)</f>
        <v>603655.85572590912</v>
      </c>
      <c r="X83" s="107">
        <f>R83*'Levy Proposition'!D$5/(1+Assumptions!$D$49)^('Incentive Relocation assumption'!$I83-2022)</f>
        <v>448232.66140990303</v>
      </c>
      <c r="Y83" s="107">
        <f>S83*'Levy Proposition'!E$5/(1+Assumptions!$D$49)^('Incentive Relocation assumption'!$I83-2022)</f>
        <v>160868.30661147067</v>
      </c>
      <c r="Z83" s="107">
        <f>T83*'Levy Proposition'!F$5/(1+Assumptions!$D$49)^('Incentive Relocation assumption'!$I83-2022)</f>
        <v>111126.21703569918</v>
      </c>
      <c r="AA83" s="107">
        <f>U83*'Levy Proposition'!G$5/(1+Assumptions!$D$49)^('Incentive Relocation assumption'!$I83-2022)</f>
        <v>62401.134254624019</v>
      </c>
      <c r="AB83" s="81">
        <f>P83*'Levy Proposition'!B$33/(1+Assumptions!$D$49)^('Incentive Relocation assumption'!$I83-2022)</f>
        <v>52932949.867899537</v>
      </c>
      <c r="AC83" s="81">
        <f>Q83*'Levy Proposition'!C$33/(1+Assumptions!$D$49)^('Incentive Relocation assumption'!$I83-2022)</f>
        <v>603101.38734221342</v>
      </c>
      <c r="AD83" s="81">
        <f>R83*'Levy Proposition'!D$33/(1+Assumptions!$D$49)^('Incentive Relocation assumption'!$I83-2022)</f>
        <v>447820.95192852535</v>
      </c>
      <c r="AE83" s="81">
        <f>S83*'Levy Proposition'!E$33/(1+Assumptions!$D$49)^('Incentive Relocation assumption'!$I83-2022)</f>
        <v>160720.5462789755</v>
      </c>
      <c r="AF83" s="81">
        <f>T83*'Levy Proposition'!F$33/(1+Assumptions!$D$49)^('Incentive Relocation assumption'!$I83-2022)</f>
        <v>111024.14567606349</v>
      </c>
      <c r="AG83" s="81">
        <f>U83*'Levy Proposition'!G$33/(1+Assumptions!$D$49)^('Incentive Relocation assumption'!$I83-2022)</f>
        <v>62343.817729450384</v>
      </c>
      <c r="AH83" s="109">
        <f t="shared" si="22"/>
        <v>48664.532653190196</v>
      </c>
      <c r="AI83" s="109">
        <f t="shared" si="23"/>
        <v>554.46838369569741</v>
      </c>
      <c r="AJ83" s="109">
        <f t="shared" si="24"/>
        <v>411.70948137767846</v>
      </c>
      <c r="AK83" s="109">
        <f t="shared" si="25"/>
        <v>147.76033249517786</v>
      </c>
      <c r="AL83" s="109">
        <f t="shared" si="26"/>
        <v>102.07135963569453</v>
      </c>
      <c r="AM83" s="109">
        <f t="shared" si="27"/>
        <v>57.316525173635455</v>
      </c>
      <c r="AN83" s="106">
        <f>'Levy Proposition'!B$11*'Incentive Relocation assumption'!J83/(1+Assumptions!$D$49)^('Incentive Relocation assumption'!$I83-2022)</f>
        <v>0</v>
      </c>
      <c r="AO83" s="106">
        <f>-'Levy Proposition'!C$11*'Incentive Relocation assumption'!K83/(1+Assumptions!$D$49)^('Incentive Relocation assumption'!$I83-2022)</f>
        <v>50009.996988684921</v>
      </c>
      <c r="AP83" s="106">
        <f>-'Levy Proposition'!D$11*'Incentive Relocation assumption'!L83/(1+Assumptions!$D$49)^('Incentive Relocation assumption'!$I83-2022)</f>
        <v>24613.447236759519</v>
      </c>
      <c r="AQ83" s="106">
        <f>-'Levy Proposition'!E$11*'Incentive Relocation assumption'!M83/(1+Assumptions!$D$49)^('Incentive Relocation assumption'!$I83-2022)</f>
        <v>13942.926553330773</v>
      </c>
      <c r="AR83" s="106">
        <f>-'Levy Proposition'!F$11*'Incentive Relocation assumption'!N83/(1+Assumptions!$D$49)^('Incentive Relocation assumption'!$I83-2022)</f>
        <v>5374.4892359545966</v>
      </c>
      <c r="AS83" s="106">
        <f>-'Levy Proposition'!G$11*'Incentive Relocation assumption'!O83/(1+Assumptions!$D$49)^('Incentive Relocation assumption'!$I83-2022)</f>
        <v>6301.1841398749029</v>
      </c>
    </row>
    <row r="84" spans="1:45" x14ac:dyDescent="0.35">
      <c r="A84">
        <v>2102</v>
      </c>
      <c r="B84" s="84">
        <f>'Future 95% Cost'!V83</f>
        <v>35373686.782064319</v>
      </c>
      <c r="C84" s="84">
        <f>'Future 95% Cost'!W83</f>
        <v>63200242.016779132</v>
      </c>
      <c r="D84" s="84">
        <f>'Future 95% Cost'!X83</f>
        <v>47272643.925923876</v>
      </c>
      <c r="E84" s="84">
        <f>'Future 95% Cost'!Y83</f>
        <v>17343971.586674049</v>
      </c>
      <c r="F84" s="84">
        <f>'Future 95% Cost'!Z83</f>
        <v>11941792.170517806</v>
      </c>
      <c r="G84" s="84">
        <f>'Future 95% Cost'!AA83</f>
        <v>6699976.6702600345</v>
      </c>
      <c r="H84" s="84"/>
      <c r="I84">
        <v>2102</v>
      </c>
      <c r="J84" s="103">
        <f t="shared" si="21"/>
        <v>3924.063384642011</v>
      </c>
      <c r="K84" s="103">
        <f t="shared" si="28"/>
        <v>-1420.8680736961103</v>
      </c>
      <c r="L84" s="103">
        <f t="shared" si="29"/>
        <v>-1621.7541338735684</v>
      </c>
      <c r="M84" s="103">
        <f t="shared" si="30"/>
        <v>-350.77612117492026</v>
      </c>
      <c r="N84" s="103">
        <f t="shared" si="31"/>
        <v>-435.00453053848969</v>
      </c>
      <c r="O84" s="103">
        <f t="shared" si="32"/>
        <v>-95.660525358922158</v>
      </c>
      <c r="P84" s="106">
        <f t="shared" si="33"/>
        <v>6812110.7323071621</v>
      </c>
      <c r="Q84" s="106">
        <f t="shared" si="34"/>
        <v>28417.361473922203</v>
      </c>
      <c r="R84" s="106">
        <f t="shared" si="35"/>
        <v>32435.082677471368</v>
      </c>
      <c r="S84" s="106">
        <f t="shared" si="36"/>
        <v>7015.5224234984053</v>
      </c>
      <c r="T84" s="106">
        <f t="shared" si="37"/>
        <v>8700.0906107697938</v>
      </c>
      <c r="U84" s="106">
        <f t="shared" si="38"/>
        <v>1913.2105071784431</v>
      </c>
      <c r="V84" s="107">
        <f>P84*'Levy Proposition'!B$5/(1+Assumptions!$D$49)^('Incentive Relocation assumption'!$I84-2022)</f>
        <v>50223321.242817767</v>
      </c>
      <c r="W84" s="107">
        <f>Q84*'Levy Proposition'!C$5/(1+Assumptions!$D$49)^('Incentive Relocation assumption'!$I84-2022)</f>
        <v>543287.66631730134</v>
      </c>
      <c r="X84" s="107">
        <f>R84*'Levy Proposition'!D$5/(1+Assumptions!$D$49)^('Incentive Relocation assumption'!$I84-2022)</f>
        <v>403407.46184221498</v>
      </c>
      <c r="Y84" s="107">
        <f>S84*'Levy Proposition'!E$5/(1+Assumptions!$D$49)^('Incentive Relocation assumption'!$I84-2022)</f>
        <v>144780.78205381494</v>
      </c>
      <c r="Z84" s="107">
        <f>T84*'Levy Proposition'!F$5/(1+Assumptions!$D$49)^('Incentive Relocation assumption'!$I84-2022)</f>
        <v>100013.11599536214</v>
      </c>
      <c r="AA84" s="107">
        <f>U84*'Levy Proposition'!G$5/(1+Assumptions!$D$49)^('Incentive Relocation assumption'!$I84-2022)</f>
        <v>56160.751665333715</v>
      </c>
      <c r="AB84" s="81">
        <f>P84*'Levy Proposition'!B$33/(1+Assumptions!$D$49)^('Incentive Relocation assumption'!$I84-2022)</f>
        <v>50177190.250317328</v>
      </c>
      <c r="AC84" s="81">
        <f>Q84*'Levy Proposition'!C$33/(1+Assumptions!$D$49)^('Incentive Relocation assumption'!$I84-2022)</f>
        <v>542788.64716364385</v>
      </c>
      <c r="AD84" s="81">
        <f>R84*'Levy Proposition'!D$33/(1+Assumptions!$D$49)^('Incentive Relocation assumption'!$I84-2022)</f>
        <v>403036.92508486105</v>
      </c>
      <c r="AE84" s="81">
        <f>S84*'Levy Proposition'!E$33/(1+Assumptions!$D$49)^('Incentive Relocation assumption'!$I84-2022)</f>
        <v>144647.79839192529</v>
      </c>
      <c r="AF84" s="81">
        <f>T84*'Levy Proposition'!F$33/(1+Assumptions!$D$49)^('Incentive Relocation assumption'!$I84-2022)</f>
        <v>99921.252211969157</v>
      </c>
      <c r="AG84" s="81">
        <f>U84*'Levy Proposition'!G$33/(1+Assumptions!$D$49)^('Incentive Relocation assumption'!$I84-2022)</f>
        <v>56109.167039909087</v>
      </c>
      <c r="AH84" s="109">
        <f t="shared" si="22"/>
        <v>46130.992500439286</v>
      </c>
      <c r="AI84" s="109">
        <f t="shared" si="23"/>
        <v>499.01915365748573</v>
      </c>
      <c r="AJ84" s="109">
        <f t="shared" si="24"/>
        <v>370.53675735392608</v>
      </c>
      <c r="AK84" s="109">
        <f t="shared" si="25"/>
        <v>132.98366188965156</v>
      </c>
      <c r="AL84" s="109">
        <f t="shared" si="26"/>
        <v>91.863783392982441</v>
      </c>
      <c r="AM84" s="109">
        <f t="shared" si="27"/>
        <v>51.58462542462803</v>
      </c>
      <c r="AN84" s="106">
        <f>'Levy Proposition'!B$11*'Incentive Relocation assumption'!J84/(1+Assumptions!$D$49)^('Incentive Relocation assumption'!$I84-2022)</f>
        <v>0</v>
      </c>
      <c r="AO84" s="106">
        <f>-'Levy Proposition'!C$11*'Incentive Relocation assumption'!K84/(1+Assumptions!$D$49)^('Incentive Relocation assumption'!$I84-2022)</f>
        <v>45008.781574471133</v>
      </c>
      <c r="AP84" s="106">
        <f>-'Levy Proposition'!D$11*'Incentive Relocation assumption'!L84/(1+Assumptions!$D$49)^('Incentive Relocation assumption'!$I84-2022)</f>
        <v>22151.996344345527</v>
      </c>
      <c r="AQ84" s="106">
        <f>-'Levy Proposition'!E$11*'Incentive Relocation assumption'!M84/(1+Assumptions!$D$49)^('Incentive Relocation assumption'!$I84-2022)</f>
        <v>12548.573755958159</v>
      </c>
      <c r="AR84" s="106">
        <f>-'Levy Proposition'!F$11*'Incentive Relocation assumption'!N84/(1+Assumptions!$D$49)^('Incentive Relocation assumption'!$I84-2022)</f>
        <v>4837.0171297982251</v>
      </c>
      <c r="AS84" s="106">
        <f>-'Levy Proposition'!G$11*'Incentive Relocation assumption'!O84/(1+Assumptions!$D$49)^('Incentive Relocation assumption'!$I84-2022)</f>
        <v>5671.0385460794869</v>
      </c>
    </row>
    <row r="85" spans="1:45" x14ac:dyDescent="0.35">
      <c r="A85">
        <v>2103</v>
      </c>
      <c r="B85" s="84">
        <f>'Future 95% Cost'!V84</f>
        <v>33823540.716806926</v>
      </c>
      <c r="C85" s="84">
        <f>'Future 95% Cost'!W84</f>
        <v>60430567.027416594</v>
      </c>
      <c r="D85" s="84">
        <f>'Future 95% Cost'!X84</f>
        <v>45208445.943488613</v>
      </c>
      <c r="E85" s="84">
        <f>'Future 95% Cost'!Y84</f>
        <v>16595130.679441206</v>
      </c>
      <c r="F85" s="84">
        <f>'Future 95% Cost'!Z84</f>
        <v>11425876.586629808</v>
      </c>
      <c r="G85" s="84">
        <f>'Future 95% Cost'!AA84</f>
        <v>6410411.1480007507</v>
      </c>
      <c r="H85" s="84"/>
      <c r="I85">
        <v>2103</v>
      </c>
      <c r="J85" s="103">
        <f t="shared" si="21"/>
        <v>3727.8602154099103</v>
      </c>
      <c r="K85" s="103">
        <f t="shared" si="28"/>
        <v>-1349.8246700113048</v>
      </c>
      <c r="L85" s="103">
        <f t="shared" si="29"/>
        <v>-1540.66642717989</v>
      </c>
      <c r="M85" s="103">
        <f t="shared" si="30"/>
        <v>-333.23731511617427</v>
      </c>
      <c r="N85" s="103">
        <f t="shared" si="31"/>
        <v>-413.25430401156518</v>
      </c>
      <c r="O85" s="103">
        <f t="shared" si="32"/>
        <v>-90.877499090976059</v>
      </c>
      <c r="P85" s="106">
        <f t="shared" si="33"/>
        <v>6816034.795691804</v>
      </c>
      <c r="Q85" s="106">
        <f t="shared" si="34"/>
        <v>26996.493400226092</v>
      </c>
      <c r="R85" s="106">
        <f t="shared" si="35"/>
        <v>30813.3285435978</v>
      </c>
      <c r="S85" s="106">
        <f t="shared" si="36"/>
        <v>6664.746302323485</v>
      </c>
      <c r="T85" s="106">
        <f t="shared" si="37"/>
        <v>8265.0860802313036</v>
      </c>
      <c r="U85" s="106">
        <f t="shared" si="38"/>
        <v>1817.549981819521</v>
      </c>
      <c r="V85" s="107">
        <f>P85*'Levy Proposition'!B$5/(1+Assumptions!$D$49)^('Incentive Relocation assumption'!$I85-2022)</f>
        <v>47607168.459289961</v>
      </c>
      <c r="W85" s="107">
        <f>Q85*'Levy Proposition'!C$5/(1+Assumptions!$D$49)^('Incentive Relocation assumption'!$I85-2022)</f>
        <v>488956.55624438747</v>
      </c>
      <c r="X85" s="107">
        <f>R85*'Levy Proposition'!D$5/(1+Assumptions!$D$49)^('Incentive Relocation assumption'!$I85-2022)</f>
        <v>363064.97558230523</v>
      </c>
      <c r="Y85" s="107">
        <f>S85*'Levy Proposition'!E$5/(1+Assumptions!$D$49)^('Incentive Relocation assumption'!$I85-2022)</f>
        <v>130302.0793445687</v>
      </c>
      <c r="Z85" s="107">
        <f>T85*'Levy Proposition'!F$5/(1+Assumptions!$D$49)^('Incentive Relocation assumption'!$I85-2022)</f>
        <v>90011.37299480311</v>
      </c>
      <c r="AA85" s="107">
        <f>U85*'Levy Proposition'!G$5/(1+Assumptions!$D$49)^('Incentive Relocation assumption'!$I85-2022)</f>
        <v>50544.434252516257</v>
      </c>
      <c r="AB85" s="81">
        <f>P85*'Levy Proposition'!B$33/(1+Assumptions!$D$49)^('Incentive Relocation assumption'!$I85-2022)</f>
        <v>47563440.448540837</v>
      </c>
      <c r="AC85" s="81">
        <f>Q85*'Levy Proposition'!C$33/(1+Assumptions!$D$49)^('Incentive Relocation assumption'!$I85-2022)</f>
        <v>488507.44115858717</v>
      </c>
      <c r="AD85" s="81">
        <f>R85*'Levy Proposition'!D$33/(1+Assumptions!$D$49)^('Incentive Relocation assumption'!$I85-2022)</f>
        <v>362731.49409897637</v>
      </c>
      <c r="AE85" s="81">
        <f>S85*'Levy Proposition'!E$33/(1+Assumptions!$D$49)^('Incentive Relocation assumption'!$I85-2022)</f>
        <v>130182.39462248566</v>
      </c>
      <c r="AF85" s="81">
        <f>T85*'Levy Proposition'!F$33/(1+Assumptions!$D$49)^('Incentive Relocation assumption'!$I85-2022)</f>
        <v>89928.695985998755</v>
      </c>
      <c r="AG85" s="81">
        <f>U85*'Levy Proposition'!G$33/(1+Assumptions!$D$49)^('Incentive Relocation assumption'!$I85-2022)</f>
        <v>50498.008312141501</v>
      </c>
      <c r="AH85" s="109">
        <f t="shared" si="22"/>
        <v>43728.010749123991</v>
      </c>
      <c r="AI85" s="109">
        <f t="shared" si="23"/>
        <v>449.11508580029476</v>
      </c>
      <c r="AJ85" s="109">
        <f t="shared" si="24"/>
        <v>333.48148332885467</v>
      </c>
      <c r="AK85" s="109">
        <f t="shared" si="25"/>
        <v>119.68472208303865</v>
      </c>
      <c r="AL85" s="109">
        <f t="shared" si="26"/>
        <v>82.677008804355864</v>
      </c>
      <c r="AM85" s="109">
        <f t="shared" si="27"/>
        <v>46.425940374756465</v>
      </c>
      <c r="AN85" s="106">
        <f>'Levy Proposition'!B$11*'Incentive Relocation assumption'!J85/(1+Assumptions!$D$49)^('Incentive Relocation assumption'!$I85-2022)</f>
        <v>0</v>
      </c>
      <c r="AO85" s="106">
        <f>-'Levy Proposition'!C$11*'Incentive Relocation assumption'!K85/(1+Assumptions!$D$49)^('Incentive Relocation assumption'!$I85-2022)</f>
        <v>40507.709274143715</v>
      </c>
      <c r="AP85" s="106">
        <f>-'Levy Proposition'!D$11*'Incentive Relocation assumption'!L85/(1+Assumptions!$D$49)^('Incentive Relocation assumption'!$I85-2022)</f>
        <v>19936.701158504686</v>
      </c>
      <c r="AQ85" s="106">
        <f>-'Levy Proposition'!E$11*'Incentive Relocation assumption'!M85/(1+Assumptions!$D$49)^('Incentive Relocation assumption'!$I85-2022)</f>
        <v>11293.662252786184</v>
      </c>
      <c r="AR85" s="106">
        <f>-'Levy Proposition'!F$11*'Incentive Relocation assumption'!N85/(1+Assumptions!$D$49)^('Incentive Relocation assumption'!$I85-2022)</f>
        <v>4353.2945526135782</v>
      </c>
      <c r="AS85" s="106">
        <f>-'Levy Proposition'!G$11*'Incentive Relocation assumption'!O85/(1+Assumptions!$D$49)^('Incentive Relocation assumption'!$I85-2022)</f>
        <v>5103.9102297616428</v>
      </c>
    </row>
    <row r="86" spans="1:45" x14ac:dyDescent="0.35">
      <c r="A86">
        <v>2104</v>
      </c>
      <c r="B86" s="84">
        <f>'Future 95% Cost'!V85</f>
        <v>32341644.010333553</v>
      </c>
      <c r="C86" s="84">
        <f>'Future 95% Cost'!W85</f>
        <v>57782775.706465848</v>
      </c>
      <c r="D86" s="84">
        <f>'Future 95% Cost'!X85</f>
        <v>43234815.108150207</v>
      </c>
      <c r="E86" s="84">
        <f>'Future 95% Cost'!Y85</f>
        <v>15878840.72820146</v>
      </c>
      <c r="F86" s="84">
        <f>'Future 95% Cost'!Z85</f>
        <v>10932414.247400923</v>
      </c>
      <c r="G86" s="84">
        <f>'Future 95% Cost'!AA85</f>
        <v>6133453.4678271823</v>
      </c>
      <c r="H86" s="84"/>
      <c r="I86">
        <v>2104</v>
      </c>
      <c r="J86" s="103">
        <f t="shared" si="21"/>
        <v>3541.4672046394144</v>
      </c>
      <c r="K86" s="103">
        <f t="shared" si="28"/>
        <v>-1282.3334365107394</v>
      </c>
      <c r="L86" s="103">
        <f t="shared" si="29"/>
        <v>-1463.6331058208955</v>
      </c>
      <c r="M86" s="103">
        <f t="shared" si="30"/>
        <v>-316.57544936036555</v>
      </c>
      <c r="N86" s="103">
        <f t="shared" si="31"/>
        <v>-392.59158881098693</v>
      </c>
      <c r="O86" s="103">
        <f t="shared" si="32"/>
        <v>-86.333624136427261</v>
      </c>
      <c r="P86" s="106">
        <f t="shared" si="33"/>
        <v>6819762.6559072137</v>
      </c>
      <c r="Q86" s="106">
        <f t="shared" si="34"/>
        <v>25646.668730214788</v>
      </c>
      <c r="R86" s="106">
        <f t="shared" si="35"/>
        <v>29272.662116417909</v>
      </c>
      <c r="S86" s="106">
        <f t="shared" si="36"/>
        <v>6331.5089872073104</v>
      </c>
      <c r="T86" s="106">
        <f t="shared" si="37"/>
        <v>7851.8317762197385</v>
      </c>
      <c r="U86" s="106">
        <f t="shared" si="38"/>
        <v>1726.672482728545</v>
      </c>
      <c r="V86" s="107">
        <f>P86*'Levy Proposition'!B$5/(1+Assumptions!$D$49)^('Incentive Relocation assumption'!$I86-2022)</f>
        <v>45125978.892777838</v>
      </c>
      <c r="W86" s="107">
        <f>Q86*'Levy Proposition'!C$5/(1+Assumptions!$D$49)^('Incentive Relocation assumption'!$I86-2022)</f>
        <v>440058.79153299169</v>
      </c>
      <c r="X86" s="107">
        <f>R86*'Levy Proposition'!D$5/(1+Assumptions!$D$49)^('Incentive Relocation assumption'!$I86-2022)</f>
        <v>326756.91196346091</v>
      </c>
      <c r="Y86" s="107">
        <f>S86*'Levy Proposition'!E$5/(1+Assumptions!$D$49)^('Incentive Relocation assumption'!$I86-2022)</f>
        <v>117271.30935932732</v>
      </c>
      <c r="Z86" s="107">
        <f>T86*'Levy Proposition'!F$5/(1+Assumptions!$D$49)^('Incentive Relocation assumption'!$I86-2022)</f>
        <v>81009.84743626308</v>
      </c>
      <c r="AA86" s="107">
        <f>U86*'Levy Proposition'!G$5/(1+Assumptions!$D$49)^('Incentive Relocation assumption'!$I86-2022)</f>
        <v>45489.772806653855</v>
      </c>
      <c r="AB86" s="81">
        <f>P86*'Levy Proposition'!B$33/(1+Assumptions!$D$49)^('Incentive Relocation assumption'!$I86-2022)</f>
        <v>45084529.897722073</v>
      </c>
      <c r="AC86" s="81">
        <f>Q86*'Levy Proposition'!C$33/(1+Assumptions!$D$49)^('Incentive Relocation assumption'!$I86-2022)</f>
        <v>439654.58989300433</v>
      </c>
      <c r="AD86" s="81">
        <f>R86*'Levy Proposition'!D$33/(1+Assumptions!$D$49)^('Incentive Relocation assumption'!$I86-2022)</f>
        <v>326456.78006691887</v>
      </c>
      <c r="AE86" s="81">
        <f>S86*'Levy Proposition'!E$33/(1+Assumptions!$D$49)^('Incentive Relocation assumption'!$I86-2022)</f>
        <v>117163.59362570598</v>
      </c>
      <c r="AF86" s="81">
        <f>T86*'Levy Proposition'!F$33/(1+Assumptions!$D$49)^('Incentive Relocation assumption'!$I86-2022)</f>
        <v>80935.438484961851</v>
      </c>
      <c r="AG86" s="81">
        <f>U86*'Levy Proposition'!G$33/(1+Assumptions!$D$49)^('Incentive Relocation assumption'!$I86-2022)</f>
        <v>45447.989660572297</v>
      </c>
      <c r="AH86" s="109">
        <f t="shared" si="22"/>
        <v>41448.995055764914</v>
      </c>
      <c r="AI86" s="109">
        <f t="shared" si="23"/>
        <v>404.2016399873537</v>
      </c>
      <c r="AJ86" s="109">
        <f t="shared" si="24"/>
        <v>300.13189654203597</v>
      </c>
      <c r="AK86" s="109">
        <f t="shared" si="25"/>
        <v>107.71573362134222</v>
      </c>
      <c r="AL86" s="109">
        <f t="shared" si="26"/>
        <v>74.408951301229536</v>
      </c>
      <c r="AM86" s="109">
        <f t="shared" si="27"/>
        <v>41.783146081557788</v>
      </c>
      <c r="AN86" s="106">
        <f>'Levy Proposition'!B$11*'Incentive Relocation assumption'!J86/(1+Assumptions!$D$49)^('Incentive Relocation assumption'!$I86-2022)</f>
        <v>0</v>
      </c>
      <c r="AO86" s="106">
        <f>-'Levy Proposition'!C$11*'Incentive Relocation assumption'!K86/(1+Assumptions!$D$49)^('Incentive Relocation assumption'!$I86-2022)</f>
        <v>36456.763618974495</v>
      </c>
      <c r="AP86" s="106">
        <f>-'Levy Proposition'!D$11*'Incentive Relocation assumption'!L86/(1+Assumptions!$D$49)^('Incentive Relocation assumption'!$I86-2022)</f>
        <v>17942.945046800716</v>
      </c>
      <c r="AQ86" s="106">
        <f>-'Levy Proposition'!E$11*'Incentive Relocation assumption'!M86/(1+Assumptions!$D$49)^('Incentive Relocation assumption'!$I86-2022)</f>
        <v>10164.247312922493</v>
      </c>
      <c r="AR86" s="106">
        <f>-'Levy Proposition'!F$11*'Incentive Relocation assumption'!N86/(1+Assumptions!$D$49)^('Incentive Relocation assumption'!$I86-2022)</f>
        <v>3917.9463196578754</v>
      </c>
      <c r="AS86" s="106">
        <f>-'Levy Proposition'!G$11*'Incentive Relocation assumption'!O86/(1+Assumptions!$D$49)^('Incentive Relocation assumption'!$I86-2022)</f>
        <v>4593.4971913520867</v>
      </c>
    </row>
    <row r="87" spans="1:45" x14ac:dyDescent="0.35">
      <c r="A87">
        <v>2105</v>
      </c>
      <c r="B87" s="84">
        <f>'Future 95% Cost'!V86</f>
        <v>30924979.80221466</v>
      </c>
      <c r="C87" s="84">
        <f>'Future 95% Cost'!W86</f>
        <v>55251485.090605475</v>
      </c>
      <c r="D87" s="84">
        <f>'Future 95% Cost'!X86</f>
        <v>41347761.554651029</v>
      </c>
      <c r="E87" s="84">
        <f>'Future 95% Cost'!Y86</f>
        <v>15193678.641851777</v>
      </c>
      <c r="F87" s="84">
        <f>'Future 95% Cost'!Z86</f>
        <v>10460421.920134479</v>
      </c>
      <c r="G87" s="84">
        <f>'Future 95% Cost'!AA86</f>
        <v>5868551.2977647092</v>
      </c>
      <c r="H87" s="84"/>
      <c r="I87">
        <v>2105</v>
      </c>
      <c r="J87" s="103">
        <f t="shared" si="21"/>
        <v>3364.3938444074442</v>
      </c>
      <c r="K87" s="103">
        <f t="shared" si="28"/>
        <v>-1218.2167646852024</v>
      </c>
      <c r="L87" s="103">
        <f t="shared" si="29"/>
        <v>-1390.4514505298507</v>
      </c>
      <c r="M87" s="103">
        <f t="shared" si="30"/>
        <v>-300.74667689234724</v>
      </c>
      <c r="N87" s="103">
        <f t="shared" si="31"/>
        <v>-372.96200937043761</v>
      </c>
      <c r="O87" s="103">
        <f t="shared" si="32"/>
        <v>-82.016942929605889</v>
      </c>
      <c r="P87" s="106">
        <f t="shared" si="33"/>
        <v>6823304.1231118534</v>
      </c>
      <c r="Q87" s="106">
        <f t="shared" si="34"/>
        <v>24364.335293704047</v>
      </c>
      <c r="R87" s="106">
        <f t="shared" si="35"/>
        <v>27809.029010597013</v>
      </c>
      <c r="S87" s="106">
        <f t="shared" si="36"/>
        <v>6014.933537846945</v>
      </c>
      <c r="T87" s="106">
        <f t="shared" si="37"/>
        <v>7459.2401874087518</v>
      </c>
      <c r="U87" s="106">
        <f t="shared" si="38"/>
        <v>1640.3388585921177</v>
      </c>
      <c r="V87" s="107">
        <f>P87*'Levy Proposition'!B$5/(1+Assumptions!$D$49)^('Incentive Relocation assumption'!$I87-2022)</f>
        <v>42772922.706427358</v>
      </c>
      <c r="W87" s="107">
        <f>Q87*'Levy Proposition'!C$5/(1+Assumptions!$D$49)^('Incentive Relocation assumption'!$I87-2022)</f>
        <v>396051.01421052858</v>
      </c>
      <c r="X87" s="107">
        <f>R87*'Levy Proposition'!D$5/(1+Assumptions!$D$49)^('Incentive Relocation assumption'!$I87-2022)</f>
        <v>294079.81131931755</v>
      </c>
      <c r="Y87" s="107">
        <f>S87*'Levy Proposition'!E$5/(1+Assumptions!$D$49)^('Incentive Relocation assumption'!$I87-2022)</f>
        <v>105543.67258011294</v>
      </c>
      <c r="Z87" s="107">
        <f>T87*'Levy Proposition'!F$5/(1+Assumptions!$D$49)^('Incentive Relocation assumption'!$I87-2022)</f>
        <v>72908.513261157772</v>
      </c>
      <c r="AA87" s="107">
        <f>U87*'Levy Proposition'!G$5/(1+Assumptions!$D$49)^('Incentive Relocation assumption'!$I87-2022)</f>
        <v>40940.599308379198</v>
      </c>
      <c r="AB87" s="81">
        <f>P87*'Levy Proposition'!B$33/(1+Assumptions!$D$49)^('Incentive Relocation assumption'!$I87-2022)</f>
        <v>42733635.034330718</v>
      </c>
      <c r="AC87" s="81">
        <f>Q87*'Levy Proposition'!C$33/(1+Assumptions!$D$49)^('Incentive Relocation assumption'!$I87-2022)</f>
        <v>395687.2344780413</v>
      </c>
      <c r="AD87" s="81">
        <f>R87*'Levy Proposition'!D$33/(1+Assumptions!$D$49)^('Incentive Relocation assumption'!$I87-2022)</f>
        <v>293809.69390703202</v>
      </c>
      <c r="AE87" s="81">
        <f>S87*'Levy Proposition'!E$33/(1+Assumptions!$D$49)^('Incentive Relocation assumption'!$I87-2022)</f>
        <v>105446.72888447955</v>
      </c>
      <c r="AF87" s="81">
        <f>T87*'Levy Proposition'!F$33/(1+Assumptions!$D$49)^('Incentive Relocation assumption'!$I87-2022)</f>
        <v>72841.545525945534</v>
      </c>
      <c r="AG87" s="81">
        <f>U87*'Levy Proposition'!G$33/(1+Assumptions!$D$49)^('Incentive Relocation assumption'!$I87-2022)</f>
        <v>40902.994657135074</v>
      </c>
      <c r="AH87" s="109">
        <f t="shared" si="22"/>
        <v>39287.672096639872</v>
      </c>
      <c r="AI87" s="109">
        <f t="shared" si="23"/>
        <v>363.77973248728085</v>
      </c>
      <c r="AJ87" s="109">
        <f t="shared" si="24"/>
        <v>270.11741228553001</v>
      </c>
      <c r="AK87" s="109">
        <f t="shared" si="25"/>
        <v>96.943695633381139</v>
      </c>
      <c r="AL87" s="109">
        <f t="shared" si="26"/>
        <v>66.96773521223804</v>
      </c>
      <c r="AM87" s="109">
        <f t="shared" si="27"/>
        <v>37.604651244124398</v>
      </c>
      <c r="AN87" s="106">
        <f>'Levy Proposition'!B$11*'Incentive Relocation assumption'!J87/(1+Assumptions!$D$49)^('Incentive Relocation assumption'!$I87-2022)</f>
        <v>0</v>
      </c>
      <c r="AO87" s="106">
        <f>-'Levy Proposition'!C$11*'Incentive Relocation assumption'!K87/(1+Assumptions!$D$49)^('Incentive Relocation assumption'!$I87-2022)</f>
        <v>32810.930002851361</v>
      </c>
      <c r="AP87" s="106">
        <f>-'Levy Proposition'!D$11*'Incentive Relocation assumption'!L87/(1+Assumptions!$D$49)^('Incentive Relocation assumption'!$I87-2022)</f>
        <v>16148.573146223429</v>
      </c>
      <c r="AQ87" s="106">
        <f>-'Levy Proposition'!E$11*'Incentive Relocation assumption'!M87/(1+Assumptions!$D$49)^('Incentive Relocation assumption'!$I87-2022)</f>
        <v>9147.7787387138069</v>
      </c>
      <c r="AR87" s="106">
        <f>-'Levy Proposition'!F$11*'Incentive Relocation assumption'!N87/(1+Assumptions!$D$49)^('Incentive Relocation assumption'!$I87-2022)</f>
        <v>3526.1347878481743</v>
      </c>
      <c r="AS87" s="106">
        <f>-'Levy Proposition'!G$11*'Incentive Relocation assumption'!O87/(1+Assumptions!$D$49)^('Incentive Relocation assumption'!$I87-2022)</f>
        <v>4134.1276584217876</v>
      </c>
    </row>
    <row r="88" spans="1:45" x14ac:dyDescent="0.35">
      <c r="A88">
        <v>2106</v>
      </c>
      <c r="B88" s="84">
        <f>'Future 95% Cost'!V87</f>
        <v>29570665.047299791</v>
      </c>
      <c r="C88" s="84">
        <f>'Future 95% Cost'!W87</f>
        <v>52831550.699300647</v>
      </c>
      <c r="D88" s="84">
        <f>'Future 95% Cost'!X87</f>
        <v>39543471.804559618</v>
      </c>
      <c r="E88" s="84">
        <f>'Future 95% Cost'!Y87</f>
        <v>14538283.853383625</v>
      </c>
      <c r="F88" s="84">
        <f>'Future 95% Cost'!Z87</f>
        <v>10008959.654012563</v>
      </c>
      <c r="G88" s="84">
        <f>'Future 95% Cost'!AA87</f>
        <v>5615176.6272884766</v>
      </c>
      <c r="H88" s="84"/>
      <c r="I88">
        <v>2106</v>
      </c>
      <c r="J88" s="103">
        <f t="shared" si="21"/>
        <v>3196.1741521870717</v>
      </c>
      <c r="K88" s="103">
        <f t="shared" si="28"/>
        <v>-1157.3059264509423</v>
      </c>
      <c r="L88" s="103">
        <f t="shared" si="29"/>
        <v>-1320.9288780033582</v>
      </c>
      <c r="M88" s="103">
        <f t="shared" si="30"/>
        <v>-285.70934304772993</v>
      </c>
      <c r="N88" s="103">
        <f t="shared" si="31"/>
        <v>-354.31390890191574</v>
      </c>
      <c r="O88" s="103">
        <f t="shared" si="32"/>
        <v>-77.916095783125598</v>
      </c>
      <c r="P88" s="106">
        <f t="shared" si="33"/>
        <v>6826668.5169562604</v>
      </c>
      <c r="Q88" s="106">
        <f t="shared" si="34"/>
        <v>23146.118529018844</v>
      </c>
      <c r="R88" s="106">
        <f t="shared" si="35"/>
        <v>26418.577560067162</v>
      </c>
      <c r="S88" s="106">
        <f t="shared" si="36"/>
        <v>5714.1868609545982</v>
      </c>
      <c r="T88" s="106">
        <f t="shared" si="37"/>
        <v>7086.2781780383139</v>
      </c>
      <c r="U88" s="106">
        <f t="shared" si="38"/>
        <v>1558.3219156625119</v>
      </c>
      <c r="V88" s="107">
        <f>P88*'Levy Proposition'!B$5/(1+Assumptions!$D$49)^('Incentive Relocation assumption'!$I88-2022)</f>
        <v>40541502.14799501</v>
      </c>
      <c r="W88" s="107">
        <f>Q88*'Levy Proposition'!C$5/(1+Assumptions!$D$49)^('Incentive Relocation assumption'!$I88-2022)</f>
        <v>356444.20444541582</v>
      </c>
      <c r="X88" s="107">
        <f>R88*'Levy Proposition'!D$5/(1+Assumptions!$D$49)^('Incentive Relocation assumption'!$I88-2022)</f>
        <v>264670.56169044791</v>
      </c>
      <c r="Y88" s="107">
        <f>S88*'Levy Proposition'!E$5/(1+Assumptions!$D$49)^('Incentive Relocation assumption'!$I88-2022)</f>
        <v>94988.850065330073</v>
      </c>
      <c r="Z88" s="107">
        <f>T88*'Levy Proposition'!F$5/(1+Assumptions!$D$49)^('Incentive Relocation assumption'!$I88-2022)</f>
        <v>65617.347448218134</v>
      </c>
      <c r="AA88" s="107">
        <f>U88*'Levy Proposition'!G$5/(1+Assumptions!$D$49)^('Incentive Relocation assumption'!$I88-2022)</f>
        <v>36846.362782539305</v>
      </c>
      <c r="AB88" s="81">
        <f>P88*'Levy Proposition'!B$33/(1+Assumptions!$D$49)^('Incentive Relocation assumption'!$I88-2022)</f>
        <v>40504264.07442151</v>
      </c>
      <c r="AC88" s="81">
        <f>Q88*'Levy Proposition'!C$33/(1+Assumptions!$D$49)^('Incentive Relocation assumption'!$I88-2022)</f>
        <v>356116.80425532098</v>
      </c>
      <c r="AD88" s="81">
        <f>R88*'Levy Proposition'!D$33/(1+Assumptions!$D$49)^('Incentive Relocation assumption'!$I88-2022)</f>
        <v>264427.4571845273</v>
      </c>
      <c r="AE88" s="81">
        <f>S88*'Levy Proposition'!E$33/(1+Assumptions!$D$49)^('Incentive Relocation assumption'!$I88-2022)</f>
        <v>94901.60115742129</v>
      </c>
      <c r="AF88" s="81">
        <f>T88*'Levy Proposition'!F$33/(1+Assumptions!$D$49)^('Incentive Relocation assumption'!$I88-2022)</f>
        <v>65557.076775388734</v>
      </c>
      <c r="AG88" s="81">
        <f>U88*'Levy Proposition'!G$33/(1+Assumptions!$D$49)^('Incentive Relocation assumption'!$I88-2022)</f>
        <v>36812.518758625163</v>
      </c>
      <c r="AH88" s="109">
        <f t="shared" si="22"/>
        <v>37238.073573499918</v>
      </c>
      <c r="AI88" s="109">
        <f t="shared" si="23"/>
        <v>327.40019009483512</v>
      </c>
      <c r="AJ88" s="109">
        <f t="shared" si="24"/>
        <v>243.10450592060806</v>
      </c>
      <c r="AK88" s="109">
        <f t="shared" si="25"/>
        <v>87.248907908782712</v>
      </c>
      <c r="AL88" s="109">
        <f t="shared" si="26"/>
        <v>60.2706728293997</v>
      </c>
      <c r="AM88" s="109">
        <f t="shared" si="27"/>
        <v>33.844023914141872</v>
      </c>
      <c r="AN88" s="106">
        <f>'Levy Proposition'!B$11*'Incentive Relocation assumption'!J88/(1+Assumptions!$D$49)^('Incentive Relocation assumption'!$I88-2022)</f>
        <v>0</v>
      </c>
      <c r="AO88" s="106">
        <f>-'Levy Proposition'!C$11*'Incentive Relocation assumption'!K88/(1+Assumptions!$D$49)^('Incentive Relocation assumption'!$I88-2022)</f>
        <v>29529.695474441422</v>
      </c>
      <c r="AP88" s="106">
        <f>-'Levy Proposition'!D$11*'Incentive Relocation assumption'!L88/(1+Assumptions!$D$49)^('Incentive Relocation assumption'!$I88-2022)</f>
        <v>14533.646175627437</v>
      </c>
      <c r="AQ88" s="106">
        <f>-'Levy Proposition'!E$11*'Incentive Relocation assumption'!M88/(1+Assumptions!$D$49)^('Incentive Relocation assumption'!$I88-2022)</f>
        <v>8232.9614064067518</v>
      </c>
      <c r="AR88" s="106">
        <f>-'Levy Proposition'!F$11*'Incentive Relocation assumption'!N88/(1+Assumptions!$D$49)^('Incentive Relocation assumption'!$I88-2022)</f>
        <v>3173.5060992767308</v>
      </c>
      <c r="AS88" s="106">
        <f>-'Levy Proposition'!G$11*'Incentive Relocation assumption'!O88/(1+Assumptions!$D$49)^('Incentive Relocation assumption'!$I88-2022)</f>
        <v>3720.6970602494935</v>
      </c>
    </row>
    <row r="89" spans="1:45" x14ac:dyDescent="0.35">
      <c r="A89">
        <v>2107</v>
      </c>
      <c r="B89" s="84">
        <f>'Future 95% Cost'!V88</f>
        <v>28275944.56230896</v>
      </c>
      <c r="C89" s="84">
        <f>'Future 95% Cost'!W88</f>
        <v>50518055.940041669</v>
      </c>
      <c r="D89" s="84">
        <f>'Future 95% Cost'!X88</f>
        <v>37818300.944668137</v>
      </c>
      <c r="E89" s="84">
        <f>'Future 95% Cost'!Y88</f>
        <v>13911355.561008187</v>
      </c>
      <c r="F89" s="84">
        <f>'Future 95% Cost'!Z88</f>
        <v>9577128.8662145212</v>
      </c>
      <c r="G89" s="84">
        <f>'Future 95% Cost'!AA88</f>
        <v>5372824.6916747009</v>
      </c>
      <c r="H89" s="84"/>
      <c r="I89">
        <v>2107</v>
      </c>
      <c r="J89" s="103">
        <f t="shared" si="21"/>
        <v>3036.3654445777183</v>
      </c>
      <c r="K89" s="103">
        <f t="shared" si="28"/>
        <v>-1099.440630128395</v>
      </c>
      <c r="L89" s="103">
        <f t="shared" si="29"/>
        <v>-1254.8824341031905</v>
      </c>
      <c r="M89" s="103">
        <f t="shared" si="30"/>
        <v>-271.42387589534343</v>
      </c>
      <c r="N89" s="103">
        <f t="shared" si="31"/>
        <v>-336.59821345681991</v>
      </c>
      <c r="O89" s="103">
        <f t="shared" si="32"/>
        <v>-74.020290993969311</v>
      </c>
      <c r="P89" s="106">
        <f t="shared" si="33"/>
        <v>6829864.6911084475</v>
      </c>
      <c r="Q89" s="106">
        <f t="shared" si="34"/>
        <v>21988.812602567901</v>
      </c>
      <c r="R89" s="106">
        <f t="shared" si="35"/>
        <v>25097.648682063806</v>
      </c>
      <c r="S89" s="106">
        <f t="shared" si="36"/>
        <v>5428.4775179068683</v>
      </c>
      <c r="T89" s="106">
        <f t="shared" si="37"/>
        <v>6731.9642691363979</v>
      </c>
      <c r="U89" s="106">
        <f t="shared" si="38"/>
        <v>1480.4058198793862</v>
      </c>
      <c r="V89" s="107">
        <f>P89*'Levy Proposition'!B$5/(1+Assumptions!$D$49)^('Incentive Relocation assumption'!$I89-2022)</f>
        <v>38425536.81147065</v>
      </c>
      <c r="W89" s="107">
        <f>Q89*'Levy Proposition'!C$5/(1+Assumptions!$D$49)^('Incentive Relocation assumption'!$I89-2022)</f>
        <v>320798.24649858923</v>
      </c>
      <c r="X89" s="107">
        <f>R89*'Levy Proposition'!D$5/(1+Assumptions!$D$49)^('Incentive Relocation assumption'!$I89-2022)</f>
        <v>238202.36387963063</v>
      </c>
      <c r="Y89" s="107">
        <f>S89*'Levy Proposition'!E$5/(1+Assumptions!$D$49)^('Incentive Relocation assumption'!$I89-2022)</f>
        <v>85489.555329666371</v>
      </c>
      <c r="Z89" s="107">
        <f>T89*'Levy Proposition'!F$5/(1+Assumptions!$D$49)^('Incentive Relocation assumption'!$I89-2022)</f>
        <v>59055.329666611382</v>
      </c>
      <c r="AA89" s="107">
        <f>U89*'Levy Proposition'!G$5/(1+Assumptions!$D$49)^('Incentive Relocation assumption'!$I89-2022)</f>
        <v>33161.567569545339</v>
      </c>
      <c r="AB89" s="81">
        <f>P89*'Levy Proposition'!B$33/(1+Assumptions!$D$49)^('Incentive Relocation assumption'!$I89-2022)</f>
        <v>38390242.288794518</v>
      </c>
      <c r="AC89" s="81">
        <f>Q89*'Levy Proposition'!C$33/(1+Assumptions!$D$49)^('Incentive Relocation assumption'!$I89-2022)</f>
        <v>320503.58773972647</v>
      </c>
      <c r="AD89" s="81">
        <f>R89*'Levy Proposition'!D$33/(1+Assumptions!$D$49)^('Incentive Relocation assumption'!$I89-2022)</f>
        <v>237983.5708729199</v>
      </c>
      <c r="AE89" s="81">
        <f>S89*'Levy Proposition'!E$33/(1+Assumptions!$D$49)^('Incentive Relocation assumption'!$I89-2022)</f>
        <v>85411.031688891802</v>
      </c>
      <c r="AF89" s="81">
        <f>T89*'Levy Proposition'!F$33/(1+Assumptions!$D$49)^('Incentive Relocation assumption'!$I89-2022)</f>
        <v>59001.086321039125</v>
      </c>
      <c r="AG89" s="81">
        <f>U89*'Levy Proposition'!G$33/(1+Assumptions!$D$49)^('Incentive Relocation assumption'!$I89-2022)</f>
        <v>33131.10809400693</v>
      </c>
      <c r="AH89" s="109">
        <f t="shared" si="22"/>
        <v>35294.522676132619</v>
      </c>
      <c r="AI89" s="109">
        <f t="shared" si="23"/>
        <v>294.65875886275899</v>
      </c>
      <c r="AJ89" s="109">
        <f t="shared" si="24"/>
        <v>218.79300671073725</v>
      </c>
      <c r="AK89" s="109">
        <f t="shared" si="25"/>
        <v>78.523640774568776</v>
      </c>
      <c r="AL89" s="109">
        <f t="shared" si="26"/>
        <v>54.243345572256658</v>
      </c>
      <c r="AM89" s="109">
        <f t="shared" si="27"/>
        <v>30.459475538409606</v>
      </c>
      <c r="AN89" s="106">
        <f>'Levy Proposition'!B$11*'Incentive Relocation assumption'!J89/(1+Assumptions!$D$49)^('Incentive Relocation assumption'!$I89-2022)</f>
        <v>0</v>
      </c>
      <c r="AO89" s="106">
        <f>-'Levy Proposition'!C$11*'Incentive Relocation assumption'!K89/(1+Assumptions!$D$49)^('Incentive Relocation assumption'!$I89-2022)</f>
        <v>26576.598552295425</v>
      </c>
      <c r="AP89" s="106">
        <f>-'Levy Proposition'!D$11*'Incentive Relocation assumption'!L89/(1+Assumptions!$D$49)^('Incentive Relocation assumption'!$I89-2022)</f>
        <v>13080.21886798887</v>
      </c>
      <c r="AQ89" s="106">
        <f>-'Levy Proposition'!E$11*'Incentive Relocation assumption'!M89/(1+Assumptions!$D$49)^('Incentive Relocation assumption'!$I89-2022)</f>
        <v>7409.6297533441693</v>
      </c>
      <c r="AR89" s="106">
        <f>-'Levy Proposition'!F$11*'Incentive Relocation assumption'!N89/(1+Assumptions!$D$49)^('Incentive Relocation assumption'!$I89-2022)</f>
        <v>2856.1418006067015</v>
      </c>
      <c r="AS89" s="106">
        <f>-'Levy Proposition'!G$11*'Incentive Relocation assumption'!O89/(1+Assumptions!$D$49)^('Incentive Relocation assumption'!$I89-2022)</f>
        <v>3348.6113052043593</v>
      </c>
    </row>
    <row r="90" spans="1:45" x14ac:dyDescent="0.35">
      <c r="A90">
        <v>2108</v>
      </c>
      <c r="B90" s="84">
        <f>'Future 95% Cost'!V89</f>
        <v>27038185.338002432</v>
      </c>
      <c r="C90" s="84">
        <f>'Future 95% Cost'!W89</f>
        <v>48306301.985421069</v>
      </c>
      <c r="D90" s="84">
        <f>'Future 95% Cost'!X89</f>
        <v>36168765.153156199</v>
      </c>
      <c r="E90" s="84">
        <f>'Future 95% Cost'!Y89</f>
        <v>13311650.091481177</v>
      </c>
      <c r="F90" s="84">
        <f>'Future 95% Cost'!Z89</f>
        <v>9164070.5130010452</v>
      </c>
      <c r="G90" s="84">
        <f>'Future 95% Cost'!AA89</f>
        <v>5141012.9441030491</v>
      </c>
      <c r="H90" s="84"/>
      <c r="I90">
        <v>2108</v>
      </c>
      <c r="J90" s="103">
        <f t="shared" si="21"/>
        <v>2884.5471723488322</v>
      </c>
      <c r="K90" s="103">
        <f t="shared" si="28"/>
        <v>-1044.4685986219754</v>
      </c>
      <c r="L90" s="103">
        <f t="shared" si="29"/>
        <v>-1192.1383123980308</v>
      </c>
      <c r="M90" s="103">
        <f t="shared" si="30"/>
        <v>-257.85268210057626</v>
      </c>
      <c r="N90" s="103">
        <f t="shared" si="31"/>
        <v>-319.76830278397892</v>
      </c>
      <c r="O90" s="103">
        <f t="shared" si="32"/>
        <v>-70.319276444270841</v>
      </c>
      <c r="P90" s="106">
        <f t="shared" si="33"/>
        <v>6832901.0565530248</v>
      </c>
      <c r="Q90" s="106">
        <f t="shared" si="34"/>
        <v>20889.371972439505</v>
      </c>
      <c r="R90" s="106">
        <f t="shared" si="35"/>
        <v>23842.766247960615</v>
      </c>
      <c r="S90" s="106">
        <f t="shared" si="36"/>
        <v>5157.053642011525</v>
      </c>
      <c r="T90" s="106">
        <f t="shared" si="37"/>
        <v>6395.3660556795776</v>
      </c>
      <c r="U90" s="106">
        <f t="shared" si="38"/>
        <v>1406.3855288854168</v>
      </c>
      <c r="V90" s="107">
        <f>P90*'Levy Proposition'!B$5/(1+Assumptions!$D$49)^('Incentive Relocation assumption'!$I90-2022)</f>
        <v>36419149.400332592</v>
      </c>
      <c r="W90" s="107">
        <f>Q90*'Levy Proposition'!C$5/(1+Assumptions!$D$49)^('Incentive Relocation assumption'!$I90-2022)</f>
        <v>288717.03810330573</v>
      </c>
      <c r="X90" s="107">
        <f>R90*'Levy Proposition'!D$5/(1+Assumptions!$D$49)^('Incentive Relocation assumption'!$I90-2022)</f>
        <v>214381.10001899663</v>
      </c>
      <c r="Y90" s="107">
        <f>S90*'Levy Proposition'!E$5/(1+Assumptions!$D$49)^('Incentive Relocation assumption'!$I90-2022)</f>
        <v>76940.231042249463</v>
      </c>
      <c r="Z90" s="107">
        <f>T90*'Levy Proposition'!F$5/(1+Assumptions!$D$49)^('Incentive Relocation assumption'!$I90-2022)</f>
        <v>53149.541968064645</v>
      </c>
      <c r="AA90" s="107">
        <f>U90*'Levy Proposition'!G$5/(1+Assumptions!$D$49)^('Incentive Relocation assumption'!$I90-2022)</f>
        <v>29845.267772010313</v>
      </c>
      <c r="AB90" s="81">
        <f>P90*'Levy Proposition'!B$33/(1+Assumptions!$D$49)^('Incentive Relocation assumption'!$I90-2022)</f>
        <v>36385697.77932696</v>
      </c>
      <c r="AC90" s="81">
        <f>Q90*'Levy Proposition'!C$33/(1+Assumptions!$D$49)^('Incentive Relocation assumption'!$I90-2022)</f>
        <v>288451.84649132338</v>
      </c>
      <c r="AD90" s="81">
        <f>R90*'Levy Proposition'!D$33/(1+Assumptions!$D$49)^('Incentive Relocation assumption'!$I90-2022)</f>
        <v>214184.18725670845</v>
      </c>
      <c r="AE90" s="81">
        <f>S90*'Levy Proposition'!E$33/(1+Assumptions!$D$49)^('Incentive Relocation assumption'!$I90-2022)</f>
        <v>76869.560104259683</v>
      </c>
      <c r="AF90" s="81">
        <f>T90*'Levy Proposition'!F$33/(1+Assumptions!$D$49)^('Incentive Relocation assumption'!$I90-2022)</f>
        <v>53100.723191025259</v>
      </c>
      <c r="AG90" s="81">
        <f>U90*'Levy Proposition'!G$33/(1+Assumptions!$D$49)^('Incentive Relocation assumption'!$I90-2022)</f>
        <v>29817.854375411007</v>
      </c>
      <c r="AH90" s="109">
        <f t="shared" si="22"/>
        <v>33451.621005631983</v>
      </c>
      <c r="AI90" s="109">
        <f t="shared" si="23"/>
        <v>265.19161198235815</v>
      </c>
      <c r="AJ90" s="109">
        <f t="shared" si="24"/>
        <v>196.91276228817878</v>
      </c>
      <c r="AK90" s="109">
        <f t="shared" si="25"/>
        <v>70.670937989780214</v>
      </c>
      <c r="AL90" s="109">
        <f t="shared" si="26"/>
        <v>48.818777039385168</v>
      </c>
      <c r="AM90" s="109">
        <f t="shared" si="27"/>
        <v>27.413396599305997</v>
      </c>
      <c r="AN90" s="106">
        <f>'Levy Proposition'!B$11*'Incentive Relocation assumption'!J90/(1+Assumptions!$D$49)^('Incentive Relocation assumption'!$I90-2022)</f>
        <v>0</v>
      </c>
      <c r="AO90" s="106">
        <f>-'Levy Proposition'!C$11*'Incentive Relocation assumption'!K90/(1+Assumptions!$D$49)^('Incentive Relocation assumption'!$I90-2022)</f>
        <v>23918.824060383638</v>
      </c>
      <c r="AP90" s="106">
        <f>-'Levy Proposition'!D$11*'Incentive Relocation assumption'!L90/(1+Assumptions!$D$49)^('Incentive Relocation assumption'!$I90-2022)</f>
        <v>11772.140560392147</v>
      </c>
      <c r="AQ90" s="106">
        <f>-'Levy Proposition'!E$11*'Incentive Relocation assumption'!M90/(1+Assumptions!$D$49)^('Incentive Relocation assumption'!$I90-2022)</f>
        <v>6668.6348169832154</v>
      </c>
      <c r="AR90" s="106">
        <f>-'Levy Proposition'!F$11*'Incentive Relocation assumption'!N90/(1+Assumptions!$D$49)^('Incentive Relocation assumption'!$I90-2022)</f>
        <v>2570.5153007369559</v>
      </c>
      <c r="AS90" s="106">
        <f>-'Levy Proposition'!G$11*'Incentive Relocation assumption'!O90/(1+Assumptions!$D$49)^('Incentive Relocation assumption'!$I90-2022)</f>
        <v>3013.7357306349827</v>
      </c>
    </row>
    <row r="91" spans="1:45" x14ac:dyDescent="0.35">
      <c r="A91">
        <v>2109</v>
      </c>
      <c r="B91" s="84">
        <f>'Future 95% Cost'!V90</f>
        <v>25854871.105052721</v>
      </c>
      <c r="C91" s="84">
        <f>'Future 95% Cost'!W90</f>
        <v>46191798.100989543</v>
      </c>
      <c r="D91" s="84">
        <f>'Future 95% Cost'!X90</f>
        <v>34591534.558021493</v>
      </c>
      <c r="E91" s="84">
        <f>'Future 95% Cost'!Y90</f>
        <v>12737978.380196154</v>
      </c>
      <c r="F91" s="84">
        <f>'Future 95% Cost'!Z90</f>
        <v>8768963.3419784661</v>
      </c>
      <c r="G91" s="84">
        <f>'Future 95% Cost'!AA90</f>
        <v>4919280.0733833294</v>
      </c>
      <c r="H91" s="84"/>
      <c r="I91">
        <v>2109</v>
      </c>
      <c r="J91" s="103">
        <f t="shared" si="21"/>
        <v>2740.3198137313902</v>
      </c>
      <c r="K91" s="103">
        <f t="shared" si="28"/>
        <v>-992.24516869087665</v>
      </c>
      <c r="L91" s="103">
        <f t="shared" si="29"/>
        <v>-1132.5313967781292</v>
      </c>
      <c r="M91" s="103">
        <f t="shared" si="30"/>
        <v>-244.96004799554746</v>
      </c>
      <c r="N91" s="103">
        <f t="shared" si="31"/>
        <v>-303.77988764477999</v>
      </c>
      <c r="O91" s="103">
        <f t="shared" si="32"/>
        <v>-66.803312622057305</v>
      </c>
      <c r="P91" s="106">
        <f t="shared" si="33"/>
        <v>6835785.6037253737</v>
      </c>
      <c r="Q91" s="106">
        <f t="shared" si="34"/>
        <v>19844.903373817531</v>
      </c>
      <c r="R91" s="106">
        <f t="shared" si="35"/>
        <v>22650.627935562585</v>
      </c>
      <c r="S91" s="106">
        <f t="shared" si="36"/>
        <v>4899.2009599109488</v>
      </c>
      <c r="T91" s="106">
        <f t="shared" si="37"/>
        <v>6075.5977528955991</v>
      </c>
      <c r="U91" s="106">
        <f t="shared" si="38"/>
        <v>1336.0662524411459</v>
      </c>
      <c r="V91" s="107">
        <f>P91*'Levy Proposition'!B$5/(1+Assumptions!$D$49)^('Incentive Relocation assumption'!$I91-2022)</f>
        <v>34516751.99344629</v>
      </c>
      <c r="W91" s="107">
        <f>Q91*'Levy Proposition'!C$5/(1+Assumptions!$D$49)^('Incentive Relocation assumption'!$I91-2022)</f>
        <v>259844.08892806171</v>
      </c>
      <c r="X91" s="107">
        <f>R91*'Levy Proposition'!D$5/(1+Assumptions!$D$49)^('Incentive Relocation assumption'!$I91-2022)</f>
        <v>192942.0652961251</v>
      </c>
      <c r="Y91" s="107">
        <f>S91*'Levy Proposition'!E$5/(1+Assumptions!$D$49)^('Incentive Relocation assumption'!$I91-2022)</f>
        <v>69245.876060609851</v>
      </c>
      <c r="Z91" s="107">
        <f>T91*'Levy Proposition'!F$5/(1+Assumptions!$D$49)^('Incentive Relocation assumption'!$I91-2022)</f>
        <v>47834.358513659921</v>
      </c>
      <c r="AA91" s="107">
        <f>U91*'Levy Proposition'!G$5/(1+Assumptions!$D$49)^('Incentive Relocation assumption'!$I91-2022)</f>
        <v>26860.612258903846</v>
      </c>
      <c r="AB91" s="81">
        <f>P91*'Levy Proposition'!B$33/(1+Assumptions!$D$49)^('Incentive Relocation assumption'!$I91-2022)</f>
        <v>34485047.75748685</v>
      </c>
      <c r="AC91" s="81">
        <f>Q91*'Levy Proposition'!C$33/(1+Assumptions!$D$49)^('Incentive Relocation assumption'!$I91-2022)</f>
        <v>259605.41762116691</v>
      </c>
      <c r="AD91" s="81">
        <f>R91*'Levy Proposition'!D$33/(1+Assumptions!$D$49)^('Incentive Relocation assumption'!$I91-2022)</f>
        <v>192764.84465943801</v>
      </c>
      <c r="AE91" s="81">
        <f>S91*'Levy Proposition'!E$33/(1+Assumptions!$D$49)^('Incentive Relocation assumption'!$I91-2022)</f>
        <v>69182.272521254243</v>
      </c>
      <c r="AF91" s="81">
        <f>T91*'Levy Proposition'!F$33/(1+Assumptions!$D$49)^('Incentive Relocation assumption'!$I91-2022)</f>
        <v>47790.421824901568</v>
      </c>
      <c r="AG91" s="81">
        <f>U91*'Levy Proposition'!G$33/(1+Assumptions!$D$49)^('Incentive Relocation assumption'!$I91-2022)</f>
        <v>26835.940320210633</v>
      </c>
      <c r="AH91" s="109">
        <f t="shared" si="22"/>
        <v>31704.23595944047</v>
      </c>
      <c r="AI91" s="109">
        <f t="shared" si="23"/>
        <v>238.67130689480109</v>
      </c>
      <c r="AJ91" s="109">
        <f t="shared" si="24"/>
        <v>177.22063668709598</v>
      </c>
      <c r="AK91" s="109">
        <f t="shared" si="25"/>
        <v>63.603539355608518</v>
      </c>
      <c r="AL91" s="109">
        <f t="shared" si="26"/>
        <v>43.93668875835283</v>
      </c>
      <c r="AM91" s="109">
        <f t="shared" si="27"/>
        <v>24.671938693212724</v>
      </c>
      <c r="AN91" s="106">
        <f>'Levy Proposition'!B$11*'Incentive Relocation assumption'!J91/(1+Assumptions!$D$49)^('Incentive Relocation assumption'!$I91-2022)</f>
        <v>0</v>
      </c>
      <c r="AO91" s="106">
        <f>-'Levy Proposition'!C$11*'Incentive Relocation assumption'!K91/(1+Assumptions!$D$49)^('Incentive Relocation assumption'!$I91-2022)</f>
        <v>21526.838481825736</v>
      </c>
      <c r="AP91" s="106">
        <f>-'Levy Proposition'!D$11*'Incentive Relocation assumption'!L91/(1+Assumptions!$D$49)^('Incentive Relocation assumption'!$I91-2022)</f>
        <v>10594.875725878248</v>
      </c>
      <c r="AQ91" s="106">
        <f>-'Levy Proposition'!E$11*'Incentive Relocation assumption'!M91/(1+Assumptions!$D$49)^('Incentive Relocation assumption'!$I91-2022)</f>
        <v>6001.7425704988736</v>
      </c>
      <c r="AR91" s="106">
        <f>-'Levy Proposition'!F$11*'Incentive Relocation assumption'!N91/(1+Assumptions!$D$49)^('Incentive Relocation assumption'!$I91-2022)</f>
        <v>2313.4526828882331</v>
      </c>
      <c r="AS91" s="106">
        <f>-'Levy Proposition'!G$11*'Incentive Relocation assumption'!O91/(1+Assumptions!$D$49)^('Incentive Relocation assumption'!$I91-2022)</f>
        <v>2712.3491579897418</v>
      </c>
    </row>
    <row r="92" spans="1:45" x14ac:dyDescent="0.35">
      <c r="A92">
        <v>2110</v>
      </c>
      <c r="B92" s="84">
        <f>'Future 95% Cost'!V91</f>
        <v>24071526.895043675</v>
      </c>
      <c r="C92" s="84">
        <f>'Future 95% Cost'!W91</f>
        <v>43005288.129381336</v>
      </c>
      <c r="D92" s="84">
        <f>'Future 95% Cost'!X91</f>
        <v>32210870.61470959</v>
      </c>
      <c r="E92" s="84">
        <f>'Future 95% Cost'!Y91</f>
        <v>11867720.530471496</v>
      </c>
      <c r="F92" s="84">
        <f>'Future 95% Cost'!Z91</f>
        <v>8169713.9752635192</v>
      </c>
      <c r="G92" s="84">
        <f>'Future 95% Cost'!AA91</f>
        <v>4583035.8441231707</v>
      </c>
      <c r="H92" s="84"/>
      <c r="I92">
        <v>2110</v>
      </c>
      <c r="J92" s="103">
        <f t="shared" si="21"/>
        <v>2603.3038230448215</v>
      </c>
      <c r="K92" s="103">
        <f t="shared" si="28"/>
        <v>-942.63291025633282</v>
      </c>
      <c r="L92" s="103">
        <f t="shared" si="29"/>
        <v>-1075.9048269392229</v>
      </c>
      <c r="M92" s="103">
        <f t="shared" si="30"/>
        <v>-232.71204559577009</v>
      </c>
      <c r="N92" s="103">
        <f t="shared" si="31"/>
        <v>-288.59089326254099</v>
      </c>
      <c r="O92" s="103">
        <f t="shared" si="32"/>
        <v>-63.463146990954435</v>
      </c>
      <c r="P92" s="106">
        <f t="shared" si="33"/>
        <v>6838525.9235391049</v>
      </c>
      <c r="Q92" s="106">
        <f t="shared" si="34"/>
        <v>18852.658205126656</v>
      </c>
      <c r="R92" s="106">
        <f t="shared" si="35"/>
        <v>21518.096538784455</v>
      </c>
      <c r="S92" s="106">
        <f t="shared" si="36"/>
        <v>4654.2409119154017</v>
      </c>
      <c r="T92" s="106">
        <f t="shared" si="37"/>
        <v>5771.8178652508195</v>
      </c>
      <c r="U92" s="106">
        <f t="shared" si="38"/>
        <v>1269.2629398190886</v>
      </c>
      <c r="V92" s="107">
        <f>P92*'Levy Proposition'!B$5/(1+Assumptions!$D$49)^('Incentive Relocation assumption'!$I92-2022)</f>
        <v>32713032.811822426</v>
      </c>
      <c r="W92" s="107">
        <f>Q92*'Levy Proposition'!C$5/(1+Assumptions!$D$49)^('Incentive Relocation assumption'!$I92-2022)</f>
        <v>233858.55921220526</v>
      </c>
      <c r="X92" s="107">
        <f>R92*'Levy Proposition'!D$5/(1+Assumptions!$D$49)^('Incentive Relocation assumption'!$I92-2022)</f>
        <v>173647.02652162666</v>
      </c>
      <c r="Y92" s="107">
        <f>S92*'Levy Proposition'!E$5/(1+Assumptions!$D$49)^('Incentive Relocation assumption'!$I92-2022)</f>
        <v>62320.989766307233</v>
      </c>
      <c r="Z92" s="107">
        <f>T92*'Levy Proposition'!F$5/(1+Assumptions!$D$49)^('Incentive Relocation assumption'!$I92-2022)</f>
        <v>43050.71633144439</v>
      </c>
      <c r="AA92" s="107">
        <f>U92*'Levy Proposition'!G$5/(1+Assumptions!$D$49)^('Incentive Relocation assumption'!$I92-2022)</f>
        <v>24174.435171253863</v>
      </c>
      <c r="AB92" s="81">
        <f>P92*'Levy Proposition'!B$33/(1+Assumptions!$D$49)^('Incentive Relocation assumption'!$I92-2022)</f>
        <v>32682985.323246099</v>
      </c>
      <c r="AC92" s="81">
        <f>Q92*'Levy Proposition'!C$33/(1+Assumptions!$D$49)^('Incentive Relocation assumption'!$I92-2022)</f>
        <v>233643.75606549537</v>
      </c>
      <c r="AD92" s="81">
        <f>R92*'Levy Proposition'!D$33/(1+Assumptions!$D$49)^('Incentive Relocation assumption'!$I92-2022)</f>
        <v>173487.52871303965</v>
      </c>
      <c r="AE92" s="81">
        <f>S92*'Levy Proposition'!E$33/(1+Assumptions!$D$49)^('Incentive Relocation assumption'!$I92-2022)</f>
        <v>62263.746855237507</v>
      </c>
      <c r="AF92" s="81">
        <f>T92*'Levy Proposition'!F$33/(1+Assumptions!$D$49)^('Incentive Relocation assumption'!$I92-2022)</f>
        <v>43011.173501080339</v>
      </c>
      <c r="AG92" s="81">
        <f>U92*'Levy Proposition'!G$33/(1+Assumptions!$D$49)^('Incentive Relocation assumption'!$I92-2022)</f>
        <v>24152.230532851008</v>
      </c>
      <c r="AH92" s="109">
        <f t="shared" si="22"/>
        <v>30047.488576326519</v>
      </c>
      <c r="AI92" s="109">
        <f t="shared" si="23"/>
        <v>214.80314670989173</v>
      </c>
      <c r="AJ92" s="109">
        <f t="shared" si="24"/>
        <v>159.49780858700979</v>
      </c>
      <c r="AK92" s="109">
        <f t="shared" si="25"/>
        <v>57.242911069726688</v>
      </c>
      <c r="AL92" s="109">
        <f t="shared" si="26"/>
        <v>39.542830364051042</v>
      </c>
      <c r="AM92" s="109">
        <f t="shared" si="27"/>
        <v>22.204638402854471</v>
      </c>
      <c r="AN92" s="106">
        <f>'Levy Proposition'!B$11*'Incentive Relocation assumption'!J92/(1+Assumptions!$D$49)^('Incentive Relocation assumption'!$I92-2022)</f>
        <v>0</v>
      </c>
      <c r="AO92" s="106">
        <f>-'Levy Proposition'!C$11*'Incentive Relocation assumption'!K92/(1+Assumptions!$D$49)^('Incentive Relocation assumption'!$I92-2022)</f>
        <v>19374.061778820607</v>
      </c>
      <c r="AP92" s="106">
        <f>-'Levy Proposition'!D$11*'Incentive Relocation assumption'!L92/(1+Assumptions!$D$49)^('Incentive Relocation assumption'!$I92-2022)</f>
        <v>9535.3424528822379</v>
      </c>
      <c r="AQ92" s="106">
        <f>-'Levy Proposition'!E$11*'Incentive Relocation assumption'!M92/(1+Assumptions!$D$49)^('Incentive Relocation assumption'!$I92-2022)</f>
        <v>5401.542425265643</v>
      </c>
      <c r="AR92" s="106">
        <f>-'Levy Proposition'!F$11*'Incentive Relocation assumption'!N92/(1+Assumptions!$D$49)^('Incentive Relocation assumption'!$I92-2022)</f>
        <v>2082.0974356497118</v>
      </c>
      <c r="AS92" s="106">
        <f>-'Levy Proposition'!G$11*'Incentive Relocation assumption'!O92/(1+Assumptions!$D$49)^('Incentive Relocation assumption'!$I92-2022)</f>
        <v>2441.1025426232723</v>
      </c>
    </row>
    <row r="93" spans="1:45" x14ac:dyDescent="0.35">
      <c r="A93">
        <v>2111</v>
      </c>
      <c r="B93" s="84">
        <f>'Future 95% Cost'!V92</f>
        <v>23018519.831180938</v>
      </c>
      <c r="C93" s="84">
        <f>'Future 95% Cost'!W92</f>
        <v>41123572.296560079</v>
      </c>
      <c r="D93" s="84">
        <f>'Future 95% Cost'!X92</f>
        <v>30806875.409387771</v>
      </c>
      <c r="E93" s="84">
        <f>'Future 95% Cost'!Y92</f>
        <v>11356601.279748539</v>
      </c>
      <c r="F93" s="84">
        <f>'Future 95% Cost'!Z92</f>
        <v>7817723.3258663518</v>
      </c>
      <c r="G93" s="84">
        <f>'Future 95% Cost'!AA92</f>
        <v>4385507.8915639874</v>
      </c>
      <c r="H93" s="84"/>
      <c r="I93">
        <v>2111</v>
      </c>
      <c r="J93" s="103">
        <f t="shared" si="21"/>
        <v>2473.1386318925802</v>
      </c>
      <c r="K93" s="103">
        <f t="shared" si="28"/>
        <v>-895.50126474351623</v>
      </c>
      <c r="L93" s="103">
        <f t="shared" si="29"/>
        <v>-1022.1095855922617</v>
      </c>
      <c r="M93" s="103">
        <f t="shared" si="30"/>
        <v>-221.07644331598158</v>
      </c>
      <c r="N93" s="103">
        <f t="shared" si="31"/>
        <v>-274.16134859941394</v>
      </c>
      <c r="O93" s="103">
        <f t="shared" si="32"/>
        <v>-60.28998964140672</v>
      </c>
      <c r="P93" s="106">
        <f t="shared" si="33"/>
        <v>6841129.2273621494</v>
      </c>
      <c r="Q93" s="106">
        <f t="shared" si="34"/>
        <v>17910.025294870324</v>
      </c>
      <c r="R93" s="106">
        <f t="shared" si="35"/>
        <v>20442.191711845233</v>
      </c>
      <c r="S93" s="106">
        <f t="shared" si="36"/>
        <v>4421.5288663196316</v>
      </c>
      <c r="T93" s="106">
        <f t="shared" si="37"/>
        <v>5483.2269719882788</v>
      </c>
      <c r="U93" s="106">
        <f t="shared" si="38"/>
        <v>1205.7997928281343</v>
      </c>
      <c r="V93" s="107">
        <f>P93*'Levy Proposition'!B$5/(1+Assumptions!$D$49)^('Incentive Relocation assumption'!$I93-2022)</f>
        <v>31002943.482077494</v>
      </c>
      <c r="W93" s="107">
        <f>Q93*'Levy Proposition'!C$5/(1+Assumptions!$D$49)^('Incentive Relocation assumption'!$I93-2022)</f>
        <v>210471.69455507412</v>
      </c>
      <c r="X93" s="107">
        <f>R93*'Levy Proposition'!D$5/(1+Assumptions!$D$49)^('Incentive Relocation assumption'!$I93-2022)</f>
        <v>156281.57485265654</v>
      </c>
      <c r="Y93" s="107">
        <f>S93*'Levy Proposition'!E$5/(1+Assumptions!$D$49)^('Incentive Relocation assumption'!$I93-2022)</f>
        <v>56088.6219715474</v>
      </c>
      <c r="Z93" s="107">
        <f>T93*'Levy Proposition'!F$5/(1+Assumptions!$D$49)^('Incentive Relocation assumption'!$I93-2022)</f>
        <v>38745.45900142537</v>
      </c>
      <c r="AA93" s="107">
        <f>U93*'Levy Proposition'!G$5/(1+Assumptions!$D$49)^('Incentive Relocation assumption'!$I93-2022)</f>
        <v>21756.887379044605</v>
      </c>
      <c r="AB93" s="81">
        <f>P93*'Levy Proposition'!B$33/(1+Assumptions!$D$49)^('Incentive Relocation assumption'!$I93-2022)</f>
        <v>30974466.740239806</v>
      </c>
      <c r="AC93" s="81">
        <f>Q93*'Levy Proposition'!C$33/(1+Assumptions!$D$49)^('Incentive Relocation assumption'!$I93-2022)</f>
        <v>210278.37264957669</v>
      </c>
      <c r="AD93" s="81">
        <f>R93*'Levy Proposition'!D$33/(1+Assumptions!$D$49)^('Incentive Relocation assumption'!$I93-2022)</f>
        <v>156138.02751291316</v>
      </c>
      <c r="AE93" s="81">
        <f>S93*'Levy Proposition'!E$33/(1+Assumptions!$D$49)^('Incentive Relocation assumption'!$I93-2022)</f>
        <v>56037.103598498768</v>
      </c>
      <c r="AF93" s="81">
        <f>T93*'Levy Proposition'!F$33/(1+Assumptions!$D$49)^('Incentive Relocation assumption'!$I93-2022)</f>
        <v>38709.870624663527</v>
      </c>
      <c r="AG93" s="81">
        <f>U93*'Levy Proposition'!G$33/(1+Assumptions!$D$49)^('Incentive Relocation assumption'!$I93-2022)</f>
        <v>21736.903300260514</v>
      </c>
      <c r="AH93" s="109">
        <f t="shared" si="22"/>
        <v>28476.74183768779</v>
      </c>
      <c r="AI93" s="109">
        <f t="shared" si="23"/>
        <v>193.32190549743245</v>
      </c>
      <c r="AJ93" s="109">
        <f t="shared" si="24"/>
        <v>143.5473397433816</v>
      </c>
      <c r="AK93" s="109">
        <f t="shared" si="25"/>
        <v>51.518373048631474</v>
      </c>
      <c r="AL93" s="109">
        <f t="shared" si="26"/>
        <v>35.588376761843392</v>
      </c>
      <c r="AM93" s="109">
        <f t="shared" si="27"/>
        <v>19.984078784091253</v>
      </c>
      <c r="AN93" s="106">
        <f>'Levy Proposition'!B$11*'Incentive Relocation assumption'!J93/(1+Assumptions!$D$49)^('Incentive Relocation assumption'!$I93-2022)</f>
        <v>0</v>
      </c>
      <c r="AO93" s="106">
        <f>-'Levy Proposition'!C$11*'Incentive Relocation assumption'!K93/(1+Assumptions!$D$49)^('Incentive Relocation assumption'!$I93-2022)</f>
        <v>17436.57203199877</v>
      </c>
      <c r="AP93" s="106">
        <f>-'Levy Proposition'!D$11*'Incentive Relocation assumption'!L93/(1+Assumptions!$D$49)^('Incentive Relocation assumption'!$I93-2022)</f>
        <v>8581.7670774237758</v>
      </c>
      <c r="AQ93" s="106">
        <f>-'Levy Proposition'!E$11*'Incentive Relocation assumption'!M93/(1+Assumptions!$D$49)^('Incentive Relocation assumption'!$I93-2022)</f>
        <v>4861.3648834857377</v>
      </c>
      <c r="AR93" s="106">
        <f>-'Levy Proposition'!F$11*'Incentive Relocation assumption'!N93/(1+Assumptions!$D$49)^('Incentive Relocation assumption'!$I93-2022)</f>
        <v>1873.8787110730564</v>
      </c>
      <c r="AS93" s="106">
        <f>-'Levy Proposition'!G$11*'Incentive Relocation assumption'!O93/(1+Assumptions!$D$49)^('Incentive Relocation assumption'!$I93-2022)</f>
        <v>2196.9817588006649</v>
      </c>
    </row>
    <row r="94" spans="1:45" x14ac:dyDescent="0.35">
      <c r="A94">
        <v>2112</v>
      </c>
      <c r="B94" s="84">
        <f>'Future 95% Cost'!V93</f>
        <v>22011804.626002971</v>
      </c>
      <c r="C94" s="84">
        <f>'Future 95% Cost'!W93</f>
        <v>39324552.374312684</v>
      </c>
      <c r="D94" s="84">
        <f>'Future 95% Cost'!X93</f>
        <v>29464386.606905673</v>
      </c>
      <c r="E94" s="84">
        <f>'Future 95% Cost'!Y93</f>
        <v>10867652.127653049</v>
      </c>
      <c r="F94" s="84">
        <f>'Future 95% Cost'!Z93</f>
        <v>7481016.4938769434</v>
      </c>
      <c r="G94" s="84">
        <f>'Future 95% Cost'!AA93</f>
        <v>4196560.6733408934</v>
      </c>
      <c r="H94" s="84"/>
      <c r="I94">
        <v>2112</v>
      </c>
      <c r="J94" s="103">
        <f t="shared" si="21"/>
        <v>2349.4817002979507</v>
      </c>
      <c r="K94" s="103">
        <f t="shared" si="28"/>
        <v>-850.72620150634032</v>
      </c>
      <c r="L94" s="103">
        <f t="shared" si="29"/>
        <v>-971.00410631264867</v>
      </c>
      <c r="M94" s="103">
        <f t="shared" si="30"/>
        <v>-210.02262115018249</v>
      </c>
      <c r="N94" s="103">
        <f t="shared" si="31"/>
        <v>-260.45328116944324</v>
      </c>
      <c r="O94" s="103">
        <f t="shared" si="32"/>
        <v>-57.275490159336385</v>
      </c>
      <c r="P94" s="106">
        <f t="shared" si="33"/>
        <v>6843602.3659940418</v>
      </c>
      <c r="Q94" s="106">
        <f t="shared" si="34"/>
        <v>17014.524030126806</v>
      </c>
      <c r="R94" s="106">
        <f t="shared" si="35"/>
        <v>19420.082126252972</v>
      </c>
      <c r="S94" s="106">
        <f t="shared" si="36"/>
        <v>4200.4524230036495</v>
      </c>
      <c r="T94" s="106">
        <f t="shared" si="37"/>
        <v>5209.0656233888649</v>
      </c>
      <c r="U94" s="106">
        <f t="shared" si="38"/>
        <v>1145.5098031867276</v>
      </c>
      <c r="V94" s="107">
        <f>P94*'Levy Proposition'!B$5/(1+Assumptions!$D$49)^('Incentive Relocation assumption'!$I94-2022)</f>
        <v>29381686.79043743</v>
      </c>
      <c r="W94" s="107">
        <f>Q94*'Levy Proposition'!C$5/(1+Assumptions!$D$49)^('Incentive Relocation assumption'!$I94-2022)</f>
        <v>189423.61724159826</v>
      </c>
      <c r="X94" s="107">
        <f>R94*'Levy Proposition'!D$5/(1+Assumptions!$D$49)^('Incentive Relocation assumption'!$I94-2022)</f>
        <v>140652.74325549495</v>
      </c>
      <c r="Y94" s="107">
        <f>S94*'Levy Proposition'!E$5/(1+Assumptions!$D$49)^('Incentive Relocation assumption'!$I94-2022)</f>
        <v>50479.517839235989</v>
      </c>
      <c r="Z94" s="107">
        <f>T94*'Levy Proposition'!F$5/(1+Assumptions!$D$49)^('Incentive Relocation assumption'!$I94-2022)</f>
        <v>34870.745974896687</v>
      </c>
      <c r="AA94" s="107">
        <f>U94*'Levy Proposition'!G$5/(1+Assumptions!$D$49)^('Incentive Relocation assumption'!$I94-2022)</f>
        <v>19581.104794014445</v>
      </c>
      <c r="AB94" s="81">
        <f>P94*'Levy Proposition'!B$33/(1+Assumptions!$D$49)^('Incentive Relocation assumption'!$I94-2022)</f>
        <v>29354699.201018028</v>
      </c>
      <c r="AC94" s="81">
        <f>Q94*'Levy Proposition'!C$33/(1+Assumptions!$D$49)^('Incentive Relocation assumption'!$I94-2022)</f>
        <v>189249.62836053385</v>
      </c>
      <c r="AD94" s="81">
        <f>R94*'Levy Proposition'!D$33/(1+Assumptions!$D$49)^('Incentive Relocation assumption'!$I94-2022)</f>
        <v>140523.55126890939</v>
      </c>
      <c r="AE94" s="81">
        <f>S94*'Levy Proposition'!E$33/(1+Assumptions!$D$49)^('Incentive Relocation assumption'!$I94-2022)</f>
        <v>50433.15152571386</v>
      </c>
      <c r="AF94" s="81">
        <f>T94*'Levy Proposition'!F$33/(1+Assumptions!$D$49)^('Incentive Relocation assumption'!$I94-2022)</f>
        <v>34838.71658931952</v>
      </c>
      <c r="AG94" s="81">
        <f>U94*'Levy Proposition'!G$33/(1+Assumptions!$D$49)^('Incentive Relocation assumption'!$I94-2022)</f>
        <v>19563.119209308974</v>
      </c>
      <c r="AH94" s="109">
        <f t="shared" si="22"/>
        <v>26987.589419402182</v>
      </c>
      <c r="AI94" s="109">
        <f t="shared" si="23"/>
        <v>173.98888106440427</v>
      </c>
      <c r="AJ94" s="109">
        <f t="shared" si="24"/>
        <v>129.19198658555979</v>
      </c>
      <c r="AK94" s="109">
        <f t="shared" si="25"/>
        <v>46.366313522128621</v>
      </c>
      <c r="AL94" s="109">
        <f t="shared" si="26"/>
        <v>32.029385577166977</v>
      </c>
      <c r="AM94" s="109">
        <f t="shared" si="27"/>
        <v>17.98558470547141</v>
      </c>
      <c r="AN94" s="106">
        <f>'Levy Proposition'!B$11*'Incentive Relocation assumption'!J94/(1+Assumptions!$D$49)^('Incentive Relocation assumption'!$I94-2022)</f>
        <v>0</v>
      </c>
      <c r="AO94" s="106">
        <f>-'Levy Proposition'!C$11*'Incentive Relocation assumption'!K94/(1+Assumptions!$D$49)^('Incentive Relocation assumption'!$I94-2022)</f>
        <v>15692.839617113561</v>
      </c>
      <c r="AP94" s="106">
        <f>-'Levy Proposition'!D$11*'Incentive Relocation assumption'!L94/(1+Assumptions!$D$49)^('Incentive Relocation assumption'!$I94-2022)</f>
        <v>7723.5533527055959</v>
      </c>
      <c r="AQ94" s="106">
        <f>-'Levy Proposition'!E$11*'Incentive Relocation assumption'!M94/(1+Assumptions!$D$49)^('Incentive Relocation assumption'!$I94-2022)</f>
        <v>4375.2074259096553</v>
      </c>
      <c r="AR94" s="106">
        <f>-'Levy Proposition'!F$11*'Incentive Relocation assumption'!N94/(1+Assumptions!$D$49)^('Incentive Relocation assumption'!$I94-2022)</f>
        <v>1686.4827570939738</v>
      </c>
      <c r="AS94" s="106">
        <f>-'Levy Proposition'!G$11*'Incentive Relocation assumption'!O94/(1+Assumptions!$D$49)^('Incentive Relocation assumption'!$I94-2022)</f>
        <v>1977.274106361765</v>
      </c>
    </row>
    <row r="95" spans="1:45" x14ac:dyDescent="0.35">
      <c r="A95">
        <v>2113</v>
      </c>
      <c r="B95" s="84">
        <f>'Future 95% Cost'!V94</f>
        <v>21049337.674991678</v>
      </c>
      <c r="C95" s="84">
        <f>'Future 95% Cost'!W94</f>
        <v>37604580.427052282</v>
      </c>
      <c r="D95" s="84">
        <f>'Future 95% Cost'!X94</f>
        <v>28180698.163261406</v>
      </c>
      <c r="E95" s="84">
        <f>'Future 95% Cost'!Y94</f>
        <v>10399905.6110755</v>
      </c>
      <c r="F95" s="84">
        <f>'Future 95% Cost'!Z94</f>
        <v>7158925.5098397918</v>
      </c>
      <c r="G95" s="84">
        <f>'Future 95% Cost'!AA94</f>
        <v>4015819.0046302062</v>
      </c>
      <c r="H95" s="84"/>
      <c r="I95">
        <v>2113</v>
      </c>
      <c r="J95" s="103">
        <f t="shared" si="21"/>
        <v>2232.0076152830534</v>
      </c>
      <c r="K95" s="103">
        <f t="shared" si="28"/>
        <v>-808.18989143102328</v>
      </c>
      <c r="L95" s="103">
        <f t="shared" si="29"/>
        <v>-922.45390099701626</v>
      </c>
      <c r="M95" s="103">
        <f t="shared" si="30"/>
        <v>-199.52149009267336</v>
      </c>
      <c r="N95" s="103">
        <f t="shared" si="31"/>
        <v>-247.43061711097107</v>
      </c>
      <c r="O95" s="103">
        <f t="shared" si="32"/>
        <v>-54.411715651369562</v>
      </c>
      <c r="P95" s="106">
        <f t="shared" si="33"/>
        <v>6845951.8476943402</v>
      </c>
      <c r="Q95" s="106">
        <f t="shared" si="34"/>
        <v>16163.797828620465</v>
      </c>
      <c r="R95" s="106">
        <f t="shared" si="35"/>
        <v>18449.078019940323</v>
      </c>
      <c r="S95" s="106">
        <f t="shared" si="36"/>
        <v>3990.4298018534669</v>
      </c>
      <c r="T95" s="106">
        <f t="shared" si="37"/>
        <v>4948.6123422194214</v>
      </c>
      <c r="U95" s="106">
        <f t="shared" si="38"/>
        <v>1088.2343130273912</v>
      </c>
      <c r="V95" s="107">
        <f>P95*'Levy Proposition'!B$5/(1+Assumptions!$D$49)^('Incentive Relocation assumption'!$I95-2022)</f>
        <v>27844704.919450738</v>
      </c>
      <c r="W95" s="107">
        <f>Q95*'Levy Proposition'!C$5/(1+Assumptions!$D$49)^('Incentive Relocation assumption'!$I95-2022)</f>
        <v>170480.43844918284</v>
      </c>
      <c r="X95" s="107">
        <f>R95*'Levy Proposition'!D$5/(1+Assumptions!$D$49)^('Incentive Relocation assumption'!$I95-2022)</f>
        <v>126586.86223214692</v>
      </c>
      <c r="Y95" s="107">
        <f>S95*'Levy Proposition'!E$5/(1+Assumptions!$D$49)^('Incentive Relocation assumption'!$I95-2022)</f>
        <v>45431.348314714967</v>
      </c>
      <c r="Z95" s="107">
        <f>T95*'Levy Proposition'!F$5/(1+Assumptions!$D$49)^('Incentive Relocation assumption'!$I95-2022)</f>
        <v>31383.52096438039</v>
      </c>
      <c r="AA95" s="107">
        <f>U95*'Levy Proposition'!G$5/(1+Assumptions!$D$49)^('Incentive Relocation assumption'!$I95-2022)</f>
        <v>17622.909852604673</v>
      </c>
      <c r="AB95" s="81">
        <f>P95*'Levy Proposition'!B$33/(1+Assumptions!$D$49)^('Incentive Relocation assumption'!$I95-2022)</f>
        <v>27819129.074563738</v>
      </c>
      <c r="AC95" s="81">
        <f>Q95*'Levy Proposition'!C$33/(1+Assumptions!$D$49)^('Incentive Relocation assumption'!$I95-2022)</f>
        <v>170323.84920671626</v>
      </c>
      <c r="AD95" s="81">
        <f>R95*'Levy Proposition'!D$33/(1+Assumptions!$D$49)^('Incentive Relocation assumption'!$I95-2022)</f>
        <v>126470.59000148239</v>
      </c>
      <c r="AE95" s="81">
        <f>S95*'Levy Proposition'!E$33/(1+Assumptions!$D$49)^('Incentive Relocation assumption'!$I95-2022)</f>
        <v>45389.618832543572</v>
      </c>
      <c r="AF95" s="81">
        <f>T95*'Levy Proposition'!F$33/(1+Assumptions!$D$49)^('Incentive Relocation assumption'!$I95-2022)</f>
        <v>31354.694655517909</v>
      </c>
      <c r="AG95" s="81">
        <f>U95*'Levy Proposition'!G$33/(1+Assumptions!$D$49)^('Incentive Relocation assumption'!$I95-2022)</f>
        <v>17606.722903949572</v>
      </c>
      <c r="AH95" s="109">
        <f t="shared" si="22"/>
        <v>25575.844886999577</v>
      </c>
      <c r="AI95" s="109">
        <f t="shared" si="23"/>
        <v>156.58924246657989</v>
      </c>
      <c r="AJ95" s="109">
        <f t="shared" si="24"/>
        <v>116.27223066453007</v>
      </c>
      <c r="AK95" s="109">
        <f t="shared" si="25"/>
        <v>41.72948217139492</v>
      </c>
      <c r="AL95" s="109">
        <f t="shared" si="26"/>
        <v>28.826308862480801</v>
      </c>
      <c r="AM95" s="109">
        <f t="shared" si="27"/>
        <v>16.186948655100423</v>
      </c>
      <c r="AN95" s="106">
        <f>'Levy Proposition'!B$11*'Incentive Relocation assumption'!J95/(1+Assumptions!$D$49)^('Incentive Relocation assumption'!$I95-2022)</f>
        <v>0</v>
      </c>
      <c r="AO95" s="106">
        <f>-'Levy Proposition'!C$11*'Incentive Relocation assumption'!K95/(1+Assumptions!$D$49)^('Incentive Relocation assumption'!$I95-2022)</f>
        <v>14123.487965209832</v>
      </c>
      <c r="AP95" s="106">
        <f>-'Levy Proposition'!D$11*'Incentive Relocation assumption'!L95/(1+Assumptions!$D$49)^('Incentive Relocation assumption'!$I95-2022)</f>
        <v>6951.1647023164851</v>
      </c>
      <c r="AQ95" s="106">
        <f>-'Levy Proposition'!E$11*'Incentive Relocation assumption'!M95/(1+Assumptions!$D$49)^('Incentive Relocation assumption'!$I95-2022)</f>
        <v>3937.6678111043839</v>
      </c>
      <c r="AR95" s="106">
        <f>-'Levy Proposition'!F$11*'Incentive Relocation assumption'!N95/(1+Assumptions!$D$49)^('Incentive Relocation assumption'!$I95-2022)</f>
        <v>1517.8272068348424</v>
      </c>
      <c r="AS95" s="106">
        <f>-'Levy Proposition'!G$11*'Incentive Relocation assumption'!O95/(1+Assumptions!$D$49)^('Incentive Relocation assumption'!$I95-2022)</f>
        <v>1779.538166863515</v>
      </c>
    </row>
    <row r="96" spans="1:45" x14ac:dyDescent="0.35">
      <c r="A96">
        <v>2114</v>
      </c>
      <c r="B96" s="84">
        <f>'Future 95% Cost'!V95</f>
        <v>20129165.916025829</v>
      </c>
      <c r="C96" s="84">
        <f>'Future 95% Cost'!W95</f>
        <v>35960169.966213569</v>
      </c>
      <c r="D96" s="84">
        <f>'Future 95% Cost'!X95</f>
        <v>26953223.527775083</v>
      </c>
      <c r="E96" s="84">
        <f>'Future 95% Cost'!Y95</f>
        <v>9952436.7042252272</v>
      </c>
      <c r="F96" s="84">
        <f>'Future 95% Cost'!Z95</f>
        <v>6850811.7584392447</v>
      </c>
      <c r="G96" s="84">
        <f>'Future 95% Cost'!AA95</f>
        <v>3842924.1944163097</v>
      </c>
      <c r="H96" s="84"/>
      <c r="I96">
        <v>2114</v>
      </c>
      <c r="J96" s="103">
        <f t="shared" si="21"/>
        <v>2120.4072345189011</v>
      </c>
      <c r="K96" s="103">
        <f t="shared" si="28"/>
        <v>-767.78039685947215</v>
      </c>
      <c r="L96" s="103">
        <f t="shared" si="29"/>
        <v>-876.33120594716536</v>
      </c>
      <c r="M96" s="103">
        <f t="shared" si="30"/>
        <v>-189.54541558803967</v>
      </c>
      <c r="N96" s="103">
        <f t="shared" si="31"/>
        <v>-235.05908625542253</v>
      </c>
      <c r="O96" s="103">
        <f t="shared" si="32"/>
        <v>-51.691129868801085</v>
      </c>
      <c r="P96" s="106">
        <f t="shared" si="33"/>
        <v>6848183.8553096233</v>
      </c>
      <c r="Q96" s="106">
        <f t="shared" si="34"/>
        <v>15355.607937189441</v>
      </c>
      <c r="R96" s="106">
        <f t="shared" si="35"/>
        <v>17526.624118943306</v>
      </c>
      <c r="S96" s="106">
        <f t="shared" si="36"/>
        <v>3790.9083117607934</v>
      </c>
      <c r="T96" s="106">
        <f t="shared" si="37"/>
        <v>4701.1817251084503</v>
      </c>
      <c r="U96" s="106">
        <f t="shared" si="38"/>
        <v>1033.8225973760216</v>
      </c>
      <c r="V96" s="107">
        <f>P96*'Levy Proposition'!B$5/(1+Assumptions!$D$49)^('Incentive Relocation assumption'!$I96-2022)</f>
        <v>26387668.158191036</v>
      </c>
      <c r="W96" s="107">
        <f>Q96*'Levy Proposition'!C$5/(1+Assumptions!$D$49)^('Incentive Relocation assumption'!$I96-2022)</f>
        <v>153431.65924635887</v>
      </c>
      <c r="X96" s="107">
        <f>R96*'Levy Proposition'!D$5/(1+Assumptions!$D$49)^('Incentive Relocation assumption'!$I96-2022)</f>
        <v>113927.62998353045</v>
      </c>
      <c r="Y96" s="107">
        <f>S96*'Levy Proposition'!E$5/(1+Assumptions!$D$49)^('Incentive Relocation assumption'!$I96-2022)</f>
        <v>40888.017517644999</v>
      </c>
      <c r="Z96" s="107">
        <f>T96*'Levy Proposition'!F$5/(1+Assumptions!$D$49)^('Incentive Relocation assumption'!$I96-2022)</f>
        <v>28245.033496867174</v>
      </c>
      <c r="AA96" s="107">
        <f>U96*'Levy Proposition'!G$5/(1+Assumptions!$D$49)^('Incentive Relocation assumption'!$I96-2022)</f>
        <v>15860.542851901035</v>
      </c>
      <c r="AB96" s="81">
        <f>P96*'Levy Proposition'!B$33/(1+Assumptions!$D$49)^('Incentive Relocation assumption'!$I96-2022)</f>
        <v>26363430.626865216</v>
      </c>
      <c r="AC96" s="81">
        <f>Q96*'Levy Proposition'!C$33/(1+Assumptions!$D$49)^('Incentive Relocation assumption'!$I96-2022)</f>
        <v>153290.72960357796</v>
      </c>
      <c r="AD96" s="81">
        <f>R96*'Levy Proposition'!D$33/(1+Assumptions!$D$49)^('Incentive Relocation assumption'!$I96-2022)</f>
        <v>113822.98547746618</v>
      </c>
      <c r="AE96" s="81">
        <f>S96*'Levy Proposition'!E$33/(1+Assumptions!$D$49)^('Incentive Relocation assumption'!$I96-2022)</f>
        <v>40850.461163688546</v>
      </c>
      <c r="AF96" s="81">
        <f>T96*'Levy Proposition'!F$33/(1+Assumptions!$D$49)^('Incentive Relocation assumption'!$I96-2022)</f>
        <v>28219.089943231629</v>
      </c>
      <c r="AG96" s="81">
        <f>U96*'Levy Proposition'!G$33/(1+Assumptions!$D$49)^('Incentive Relocation assumption'!$I96-2022)</f>
        <v>15845.974667932944</v>
      </c>
      <c r="AH96" s="109">
        <f t="shared" si="22"/>
        <v>24237.531325820833</v>
      </c>
      <c r="AI96" s="109">
        <f t="shared" si="23"/>
        <v>140.92964278091677</v>
      </c>
      <c r="AJ96" s="109">
        <f t="shared" si="24"/>
        <v>104.64450606427272</v>
      </c>
      <c r="AK96" s="109">
        <f t="shared" si="25"/>
        <v>37.556353956453677</v>
      </c>
      <c r="AL96" s="109">
        <f t="shared" si="26"/>
        <v>25.943553635544959</v>
      </c>
      <c r="AM96" s="109">
        <f t="shared" si="27"/>
        <v>14.568183968091034</v>
      </c>
      <c r="AN96" s="106">
        <f>'Levy Proposition'!B$11*'Incentive Relocation assumption'!J96/(1+Assumptions!$D$49)^('Incentive Relocation assumption'!$I96-2022)</f>
        <v>0</v>
      </c>
      <c r="AO96" s="106">
        <f>-'Levy Proposition'!C$11*'Incentive Relocation assumption'!K96/(1+Assumptions!$D$49)^('Incentive Relocation assumption'!$I96-2022)</f>
        <v>12711.078247807691</v>
      </c>
      <c r="AP96" s="106">
        <f>-'Levy Proposition'!D$11*'Incentive Relocation assumption'!L96/(1+Assumptions!$D$49)^('Incentive Relocation assumption'!$I96-2022)</f>
        <v>6256.0182486218418</v>
      </c>
      <c r="AQ96" s="106">
        <f>-'Levy Proposition'!E$11*'Incentive Relocation assumption'!M96/(1+Assumptions!$D$49)^('Incentive Relocation assumption'!$I96-2022)</f>
        <v>3543.8840450824728</v>
      </c>
      <c r="AR96" s="106">
        <f>-'Levy Proposition'!F$11*'Incentive Relocation assumption'!N96/(1+Assumptions!$D$49)^('Incentive Relocation assumption'!$I96-2022)</f>
        <v>1366.0379390879759</v>
      </c>
      <c r="AS96" s="106">
        <f>-'Levy Proposition'!G$11*'Incentive Relocation assumption'!O96/(1+Assumptions!$D$49)^('Incentive Relocation assumption'!$I96-2022)</f>
        <v>1601.5766742380861</v>
      </c>
    </row>
    <row r="97" spans="1:45" x14ac:dyDescent="0.35">
      <c r="A97">
        <v>2115</v>
      </c>
      <c r="B97" s="84">
        <f>'Future 95% Cost'!V96</f>
        <v>19249422.805267215</v>
      </c>
      <c r="C97" s="84">
        <f>'Future 95% Cost'!W96</f>
        <v>34387988.784526952</v>
      </c>
      <c r="D97" s="84">
        <f>'Future 95% Cost'!X96</f>
        <v>25779490.34970089</v>
      </c>
      <c r="E97" s="84">
        <f>'Future 95% Cost'!Y96</f>
        <v>9524360.9487614091</v>
      </c>
      <c r="F97" s="84">
        <f>'Future 95% Cost'!Z96</f>
        <v>6556064.682423803</v>
      </c>
      <c r="G97" s="84">
        <f>'Future 95% Cost'!AA96</f>
        <v>3677533.3170660604</v>
      </c>
      <c r="H97" s="84"/>
      <c r="I97">
        <v>2115</v>
      </c>
      <c r="J97" s="103">
        <f t="shared" si="21"/>
        <v>2014.3868727929555</v>
      </c>
      <c r="K97" s="103">
        <f t="shared" si="28"/>
        <v>-729.3913770164985</v>
      </c>
      <c r="L97" s="103">
        <f t="shared" si="29"/>
        <v>-832.51464564980711</v>
      </c>
      <c r="M97" s="103">
        <f t="shared" si="30"/>
        <v>-180.0681448086377</v>
      </c>
      <c r="N97" s="103">
        <f t="shared" si="31"/>
        <v>-223.3061319426514</v>
      </c>
      <c r="O97" s="103">
        <f t="shared" si="32"/>
        <v>-49.106573375361023</v>
      </c>
      <c r="P97" s="106">
        <f t="shared" si="33"/>
        <v>6850304.2625441421</v>
      </c>
      <c r="Q97" s="106">
        <f t="shared" si="34"/>
        <v>14587.827540329969</v>
      </c>
      <c r="R97" s="106">
        <f t="shared" si="35"/>
        <v>16650.292912996141</v>
      </c>
      <c r="S97" s="106">
        <f t="shared" si="36"/>
        <v>3601.3628961727536</v>
      </c>
      <c r="T97" s="106">
        <f t="shared" si="37"/>
        <v>4466.1226388530276</v>
      </c>
      <c r="U97" s="106">
        <f t="shared" si="38"/>
        <v>982.13146750722046</v>
      </c>
      <c r="V97" s="107">
        <f>P97*'Levy Proposition'!B$5/(1+Assumptions!$D$49)^('Incentive Relocation assumption'!$I97-2022)</f>
        <v>25006464.075595558</v>
      </c>
      <c r="W97" s="107">
        <f>Q97*'Levy Proposition'!C$5/(1+Assumptions!$D$49)^('Incentive Relocation assumption'!$I97-2022)</f>
        <v>138087.83150277977</v>
      </c>
      <c r="X97" s="107">
        <f>R97*'Levy Proposition'!D$5/(1+Assumptions!$D$49)^('Incentive Relocation assumption'!$I97-2022)</f>
        <v>102534.37556467106</v>
      </c>
      <c r="Y97" s="107">
        <f>S97*'Levy Proposition'!E$5/(1+Assumptions!$D$49)^('Incentive Relocation assumption'!$I97-2022)</f>
        <v>36799.039397687149</v>
      </c>
      <c r="Z97" s="107">
        <f>T97*'Levy Proposition'!F$5/(1+Assumptions!$D$49)^('Incentive Relocation assumption'!$I97-2022)</f>
        <v>25420.408313796714</v>
      </c>
      <c r="AA97" s="107">
        <f>U97*'Levy Proposition'!G$5/(1+Assumptions!$D$49)^('Incentive Relocation assumption'!$I97-2022)</f>
        <v>14274.420153139959</v>
      </c>
      <c r="AB97" s="81">
        <f>P97*'Levy Proposition'!B$33/(1+Assumptions!$D$49)^('Incentive Relocation assumption'!$I97-2022)</f>
        <v>24983495.204199009</v>
      </c>
      <c r="AC97" s="81">
        <f>Q97*'Levy Proposition'!C$33/(1+Assumptions!$D$49)^('Incentive Relocation assumption'!$I97-2022)</f>
        <v>137960.99543216915</v>
      </c>
      <c r="AD97" s="81">
        <f>R97*'Levy Proposition'!D$33/(1+Assumptions!$D$49)^('Incentive Relocation assumption'!$I97-2022)</f>
        <v>102440.19596059149</v>
      </c>
      <c r="AE97" s="81">
        <f>S97*'Levy Proposition'!E$33/(1+Assumptions!$D$49)^('Incentive Relocation assumption'!$I97-2022)</f>
        <v>36765.238841123595</v>
      </c>
      <c r="AF97" s="81">
        <f>T97*'Levy Proposition'!F$33/(1+Assumptions!$D$49)^('Incentive Relocation assumption'!$I97-2022)</f>
        <v>25397.0592274308</v>
      </c>
      <c r="AG97" s="81">
        <f>U97*'Levy Proposition'!G$33/(1+Assumptions!$D$49)^('Incentive Relocation assumption'!$I97-2022)</f>
        <v>14261.308850407733</v>
      </c>
      <c r="AH97" s="109">
        <f t="shared" si="22"/>
        <v>22968.871396549046</v>
      </c>
      <c r="AI97" s="109">
        <f t="shared" si="23"/>
        <v>126.83607061061775</v>
      </c>
      <c r="AJ97" s="109">
        <f t="shared" si="24"/>
        <v>94.179604079574347</v>
      </c>
      <c r="AK97" s="109">
        <f t="shared" si="25"/>
        <v>33.800556563553982</v>
      </c>
      <c r="AL97" s="109">
        <f t="shared" si="26"/>
        <v>23.349086365913536</v>
      </c>
      <c r="AM97" s="109">
        <f t="shared" si="27"/>
        <v>13.11130273222625</v>
      </c>
      <c r="AN97" s="106">
        <f>'Levy Proposition'!B$11*'Incentive Relocation assumption'!J97/(1+Assumptions!$D$49)^('Incentive Relocation assumption'!$I97-2022)</f>
        <v>0</v>
      </c>
      <c r="AO97" s="106">
        <f>-'Levy Proposition'!C$11*'Incentive Relocation assumption'!K97/(1+Assumptions!$D$49)^('Incentive Relocation assumption'!$I97-2022)</f>
        <v>11439.915594496653</v>
      </c>
      <c r="AP97" s="106">
        <f>-'Levy Proposition'!D$11*'Incentive Relocation assumption'!L97/(1+Assumptions!$D$49)^('Incentive Relocation assumption'!$I97-2022)</f>
        <v>5630.3894387722949</v>
      </c>
      <c r="AQ97" s="106">
        <f>-'Levy Proposition'!E$11*'Incentive Relocation assumption'!M97/(1+Assumptions!$D$49)^('Incentive Relocation assumption'!$I97-2022)</f>
        <v>3189.4803542271634</v>
      </c>
      <c r="AR97" s="106">
        <f>-'Levy Proposition'!F$11*'Incentive Relocation assumption'!N97/(1+Assumptions!$D$49)^('Incentive Relocation assumption'!$I97-2022)</f>
        <v>1229.4282528503743</v>
      </c>
      <c r="AS97" s="106">
        <f>-'Levy Proposition'!G$11*'Incentive Relocation assumption'!O97/(1+Assumptions!$D$49)^('Incentive Relocation assumption'!$I97-2022)</f>
        <v>1441.4120985022171</v>
      </c>
    </row>
    <row r="98" spans="1:45" x14ac:dyDescent="0.35">
      <c r="A98">
        <v>2116</v>
      </c>
      <c r="B98" s="84">
        <f>'Future 95% Cost'!V97</f>
        <v>18408324.472394895</v>
      </c>
      <c r="C98" s="84">
        <f>'Future 95% Cost'!W97</f>
        <v>32884852.109151106</v>
      </c>
      <c r="D98" s="84">
        <f>'Future 95% Cost'!X97</f>
        <v>24657135.419983182</v>
      </c>
      <c r="E98" s="84">
        <f>'Future 95% Cost'!Y97</f>
        <v>9114832.6666401625</v>
      </c>
      <c r="F98" s="84">
        <f>'Future 95% Cost'!Z97</f>
        <v>6274100.5439920491</v>
      </c>
      <c r="G98" s="84">
        <f>'Future 95% Cost'!AA97</f>
        <v>3519318.5161996926</v>
      </c>
      <c r="H98" s="84"/>
      <c r="I98">
        <v>2116</v>
      </c>
      <c r="J98" s="103">
        <f t="shared" si="21"/>
        <v>1913.6675291533079</v>
      </c>
      <c r="K98" s="103">
        <f t="shared" si="28"/>
        <v>-692.92180816567361</v>
      </c>
      <c r="L98" s="103">
        <f t="shared" si="29"/>
        <v>-790.88891336731672</v>
      </c>
      <c r="M98" s="103">
        <f t="shared" si="30"/>
        <v>-171.06473756820583</v>
      </c>
      <c r="N98" s="103">
        <f t="shared" si="31"/>
        <v>-212.14082534551881</v>
      </c>
      <c r="O98" s="103">
        <f t="shared" si="32"/>
        <v>-46.651244706592976</v>
      </c>
      <c r="P98" s="106">
        <f t="shared" si="33"/>
        <v>6852318.6494169347</v>
      </c>
      <c r="Q98" s="106">
        <f t="shared" si="34"/>
        <v>13858.43616331347</v>
      </c>
      <c r="R98" s="106">
        <f t="shared" si="35"/>
        <v>15817.778267346333</v>
      </c>
      <c r="S98" s="106">
        <f t="shared" si="36"/>
        <v>3421.2947513641161</v>
      </c>
      <c r="T98" s="106">
        <f t="shared" si="37"/>
        <v>4242.8165069103761</v>
      </c>
      <c r="U98" s="106">
        <f t="shared" si="38"/>
        <v>933.02489413185947</v>
      </c>
      <c r="V98" s="107">
        <f>P98*'Levy Proposition'!B$5/(1+Assumptions!$D$49)^('Incentive Relocation assumption'!$I98-2022)</f>
        <v>23697187.14567386</v>
      </c>
      <c r="W98" s="107">
        <f>Q98*'Levy Proposition'!C$5/(1+Assumptions!$D$49)^('Incentive Relocation assumption'!$I98-2022)</f>
        <v>124278.45271830769</v>
      </c>
      <c r="X98" s="107">
        <f>R98*'Levy Proposition'!D$5/(1+Assumptions!$D$49)^('Incentive Relocation assumption'!$I98-2022)</f>
        <v>92280.495731867966</v>
      </c>
      <c r="Y98" s="107">
        <f>S98*'Levy Proposition'!E$5/(1+Assumptions!$D$49)^('Incentive Relocation assumption'!$I98-2022)</f>
        <v>33118.976727305191</v>
      </c>
      <c r="Z98" s="107">
        <f>T98*'Levy Proposition'!F$5/(1+Assumptions!$D$49)^('Incentive Relocation assumption'!$I98-2022)</f>
        <v>22878.257832897194</v>
      </c>
      <c r="AA98" s="107">
        <f>U98*'Levy Proposition'!G$5/(1+Assumptions!$D$49)^('Incentive Relocation assumption'!$I98-2022)</f>
        <v>12846.916565907191</v>
      </c>
      <c r="AB98" s="81">
        <f>P98*'Levy Proposition'!B$33/(1+Assumptions!$D$49)^('Incentive Relocation assumption'!$I98-2022)</f>
        <v>23675420.867868111</v>
      </c>
      <c r="AC98" s="81">
        <f>Q98*'Levy Proposition'!C$33/(1+Assumptions!$D$49)^('Incentive Relocation assumption'!$I98-2022)</f>
        <v>124164.30080185844</v>
      </c>
      <c r="AD98" s="81">
        <f>R98*'Levy Proposition'!D$33/(1+Assumptions!$D$49)^('Incentive Relocation assumption'!$I98-2022)</f>
        <v>92195.734494434844</v>
      </c>
      <c r="AE98" s="81">
        <f>S98*'Levy Proposition'!E$33/(1+Assumptions!$D$49)^('Incentive Relocation assumption'!$I98-2022)</f>
        <v>33088.556372194813</v>
      </c>
      <c r="AF98" s="81">
        <f>T98*'Levy Proposition'!F$33/(1+Assumptions!$D$49)^('Incentive Relocation assumption'!$I98-2022)</f>
        <v>22857.243755882861</v>
      </c>
      <c r="AG98" s="81">
        <f>U98*'Levy Proposition'!G$33/(1+Assumptions!$D$49)^('Incentive Relocation assumption'!$I98-2022)</f>
        <v>12835.116450003063</v>
      </c>
      <c r="AH98" s="109">
        <f t="shared" si="22"/>
        <v>21766.277805749327</v>
      </c>
      <c r="AI98" s="109">
        <f t="shared" si="23"/>
        <v>114.15191644924926</v>
      </c>
      <c r="AJ98" s="109">
        <f t="shared" si="24"/>
        <v>84.761237433122005</v>
      </c>
      <c r="AK98" s="109">
        <f t="shared" si="25"/>
        <v>30.420355110378296</v>
      </c>
      <c r="AL98" s="109">
        <f t="shared" si="26"/>
        <v>21.014077014333452</v>
      </c>
      <c r="AM98" s="109">
        <f t="shared" si="27"/>
        <v>11.800115904128688</v>
      </c>
      <c r="AN98" s="106">
        <f>'Levy Proposition'!B$11*'Incentive Relocation assumption'!J98/(1+Assumptions!$D$49)^('Incentive Relocation assumption'!$I98-2022)</f>
        <v>0</v>
      </c>
      <c r="AO98" s="106">
        <f>-'Levy Proposition'!C$11*'Incentive Relocation assumption'!K98/(1+Assumptions!$D$49)^('Incentive Relocation assumption'!$I98-2022)</f>
        <v>10295.874689606249</v>
      </c>
      <c r="AP98" s="106">
        <f>-'Levy Proposition'!D$11*'Incentive Relocation assumption'!L98/(1+Assumptions!$D$49)^('Incentive Relocation assumption'!$I98-2022)</f>
        <v>5067.3262085228362</v>
      </c>
      <c r="AQ98" s="106">
        <f>-'Levy Proposition'!E$11*'Incentive Relocation assumption'!M98/(1+Assumptions!$D$49)^('Incentive Relocation assumption'!$I98-2022)</f>
        <v>2870.5185611580291</v>
      </c>
      <c r="AR98" s="106">
        <f>-'Levy Proposition'!F$11*'Incentive Relocation assumption'!N98/(1+Assumptions!$D$49)^('Incentive Relocation assumption'!$I98-2022)</f>
        <v>1106.4801244948296</v>
      </c>
      <c r="AS98" s="106">
        <f>-'Levy Proposition'!G$11*'Incentive Relocation assumption'!O98/(1+Assumptions!$D$49)^('Incentive Relocation assumption'!$I98-2022)</f>
        <v>1297.26467120094</v>
      </c>
    </row>
    <row r="99" spans="1:45" x14ac:dyDescent="0.35">
      <c r="A99">
        <v>2117</v>
      </c>
      <c r="B99" s="84">
        <f>'Future 95% Cost'!V98</f>
        <v>17604166.047174118</v>
      </c>
      <c r="C99" s="84">
        <f>'Future 95% Cost'!W98</f>
        <v>31447716.059443019</v>
      </c>
      <c r="D99" s="84">
        <f>'Future 95% Cost'!X98</f>
        <v>23583899.837685134</v>
      </c>
      <c r="E99" s="84">
        <f>'Future 95% Cost'!Y98</f>
        <v>8723043.2520057485</v>
      </c>
      <c r="F99" s="84">
        <f>'Future 95% Cost'!Z98</f>
        <v>6004361.2410833454</v>
      </c>
      <c r="G99" s="84">
        <f>'Future 95% Cost'!AA98</f>
        <v>3367966.3394213561</v>
      </c>
      <c r="H99" s="84"/>
      <c r="I99">
        <v>2117</v>
      </c>
      <c r="J99" s="103">
        <f t="shared" si="21"/>
        <v>1817.9841526956427</v>
      </c>
      <c r="K99" s="103">
        <f t="shared" si="28"/>
        <v>-658.27571775738988</v>
      </c>
      <c r="L99" s="103">
        <f t="shared" si="29"/>
        <v>-751.34446769895089</v>
      </c>
      <c r="M99" s="103">
        <f t="shared" si="30"/>
        <v>-162.51150068979553</v>
      </c>
      <c r="N99" s="103">
        <f t="shared" si="31"/>
        <v>-201.53378407824289</v>
      </c>
      <c r="O99" s="103">
        <f t="shared" si="32"/>
        <v>-44.31868247126333</v>
      </c>
      <c r="P99" s="106">
        <f t="shared" si="33"/>
        <v>6854232.3169460883</v>
      </c>
      <c r="Q99" s="106">
        <f t="shared" si="34"/>
        <v>13165.514355147796</v>
      </c>
      <c r="R99" s="106">
        <f t="shared" si="35"/>
        <v>15026.889353979017</v>
      </c>
      <c r="S99" s="106">
        <f t="shared" si="36"/>
        <v>3250.2300137959101</v>
      </c>
      <c r="T99" s="106">
        <f t="shared" si="37"/>
        <v>4030.6756815648573</v>
      </c>
      <c r="U99" s="106">
        <f t="shared" si="38"/>
        <v>886.37364942526654</v>
      </c>
      <c r="V99" s="107">
        <f>P99*'Levy Proposition'!B$5/(1+Assumptions!$D$49)^('Incentive Relocation assumption'!$I99-2022)</f>
        <v>22456128.812602974</v>
      </c>
      <c r="W99" s="107">
        <f>Q99*'Levy Proposition'!C$5/(1+Assumptions!$D$49)^('Incentive Relocation assumption'!$I99-2022)</f>
        <v>111850.07137827142</v>
      </c>
      <c r="X99" s="107">
        <f>R99*'Levy Proposition'!D$5/(1+Assumptions!$D$49)^('Incentive Relocation assumption'!$I99-2022)</f>
        <v>83052.048111886514</v>
      </c>
      <c r="Y99" s="107">
        <f>S99*'Levy Proposition'!E$5/(1+Assumptions!$D$49)^('Incentive Relocation assumption'!$I99-2022)</f>
        <v>29806.936197707419</v>
      </c>
      <c r="Z99" s="107">
        <f>T99*'Levy Proposition'!F$5/(1+Assumptions!$D$49)^('Incentive Relocation assumption'!$I99-2022)</f>
        <v>20590.333365512583</v>
      </c>
      <c r="AA99" s="107">
        <f>U99*'Levy Proposition'!G$5/(1+Assumptions!$D$49)^('Incentive Relocation assumption'!$I99-2022)</f>
        <v>11562.169494855165</v>
      </c>
      <c r="AB99" s="81">
        <f>P99*'Levy Proposition'!B$33/(1+Assumptions!$D$49)^('Incentive Relocation assumption'!$I99-2022)</f>
        <v>22435502.468422458</v>
      </c>
      <c r="AC99" s="81">
        <f>Q99*'Levy Proposition'!C$33/(1+Assumptions!$D$49)^('Incentive Relocation assumption'!$I99-2022)</f>
        <v>111747.33514585505</v>
      </c>
      <c r="AD99" s="81">
        <f>R99*'Levy Proposition'!D$33/(1+Assumptions!$D$49)^('Incentive Relocation assumption'!$I99-2022)</f>
        <v>82975.763363809587</v>
      </c>
      <c r="AE99" s="81">
        <f>S99*'Levy Proposition'!E$33/(1+Assumptions!$D$49)^('Incentive Relocation assumption'!$I99-2022)</f>
        <v>29779.558009324588</v>
      </c>
      <c r="AF99" s="81">
        <f>T99*'Levy Proposition'!F$33/(1+Assumptions!$D$49)^('Incentive Relocation assumption'!$I99-2022)</f>
        <v>20571.420786842737</v>
      </c>
      <c r="AG99" s="81">
        <f>U99*'Levy Proposition'!G$33/(1+Assumptions!$D$49)^('Incentive Relocation assumption'!$I99-2022)</f>
        <v>11551.549441440595</v>
      </c>
      <c r="AH99" s="109">
        <f t="shared" si="22"/>
        <v>20626.344180516899</v>
      </c>
      <c r="AI99" s="109">
        <f t="shared" si="23"/>
        <v>102.7362324163696</v>
      </c>
      <c r="AJ99" s="109">
        <f t="shared" si="24"/>
        <v>76.284748076926917</v>
      </c>
      <c r="AK99" s="109">
        <f t="shared" si="25"/>
        <v>27.378188382830558</v>
      </c>
      <c r="AL99" s="109">
        <f t="shared" si="26"/>
        <v>18.912578669845971</v>
      </c>
      <c r="AM99" s="109">
        <f t="shared" si="27"/>
        <v>10.620053414570066</v>
      </c>
      <c r="AN99" s="106">
        <f>'Levy Proposition'!B$11*'Incentive Relocation assumption'!J99/(1+Assumptions!$D$49)^('Incentive Relocation assumption'!$I99-2022)</f>
        <v>0</v>
      </c>
      <c r="AO99" s="106">
        <f>-'Levy Proposition'!C$11*'Incentive Relocation assumption'!K99/(1+Assumptions!$D$49)^('Incentive Relocation assumption'!$I99-2022)</f>
        <v>9266.2428099618082</v>
      </c>
      <c r="AP99" s="106">
        <f>-'Levy Proposition'!D$11*'Incentive Relocation assumption'!L99/(1+Assumptions!$D$49)^('Incentive Relocation assumption'!$I99-2022)</f>
        <v>4560.5717300403057</v>
      </c>
      <c r="AQ99" s="106">
        <f>-'Levy Proposition'!E$11*'Incentive Relocation assumption'!M99/(1+Assumptions!$D$49)^('Incentive Relocation assumption'!$I99-2022)</f>
        <v>2583.4543232197921</v>
      </c>
      <c r="AR99" s="106">
        <f>-'Levy Proposition'!F$11*'Incentive Relocation assumption'!N99/(1+Assumptions!$D$49)^('Incentive Relocation assumption'!$I99-2022)</f>
        <v>995.82733930476491</v>
      </c>
      <c r="AS99" s="106">
        <f>-'Levy Proposition'!G$11*'Incentive Relocation assumption'!O99/(1+Assumptions!$D$49)^('Incentive Relocation assumption'!$I99-2022)</f>
        <v>1167.5326084017147</v>
      </c>
    </row>
    <row r="100" spans="1:45" x14ac:dyDescent="0.35">
      <c r="A100">
        <v>2118</v>
      </c>
      <c r="B100" s="84">
        <f>'Future 95% Cost'!V99</f>
        <v>16835318.149705585</v>
      </c>
      <c r="C100" s="84">
        <f>'Future 95% Cost'!W99</f>
        <v>30073671.39578015</v>
      </c>
      <c r="D100" s="84">
        <f>'Future 95% Cost'!X99</f>
        <v>22557624.391085956</v>
      </c>
      <c r="E100" s="84">
        <f>'Future 95% Cost'!Y99</f>
        <v>8348219.5386174778</v>
      </c>
      <c r="F100" s="84">
        <f>'Future 95% Cost'!Z99</f>
        <v>5746313.1761305127</v>
      </c>
      <c r="G100" s="84">
        <f>'Future 95% Cost'!AA99</f>
        <v>3223177.102536547</v>
      </c>
      <c r="H100" s="84"/>
      <c r="I100">
        <v>2118</v>
      </c>
      <c r="J100" s="103">
        <f t="shared" si="21"/>
        <v>1727.0849450608605</v>
      </c>
      <c r="K100" s="103">
        <f t="shared" si="28"/>
        <v>-625.36193186952039</v>
      </c>
      <c r="L100" s="103">
        <f t="shared" si="29"/>
        <v>-713.77724431400338</v>
      </c>
      <c r="M100" s="103">
        <f t="shared" si="30"/>
        <v>-154.38592565530575</v>
      </c>
      <c r="N100" s="103">
        <f t="shared" si="31"/>
        <v>-191.45709487433075</v>
      </c>
      <c r="O100" s="103">
        <f t="shared" si="32"/>
        <v>-42.102748347700164</v>
      </c>
      <c r="P100" s="106">
        <f t="shared" si="33"/>
        <v>6856050.3010987844</v>
      </c>
      <c r="Q100" s="106">
        <f t="shared" si="34"/>
        <v>12507.238637390406</v>
      </c>
      <c r="R100" s="106">
        <f t="shared" si="35"/>
        <v>14275.544886280066</v>
      </c>
      <c r="S100" s="106">
        <f t="shared" si="36"/>
        <v>3087.7185131061146</v>
      </c>
      <c r="T100" s="106">
        <f t="shared" si="37"/>
        <v>3829.1418974866147</v>
      </c>
      <c r="U100" s="106">
        <f t="shared" si="38"/>
        <v>842.05496695400325</v>
      </c>
      <c r="V100" s="107">
        <f>P100*'Levy Proposition'!B$5/(1+Assumptions!$D$49)^('Incentive Relocation assumption'!$I100-2022)</f>
        <v>21279767.983175736</v>
      </c>
      <c r="W100" s="107">
        <f>Q100*'Levy Proposition'!C$5/(1+Assumptions!$D$49)^('Incentive Relocation assumption'!$I100-2022)</f>
        <v>100664.58178137163</v>
      </c>
      <c r="X100" s="107">
        <f>R100*'Levy Proposition'!D$5/(1+Assumptions!$D$49)^('Incentive Relocation assumption'!$I100-2022)</f>
        <v>74746.485060299616</v>
      </c>
      <c r="Y100" s="107">
        <f>S100*'Levy Proposition'!E$5/(1+Assumptions!$D$49)^('Incentive Relocation assumption'!$I100-2022)</f>
        <v>26826.114007372355</v>
      </c>
      <c r="Z100" s="107">
        <f>T100*'Levy Proposition'!F$5/(1+Assumptions!$D$49)^('Incentive Relocation assumption'!$I100-2022)</f>
        <v>18531.21121370159</v>
      </c>
      <c r="AA100" s="107">
        <f>U100*'Levy Proposition'!G$5/(1+Assumptions!$D$49)^('Incentive Relocation assumption'!$I100-2022)</f>
        <v>10405.902672593498</v>
      </c>
      <c r="AB100" s="81">
        <f>P100*'Levy Proposition'!B$33/(1+Assumptions!$D$49)^('Incentive Relocation assumption'!$I100-2022)</f>
        <v>21260222.146840125</v>
      </c>
      <c r="AC100" s="81">
        <f>Q100*'Levy Proposition'!C$33/(1+Assumptions!$D$49)^('Incentive Relocation assumption'!$I100-2022)</f>
        <v>100572.11961534394</v>
      </c>
      <c r="AD100" s="81">
        <f>R100*'Levy Proposition'!D$33/(1+Assumptions!$D$49)^('Incentive Relocation assumption'!$I100-2022)</f>
        <v>74677.829116080422</v>
      </c>
      <c r="AE100" s="81">
        <f>S100*'Levy Proposition'!E$33/(1+Assumptions!$D$49)^('Incentive Relocation assumption'!$I100-2022)</f>
        <v>26801.473755922103</v>
      </c>
      <c r="AF100" s="81">
        <f>T100*'Levy Proposition'!F$33/(1+Assumptions!$D$49)^('Incentive Relocation assumption'!$I100-2022)</f>
        <v>18514.189974477085</v>
      </c>
      <c r="AG100" s="81">
        <f>U100*'Levy Proposition'!G$33/(1+Assumptions!$D$49)^('Incentive Relocation assumption'!$I100-2022)</f>
        <v>10396.344670329396</v>
      </c>
      <c r="AH100" s="109">
        <f t="shared" si="22"/>
        <v>19545.836335610598</v>
      </c>
      <c r="AI100" s="109">
        <f t="shared" si="23"/>
        <v>92.462166027689818</v>
      </c>
      <c r="AJ100" s="109">
        <f t="shared" si="24"/>
        <v>68.655944219193771</v>
      </c>
      <c r="AK100" s="109">
        <f t="shared" si="25"/>
        <v>24.640251450251526</v>
      </c>
      <c r="AL100" s="109">
        <f t="shared" si="26"/>
        <v>17.021239224504825</v>
      </c>
      <c r="AM100" s="109">
        <f t="shared" si="27"/>
        <v>9.5580022641024698</v>
      </c>
      <c r="AN100" s="106">
        <f>'Levy Proposition'!B$11*'Incentive Relocation assumption'!J100/(1+Assumptions!$D$49)^('Incentive Relocation assumption'!$I100-2022)</f>
        <v>0</v>
      </c>
      <c r="AO100" s="106">
        <f>-'Levy Proposition'!C$11*'Incentive Relocation assumption'!K100/(1+Assumptions!$D$49)^('Incentive Relocation assumption'!$I100-2022)</f>
        <v>8339.5785595417547</v>
      </c>
      <c r="AP100" s="106">
        <f>-'Levy Proposition'!D$11*'Incentive Relocation assumption'!L100/(1+Assumptions!$D$49)^('Incentive Relocation assumption'!$I100-2022)</f>
        <v>4104.4948852633333</v>
      </c>
      <c r="AQ100" s="106">
        <f>-'Levy Proposition'!E$11*'Incentive Relocation assumption'!M100/(1+Assumptions!$D$49)^('Incentive Relocation assumption'!$I100-2022)</f>
        <v>2325.0977473110306</v>
      </c>
      <c r="AR100" s="106">
        <f>-'Levy Proposition'!F$11*'Incentive Relocation assumption'!N100/(1+Assumptions!$D$49)^('Incentive Relocation assumption'!$I100-2022)</f>
        <v>896.24030992835151</v>
      </c>
      <c r="AS100" s="106">
        <f>-'Levy Proposition'!G$11*'Incentive Relocation assumption'!O100/(1+Assumptions!$D$49)^('Incentive Relocation assumption'!$I100-2022)</f>
        <v>1050.7743114744619</v>
      </c>
    </row>
    <row r="101" spans="1:45" x14ac:dyDescent="0.35">
      <c r="A101">
        <v>2119</v>
      </c>
      <c r="B101" s="84">
        <f>'Future 95% Cost'!V100</f>
        <v>16100223.537043281</v>
      </c>
      <c r="C101" s="84">
        <f>'Future 95% Cost'!W100</f>
        <v>28759937.546456292</v>
      </c>
      <c r="D101" s="84">
        <f>'Future 95% Cost'!X100</f>
        <v>21576245.143888958</v>
      </c>
      <c r="E101" s="84">
        <f>'Future 95% Cost'!Y100</f>
        <v>7989622.2394600464</v>
      </c>
      <c r="F101" s="84">
        <f>'Future 95% Cost'!Z100</f>
        <v>5499446.1749408087</v>
      </c>
      <c r="G101" s="84">
        <f>'Future 95% Cost'!AA100</f>
        <v>3084664.2819449459</v>
      </c>
      <c r="H101" s="84"/>
      <c r="I101">
        <v>2119</v>
      </c>
      <c r="J101" s="103">
        <f t="shared" si="21"/>
        <v>1640.7306978078175</v>
      </c>
      <c r="K101" s="103">
        <f t="shared" si="28"/>
        <v>-594.09383527604439</v>
      </c>
      <c r="L101" s="103">
        <f t="shared" si="29"/>
        <v>-678.0883820983031</v>
      </c>
      <c r="M101" s="103">
        <f t="shared" si="30"/>
        <v>-146.66662937254046</v>
      </c>
      <c r="N101" s="103">
        <f t="shared" si="31"/>
        <v>-181.88424013061422</v>
      </c>
      <c r="O101" s="103">
        <f t="shared" si="32"/>
        <v>-39.997610930315155</v>
      </c>
      <c r="P101" s="106">
        <f t="shared" si="33"/>
        <v>6857777.3860438457</v>
      </c>
      <c r="Q101" s="106">
        <f t="shared" si="34"/>
        <v>11881.876705520886</v>
      </c>
      <c r="R101" s="106">
        <f t="shared" si="35"/>
        <v>13561.767641966062</v>
      </c>
      <c r="S101" s="106">
        <f t="shared" si="36"/>
        <v>2933.3325874508091</v>
      </c>
      <c r="T101" s="106">
        <f t="shared" si="37"/>
        <v>3637.6848026122839</v>
      </c>
      <c r="U101" s="106">
        <f t="shared" si="38"/>
        <v>799.95221860630306</v>
      </c>
      <c r="V101" s="107">
        <f>P101*'Levy Proposition'!B$5/(1+Assumptions!$D$49)^('Incentive Relocation assumption'!$I101-2022)</f>
        <v>20164761.933666699</v>
      </c>
      <c r="W101" s="107">
        <f>Q101*'Levy Proposition'!C$5/(1+Assumptions!$D$49)^('Incentive Relocation assumption'!$I101-2022)</f>
        <v>90597.689392150161</v>
      </c>
      <c r="X101" s="107">
        <f>R101*'Levy Proposition'!D$5/(1+Assumptions!$D$49)^('Incentive Relocation assumption'!$I101-2022)</f>
        <v>67271.514139456514</v>
      </c>
      <c r="Y101" s="107">
        <f>S101*'Levy Proposition'!E$5/(1+Assumptions!$D$49)^('Incentive Relocation assumption'!$I101-2022)</f>
        <v>24143.386893681822</v>
      </c>
      <c r="Z101" s="107">
        <f>T101*'Levy Proposition'!F$5/(1+Assumptions!$D$49)^('Incentive Relocation assumption'!$I101-2022)</f>
        <v>16678.010158980771</v>
      </c>
      <c r="AA101" s="107">
        <f>U101*'Levy Proposition'!G$5/(1+Assumptions!$D$49)^('Incentive Relocation assumption'!$I101-2022)</f>
        <v>9365.2675200507383</v>
      </c>
      <c r="AB101" s="81">
        <f>P101*'Levy Proposition'!B$33/(1+Assumptions!$D$49)^('Incentive Relocation assumption'!$I101-2022)</f>
        <v>20146240.249745443</v>
      </c>
      <c r="AC101" s="81">
        <f>Q101*'Levy Proposition'!C$33/(1+Assumptions!$D$49)^('Incentive Relocation assumption'!$I101-2022)</f>
        <v>90514.473841555664</v>
      </c>
      <c r="AD101" s="81">
        <f>R101*'Levy Proposition'!D$33/(1+Assumptions!$D$49)^('Incentive Relocation assumption'!$I101-2022)</f>
        <v>67209.724085802824</v>
      </c>
      <c r="AE101" s="81">
        <f>S101*'Levy Proposition'!E$33/(1+Assumptions!$D$49)^('Incentive Relocation assumption'!$I101-2022)</f>
        <v>24121.210773660954</v>
      </c>
      <c r="AF101" s="81">
        <f>T101*'Levy Proposition'!F$33/(1+Assumptions!$D$49)^('Incentive Relocation assumption'!$I101-2022)</f>
        <v>16662.691117098886</v>
      </c>
      <c r="AG101" s="81">
        <f>U101*'Levy Proposition'!G$33/(1+Assumptions!$D$49)^('Incentive Relocation assumption'!$I101-2022)</f>
        <v>9356.6653592409566</v>
      </c>
      <c r="AH101" s="109">
        <f t="shared" si="22"/>
        <v>18521.683921255171</v>
      </c>
      <c r="AI101" s="109">
        <f t="shared" si="23"/>
        <v>83.215550594497472</v>
      </c>
      <c r="AJ101" s="109">
        <f t="shared" si="24"/>
        <v>61.790053653690848</v>
      </c>
      <c r="AK101" s="109">
        <f t="shared" si="25"/>
        <v>22.176120020867529</v>
      </c>
      <c r="AL101" s="109">
        <f t="shared" si="26"/>
        <v>15.319041881884914</v>
      </c>
      <c r="AM101" s="109">
        <f t="shared" si="27"/>
        <v>8.6021608097817079</v>
      </c>
      <c r="AN101" s="106">
        <f>'Levy Proposition'!B$11*'Incentive Relocation assumption'!J101/(1+Assumptions!$D$49)^('Incentive Relocation assumption'!$I101-2022)</f>
        <v>0</v>
      </c>
      <c r="AO101" s="106">
        <f>-'Levy Proposition'!C$11*'Incentive Relocation assumption'!K101/(1+Assumptions!$D$49)^('Incentive Relocation assumption'!$I101-2022)</f>
        <v>7505.5847312785017</v>
      </c>
      <c r="AP101" s="106">
        <f>-'Levy Proposition'!D$11*'Incentive Relocation assumption'!L101/(1+Assumptions!$D$49)^('Incentive Relocation assumption'!$I101-2022)</f>
        <v>3694.0276922262065</v>
      </c>
      <c r="AQ101" s="106">
        <f>-'Levy Proposition'!E$11*'Incentive Relocation assumption'!M101/(1+Assumptions!$D$49)^('Incentive Relocation assumption'!$I101-2022)</f>
        <v>2092.577943399891</v>
      </c>
      <c r="AR101" s="106">
        <f>-'Levy Proposition'!F$11*'Incentive Relocation assumption'!N101/(1+Assumptions!$D$49)^('Incentive Relocation assumption'!$I101-2022)</f>
        <v>806.61241305270153</v>
      </c>
      <c r="AS101" s="106">
        <f>-'Levy Proposition'!G$11*'Incentive Relocation assumption'!O101/(1+Assumptions!$D$49)^('Incentive Relocation assumption'!$I101-2022)</f>
        <v>945.69234787036532</v>
      </c>
    </row>
    <row r="102" spans="1:45" x14ac:dyDescent="0.35">
      <c r="A102">
        <v>2120</v>
      </c>
      <c r="B102" s="84">
        <f>'Future 95% Cost'!V101</f>
        <v>14985870.142556893</v>
      </c>
      <c r="C102" s="84">
        <f>'Future 95% Cost'!W101</f>
        <v>26768765.58624398</v>
      </c>
      <c r="D102" s="84">
        <f>'Future 95% Cost'!X101</f>
        <v>20086206.228554975</v>
      </c>
      <c r="E102" s="84">
        <f>'Future 95% Cost'!Y101</f>
        <v>7442176.4486331707</v>
      </c>
      <c r="F102" s="84">
        <f>'Future 95% Cost'!Z101</f>
        <v>5122601.7876180215</v>
      </c>
      <c r="G102" s="84">
        <f>'Future 95% Cost'!AA101</f>
        <v>2873252.174019306</v>
      </c>
      <c r="H102" s="84"/>
      <c r="I102">
        <v>2120</v>
      </c>
      <c r="J102" s="103">
        <f t="shared" si="21"/>
        <v>1558.6941629174264</v>
      </c>
      <c r="K102" s="103">
        <f t="shared" si="28"/>
        <v>-564.38914351224219</v>
      </c>
      <c r="L102" s="103">
        <f t="shared" si="29"/>
        <v>-644.18396299338792</v>
      </c>
      <c r="M102" s="103">
        <f t="shared" si="30"/>
        <v>-139.33329790391346</v>
      </c>
      <c r="N102" s="103">
        <f t="shared" si="31"/>
        <v>-172.79002812408351</v>
      </c>
      <c r="O102" s="103">
        <f t="shared" si="32"/>
        <v>-37.997730383799393</v>
      </c>
      <c r="P102" s="106">
        <f t="shared" si="33"/>
        <v>6859418.1167416535</v>
      </c>
      <c r="Q102" s="106">
        <f t="shared" si="34"/>
        <v>11287.782870244842</v>
      </c>
      <c r="R102" s="106">
        <f t="shared" si="35"/>
        <v>12883.679259867758</v>
      </c>
      <c r="S102" s="106">
        <f t="shared" si="36"/>
        <v>2786.6659580782689</v>
      </c>
      <c r="T102" s="106">
        <f t="shared" si="37"/>
        <v>3455.8005624816697</v>
      </c>
      <c r="U102" s="106">
        <f t="shared" si="38"/>
        <v>759.95460767598786</v>
      </c>
      <c r="V102" s="107">
        <f>P102*'Levy Proposition'!B$5/(1+Assumptions!$D$49)^('Incentive Relocation assumption'!$I102-2022)</f>
        <v>19107937.617904909</v>
      </c>
      <c r="W102" s="107">
        <f>Q102*'Levy Proposition'!C$5/(1+Assumptions!$D$49)^('Incentive Relocation assumption'!$I102-2022)</f>
        <v>81537.529664832196</v>
      </c>
      <c r="X102" s="107">
        <f>R102*'Levy Proposition'!D$5/(1+Assumptions!$D$49)^('Incentive Relocation assumption'!$I102-2022)</f>
        <v>60544.072553569727</v>
      </c>
      <c r="Y102" s="107">
        <f>S102*'Levy Proposition'!E$5/(1+Assumptions!$D$49)^('Incentive Relocation assumption'!$I102-2022)</f>
        <v>21728.944063154788</v>
      </c>
      <c r="Z102" s="107">
        <f>T102*'Levy Proposition'!F$5/(1+Assumptions!$D$49)^('Incentive Relocation assumption'!$I102-2022)</f>
        <v>15010.137203411883</v>
      </c>
      <c r="AA102" s="107">
        <f>U102*'Levy Proposition'!G$5/(1+Assumptions!$D$49)^('Incentive Relocation assumption'!$I102-2022)</f>
        <v>8428.7003714842031</v>
      </c>
      <c r="AB102" s="81">
        <f>P102*'Levy Proposition'!B$33/(1+Assumptions!$D$49)^('Incentive Relocation assumption'!$I102-2022)</f>
        <v>19090386.64546546</v>
      </c>
      <c r="AC102" s="81">
        <f>Q102*'Levy Proposition'!C$33/(1+Assumptions!$D$49)^('Incentive Relocation assumption'!$I102-2022)</f>
        <v>81462.636028242807</v>
      </c>
      <c r="AD102" s="81">
        <f>R102*'Levy Proposition'!D$33/(1+Assumptions!$D$49)^('Incentive Relocation assumption'!$I102-2022)</f>
        <v>60488.46177180938</v>
      </c>
      <c r="AE102" s="81">
        <f>S102*'Levy Proposition'!E$33/(1+Assumptions!$D$49)^('Incentive Relocation assumption'!$I102-2022)</f>
        <v>21708.985650791466</v>
      </c>
      <c r="AF102" s="81">
        <f>T102*'Levy Proposition'!F$33/(1+Assumptions!$D$49)^('Incentive Relocation assumption'!$I102-2022)</f>
        <v>14996.350131796025</v>
      </c>
      <c r="AG102" s="81">
        <f>U102*'Levy Proposition'!G$33/(1+Assumptions!$D$49)^('Incentive Relocation assumption'!$I102-2022)</f>
        <v>8420.9584638603428</v>
      </c>
      <c r="AH102" s="109">
        <f t="shared" si="22"/>
        <v>17550.972439449281</v>
      </c>
      <c r="AI102" s="109">
        <f t="shared" si="23"/>
        <v>74.893636589389644</v>
      </c>
      <c r="AJ102" s="109">
        <f t="shared" si="24"/>
        <v>55.610781760347891</v>
      </c>
      <c r="AK102" s="109">
        <f t="shared" si="25"/>
        <v>19.958412363321258</v>
      </c>
      <c r="AL102" s="109">
        <f t="shared" si="26"/>
        <v>13.787071615857712</v>
      </c>
      <c r="AM102" s="109">
        <f t="shared" si="27"/>
        <v>7.7419076238602429</v>
      </c>
      <c r="AN102" s="106">
        <f>'Levy Proposition'!B$11*'Incentive Relocation assumption'!J102/(1+Assumptions!$D$49)^('Incentive Relocation assumption'!$I102-2022)</f>
        <v>0</v>
      </c>
      <c r="AO102" s="106">
        <f>-'Levy Proposition'!C$11*'Incentive Relocation assumption'!K102/(1+Assumptions!$D$49)^('Incentive Relocation assumption'!$I102-2022)</f>
        <v>6754.9938832276466</v>
      </c>
      <c r="AP102" s="106">
        <f>-'Levy Proposition'!D$11*'Incentive Relocation assumption'!L102/(1+Assumptions!$D$49)^('Incentive Relocation assumption'!$I102-2022)</f>
        <v>3324.6089890202388</v>
      </c>
      <c r="AQ102" s="106">
        <f>-'Levy Proposition'!E$11*'Incentive Relocation assumption'!M102/(1+Assumptions!$D$49)^('Incentive Relocation assumption'!$I102-2022)</f>
        <v>1883.3111228411294</v>
      </c>
      <c r="AR102" s="106">
        <f>-'Levy Proposition'!F$11*'Incentive Relocation assumption'!N102/(1+Assumptions!$D$49)^('Incentive Relocation assumption'!$I102-2022)</f>
        <v>725.94769246957321</v>
      </c>
      <c r="AS102" s="106">
        <f>-'Levy Proposition'!G$11*'Incentive Relocation assumption'!O102/(1+Assumptions!$D$49)^('Incentive Relocation assumption'!$I102-2022)</f>
        <v>851.11903389189376</v>
      </c>
    </row>
    <row r="103" spans="1:45" x14ac:dyDescent="0.35">
      <c r="A103">
        <v>2121</v>
      </c>
      <c r="B103" s="84">
        <f>'Future 95% Cost'!V102</f>
        <v>14331843.136151869</v>
      </c>
      <c r="C103" s="84">
        <f>'Future 95% Cost'!W102</f>
        <v>25599896.112047847</v>
      </c>
      <c r="D103" s="84">
        <f>'Future 95% Cost'!X102</f>
        <v>19212772.934969541</v>
      </c>
      <c r="E103" s="84">
        <f>'Future 95% Cost'!Y102</f>
        <v>7122714.9073388074</v>
      </c>
      <c r="F103" s="84">
        <f>'Future 95% Cost'!Z102</f>
        <v>4902693.8102085534</v>
      </c>
      <c r="G103" s="84">
        <f>'Future 95% Cost'!AA102</f>
        <v>2749870.5365009317</v>
      </c>
      <c r="H103" s="84"/>
      <c r="I103">
        <v>2121</v>
      </c>
      <c r="J103" s="103">
        <f t="shared" si="21"/>
        <v>1480.7594547715551</v>
      </c>
      <c r="K103" s="103">
        <f t="shared" si="28"/>
        <v>-536.16968633662998</v>
      </c>
      <c r="L103" s="103">
        <f t="shared" si="29"/>
        <v>-611.97476484371862</v>
      </c>
      <c r="M103" s="103">
        <f t="shared" si="30"/>
        <v>-132.3666330087178</v>
      </c>
      <c r="N103" s="103">
        <f t="shared" si="31"/>
        <v>-164.1505267178793</v>
      </c>
      <c r="O103" s="103">
        <f t="shared" si="32"/>
        <v>-36.097843864609423</v>
      </c>
      <c r="P103" s="106">
        <f t="shared" si="33"/>
        <v>6860976.8109045709</v>
      </c>
      <c r="Q103" s="106">
        <f t="shared" si="34"/>
        <v>10723.3937267326</v>
      </c>
      <c r="R103" s="106">
        <f t="shared" si="35"/>
        <v>12239.495296874371</v>
      </c>
      <c r="S103" s="106">
        <f t="shared" si="36"/>
        <v>2647.3326601743556</v>
      </c>
      <c r="T103" s="106">
        <f t="shared" si="37"/>
        <v>3283.010534357586</v>
      </c>
      <c r="U103" s="106">
        <f t="shared" si="38"/>
        <v>721.95687729218844</v>
      </c>
      <c r="V103" s="107">
        <f>P103*'Levy Proposition'!B$5/(1+Assumptions!$D$49)^('Incentive Relocation assumption'!$I103-2022)</f>
        <v>18106283.36317803</v>
      </c>
      <c r="W103" s="107">
        <f>Q103*'Levy Proposition'!C$5/(1+Assumptions!$D$49)^('Incentive Relocation assumption'!$I103-2022)</f>
        <v>73383.424990741973</v>
      </c>
      <c r="X103" s="107">
        <f>R103*'Levy Proposition'!D$5/(1+Assumptions!$D$49)^('Incentive Relocation assumption'!$I103-2022)</f>
        <v>54489.40414471738</v>
      </c>
      <c r="Y103" s="107">
        <f>S103*'Levy Proposition'!E$5/(1+Assumptions!$D$49)^('Incentive Relocation assumption'!$I103-2022)</f>
        <v>19555.955930245549</v>
      </c>
      <c r="Z103" s="107">
        <f>T103*'Levy Proposition'!F$5/(1+Assumptions!$D$49)^('Incentive Relocation assumption'!$I103-2022)</f>
        <v>13509.058737677275</v>
      </c>
      <c r="AA103" s="107">
        <f>U103*'Levy Proposition'!G$5/(1+Assumptions!$D$49)^('Incentive Relocation assumption'!$I103-2022)</f>
        <v>7585.793977604716</v>
      </c>
      <c r="AB103" s="81">
        <f>P103*'Levy Proposition'!B$33/(1+Assumptions!$D$49)^('Incentive Relocation assumption'!$I103-2022)</f>
        <v>18089652.427561503</v>
      </c>
      <c r="AC103" s="81">
        <f>Q103*'Levy Proposition'!C$33/(1+Assumptions!$D$49)^('Incentive Relocation assumption'!$I103-2022)</f>
        <v>73316.021040861058</v>
      </c>
      <c r="AD103" s="81">
        <f>R103*'Levy Proposition'!D$33/(1+Assumptions!$D$49)^('Incentive Relocation assumption'!$I103-2022)</f>
        <v>54439.354681007091</v>
      </c>
      <c r="AE103" s="81">
        <f>S103*'Levy Proposition'!E$33/(1+Assumptions!$D$49)^('Incentive Relocation assumption'!$I103-2022)</f>
        <v>19537.993445208063</v>
      </c>
      <c r="AF103" s="81">
        <f>T103*'Levy Proposition'!F$33/(1+Assumptions!$D$49)^('Incentive Relocation assumption'!$I103-2022)</f>
        <v>13496.65043269277</v>
      </c>
      <c r="AG103" s="81">
        <f>U103*'Levy Proposition'!G$33/(1+Assumptions!$D$49)^('Incentive Relocation assumption'!$I103-2022)</f>
        <v>7578.8262941375324</v>
      </c>
      <c r="AH103" s="109">
        <f t="shared" si="22"/>
        <v>16630.935616526753</v>
      </c>
      <c r="AI103" s="109">
        <f t="shared" si="23"/>
        <v>67.403949880914297</v>
      </c>
      <c r="AJ103" s="109">
        <f t="shared" si="24"/>
        <v>50.049463710289274</v>
      </c>
      <c r="AK103" s="109">
        <f t="shared" si="25"/>
        <v>17.962485037485749</v>
      </c>
      <c r="AL103" s="109">
        <f t="shared" si="26"/>
        <v>12.408304984504866</v>
      </c>
      <c r="AM103" s="109">
        <f t="shared" si="27"/>
        <v>6.9676834671836332</v>
      </c>
      <c r="AN103" s="106">
        <f>'Levy Proposition'!B$11*'Incentive Relocation assumption'!J103/(1+Assumptions!$D$49)^('Incentive Relocation assumption'!$I103-2022)</f>
        <v>0</v>
      </c>
      <c r="AO103" s="106">
        <f>-'Levy Proposition'!C$11*'Incentive Relocation assumption'!K103/(1+Assumptions!$D$49)^('Incentive Relocation assumption'!$I103-2022)</f>
        <v>6079.4653576138226</v>
      </c>
      <c r="AP103" s="106">
        <f>-'Levy Proposition'!D$11*'Incentive Relocation assumption'!L103/(1+Assumptions!$D$49)^('Incentive Relocation assumption'!$I103-2022)</f>
        <v>2992.1337496019332</v>
      </c>
      <c r="AQ103" s="106">
        <f>-'Levy Proposition'!E$11*'Incentive Relocation assumption'!M103/(1+Assumptions!$D$49)^('Incentive Relocation assumption'!$I103-2022)</f>
        <v>1694.9718869990552</v>
      </c>
      <c r="AR103" s="106">
        <f>-'Levy Proposition'!F$11*'Incentive Relocation assumption'!N103/(1+Assumptions!$D$49)^('Incentive Relocation assumption'!$I103-2022)</f>
        <v>653.34979188755096</v>
      </c>
      <c r="AS103" s="106">
        <f>-'Levy Proposition'!G$11*'Incentive Relocation assumption'!O103/(1+Assumptions!$D$49)^('Incentive Relocation assumption'!$I103-2022)</f>
        <v>766.00345924800831</v>
      </c>
    </row>
    <row r="104" spans="1:45" x14ac:dyDescent="0.35">
      <c r="A104">
        <v>2122</v>
      </c>
      <c r="B104" s="84">
        <f>'Future 95% Cost'!V103</f>
        <v>13706511.185881332</v>
      </c>
      <c r="C104" s="84">
        <f>'Future 95% Cost'!W103</f>
        <v>24482303.816546656</v>
      </c>
      <c r="D104" s="84">
        <f>'Future 95% Cost'!X103</f>
        <v>18377525.812044211</v>
      </c>
      <c r="E104" s="84">
        <f>'Future 95% Cost'!Y103</f>
        <v>6817071.1597060496</v>
      </c>
      <c r="F104" s="84">
        <f>'Future 95% Cost'!Z103</f>
        <v>4692305.3942080708</v>
      </c>
      <c r="G104" s="84">
        <f>'Future 95% Cost'!AA103</f>
        <v>2631832.2948313244</v>
      </c>
      <c r="H104" s="84"/>
      <c r="I104">
        <v>2122</v>
      </c>
      <c r="J104" s="103">
        <f t="shared" si="21"/>
        <v>1406.7214820329773</v>
      </c>
      <c r="K104" s="103">
        <f t="shared" si="28"/>
        <v>-509.3612020197985</v>
      </c>
      <c r="L104" s="103">
        <f t="shared" si="29"/>
        <v>-581.37602660153266</v>
      </c>
      <c r="M104" s="103">
        <f t="shared" si="30"/>
        <v>-125.74830135828191</v>
      </c>
      <c r="N104" s="103">
        <f t="shared" si="31"/>
        <v>-155.94300038198537</v>
      </c>
      <c r="O104" s="103">
        <f t="shared" si="32"/>
        <v>-34.292951671378951</v>
      </c>
      <c r="P104" s="106">
        <f t="shared" si="33"/>
        <v>6862457.5703593427</v>
      </c>
      <c r="Q104" s="106">
        <f t="shared" si="34"/>
        <v>10187.224040395969</v>
      </c>
      <c r="R104" s="106">
        <f t="shared" si="35"/>
        <v>11627.520532030652</v>
      </c>
      <c r="S104" s="106">
        <f t="shared" si="36"/>
        <v>2514.966027165638</v>
      </c>
      <c r="T104" s="106">
        <f t="shared" si="37"/>
        <v>3118.860007639707</v>
      </c>
      <c r="U104" s="106">
        <f t="shared" si="38"/>
        <v>685.85903342757899</v>
      </c>
      <c r="V104" s="107">
        <f>P104*'Levy Proposition'!B$5/(1+Assumptions!$D$49)^('Incentive Relocation assumption'!$I104-2022)</f>
        <v>17156940.940521866</v>
      </c>
      <c r="W104" s="107">
        <f>Q104*'Levy Proposition'!C$5/(1+Assumptions!$D$49)^('Incentive Relocation assumption'!$I104-2022)</f>
        <v>66044.765956338539</v>
      </c>
      <c r="X104" s="107">
        <f>R104*'Levy Proposition'!D$5/(1+Assumptions!$D$49)^('Incentive Relocation assumption'!$I104-2022)</f>
        <v>49040.22869322628</v>
      </c>
      <c r="Y104" s="107">
        <f>S104*'Levy Proposition'!E$5/(1+Assumptions!$D$49)^('Incentive Relocation assumption'!$I104-2022)</f>
        <v>17600.275983690895</v>
      </c>
      <c r="Z104" s="107">
        <f>T104*'Levy Proposition'!F$5/(1+Assumptions!$D$49)^('Incentive Relocation assumption'!$I104-2022)</f>
        <v>12158.094593334747</v>
      </c>
      <c r="AA104" s="107">
        <f>U104*'Levy Proposition'!G$5/(1+Assumptions!$D$49)^('Incentive Relocation assumption'!$I104-2022)</f>
        <v>6827.1818589431077</v>
      </c>
      <c r="AB104" s="81">
        <f>P104*'Levy Proposition'!B$33/(1+Assumptions!$D$49)^('Incentive Relocation assumption'!$I104-2022)</f>
        <v>17141181.992402308</v>
      </c>
      <c r="AC104" s="81">
        <f>Q104*'Levy Proposition'!C$33/(1+Assumptions!$D$49)^('Incentive Relocation assumption'!$I104-2022)</f>
        <v>65984.102692188913</v>
      </c>
      <c r="AD104" s="81">
        <f>R104*'Levy Proposition'!D$33/(1+Assumptions!$D$49)^('Incentive Relocation assumption'!$I104-2022)</f>
        <v>48995.184391772593</v>
      </c>
      <c r="AE104" s="81">
        <f>S104*'Levy Proposition'!E$33/(1+Assumptions!$D$49)^('Incentive Relocation assumption'!$I104-2022)</f>
        <v>17584.10982463734</v>
      </c>
      <c r="AF104" s="81">
        <f>T104*'Levy Proposition'!F$33/(1+Assumptions!$D$49)^('Incentive Relocation assumption'!$I104-2022)</f>
        <v>12146.927172371226</v>
      </c>
      <c r="AG104" s="81">
        <f>U104*'Levy Proposition'!G$33/(1+Assumptions!$D$49)^('Incentive Relocation assumption'!$I104-2022)</f>
        <v>6820.9109738773568</v>
      </c>
      <c r="AH104" s="109">
        <f t="shared" si="22"/>
        <v>15758.948119558394</v>
      </c>
      <c r="AI104" s="109">
        <f t="shared" si="23"/>
        <v>60.66326414962532</v>
      </c>
      <c r="AJ104" s="109">
        <f t="shared" si="24"/>
        <v>45.044301453686785</v>
      </c>
      <c r="AK104" s="109">
        <f t="shared" si="25"/>
        <v>16.16615905355502</v>
      </c>
      <c r="AL104" s="109">
        <f t="shared" si="26"/>
        <v>11.167420963520271</v>
      </c>
      <c r="AM104" s="109">
        <f t="shared" si="27"/>
        <v>6.2708850657509174</v>
      </c>
      <c r="AN104" s="106">
        <f>'Levy Proposition'!B$11*'Incentive Relocation assumption'!J104/(1+Assumptions!$D$49)^('Incentive Relocation assumption'!$I104-2022)</f>
        <v>0</v>
      </c>
      <c r="AO104" s="106">
        <f>-'Levy Proposition'!C$11*'Incentive Relocation assumption'!K104/(1+Assumptions!$D$49)^('Incentive Relocation assumption'!$I104-2022)</f>
        <v>5471.4925984161709</v>
      </c>
      <c r="AP104" s="106">
        <f>-'Levy Proposition'!D$11*'Incentive Relocation assumption'!L104/(1+Assumptions!$D$49)^('Incentive Relocation assumption'!$I104-2022)</f>
        <v>2692.9074682389428</v>
      </c>
      <c r="AQ104" s="106">
        <f>-'Levy Proposition'!E$11*'Incentive Relocation assumption'!M104/(1+Assumptions!$D$49)^('Incentive Relocation assumption'!$I104-2022)</f>
        <v>1525.4673871320249</v>
      </c>
      <c r="AR104" s="106">
        <f>-'Levy Proposition'!F$11*'Incentive Relocation assumption'!N104/(1+Assumptions!$D$49)^('Incentive Relocation assumption'!$I104-2022)</f>
        <v>588.01199451074467</v>
      </c>
      <c r="AS104" s="106">
        <f>-'Levy Proposition'!G$11*'Incentive Relocation assumption'!O104/(1+Assumptions!$D$49)^('Incentive Relocation assumption'!$I104-2022)</f>
        <v>689.39980920981679</v>
      </c>
    </row>
    <row r="105" spans="1:45" x14ac:dyDescent="0.35">
      <c r="A105">
        <v>2123</v>
      </c>
      <c r="B105" s="84">
        <f>'Future 95% Cost'!V104</f>
        <v>13108609.679426854</v>
      </c>
      <c r="C105" s="84">
        <f>'Future 95% Cost'!W104</f>
        <v>23413730.22708182</v>
      </c>
      <c r="D105" s="84">
        <f>'Future 95% Cost'!X104</f>
        <v>17578787.733517926</v>
      </c>
      <c r="E105" s="84">
        <f>'Future 95% Cost'!Y104</f>
        <v>6524643.6844845638</v>
      </c>
      <c r="F105" s="84">
        <f>'Future 95% Cost'!Z104</f>
        <v>4491021.5697206054</v>
      </c>
      <c r="G105" s="84">
        <f>'Future 95% Cost'!AA104</f>
        <v>2518904.411907088</v>
      </c>
      <c r="H105" s="84"/>
      <c r="I105">
        <v>2123</v>
      </c>
      <c r="J105" s="103">
        <f t="shared" si="21"/>
        <v>1336.3854079313285</v>
      </c>
      <c r="K105" s="103">
        <f t="shared" si="28"/>
        <v>-483.89314191880862</v>
      </c>
      <c r="L105" s="103">
        <f t="shared" si="29"/>
        <v>-552.30722527145599</v>
      </c>
      <c r="M105" s="103">
        <f t="shared" si="30"/>
        <v>-119.46088629036781</v>
      </c>
      <c r="N105" s="103">
        <f t="shared" si="31"/>
        <v>-148.14585036288608</v>
      </c>
      <c r="O105" s="103">
        <f t="shared" si="32"/>
        <v>-32.578304087810004</v>
      </c>
      <c r="P105" s="106">
        <f t="shared" si="33"/>
        <v>6863864.2918413756</v>
      </c>
      <c r="Q105" s="106">
        <f t="shared" si="34"/>
        <v>9677.8628383761716</v>
      </c>
      <c r="R105" s="106">
        <f t="shared" si="35"/>
        <v>11046.14450542912</v>
      </c>
      <c r="S105" s="106">
        <f t="shared" si="36"/>
        <v>2389.2177258073561</v>
      </c>
      <c r="T105" s="106">
        <f t="shared" si="37"/>
        <v>2962.9170072577217</v>
      </c>
      <c r="U105" s="106">
        <f t="shared" si="38"/>
        <v>651.56608175619999</v>
      </c>
      <c r="V105" s="107">
        <f>P105*'Levy Proposition'!B$5/(1+Assumptions!$D$49)^('Incentive Relocation assumption'!$I105-2022)</f>
        <v>16257197.995960493</v>
      </c>
      <c r="W105" s="107">
        <f>Q105*'Levy Proposition'!C$5/(1+Assumptions!$D$49)^('Incentive Relocation assumption'!$I105-2022)</f>
        <v>59440.004480273747</v>
      </c>
      <c r="X105" s="107">
        <f>R105*'Levy Proposition'!D$5/(1+Assumptions!$D$49)^('Incentive Relocation assumption'!$I105-2022)</f>
        <v>44135.994291600051</v>
      </c>
      <c r="Y105" s="107">
        <f>S105*'Levy Proposition'!E$5/(1+Assumptions!$D$49)^('Incentive Relocation assumption'!$I105-2022)</f>
        <v>15840.172467508572</v>
      </c>
      <c r="Z105" s="107">
        <f>T105*'Levy Proposition'!F$5/(1+Assumptions!$D$49)^('Incentive Relocation assumption'!$I105-2022)</f>
        <v>10942.2326907353</v>
      </c>
      <c r="AA105" s="107">
        <f>U105*'Levy Proposition'!G$5/(1+Assumptions!$D$49)^('Incentive Relocation assumption'!$I105-2022)</f>
        <v>6144.4342243789142</v>
      </c>
      <c r="AB105" s="81">
        <f>P105*'Levy Proposition'!B$33/(1+Assumptions!$D$49)^('Incentive Relocation assumption'!$I105-2022)</f>
        <v>16242265.477356158</v>
      </c>
      <c r="AC105" s="81">
        <f>Q105*'Levy Proposition'!C$33/(1+Assumptions!$D$49)^('Incentive Relocation assumption'!$I105-2022)</f>
        <v>59385.407804206705</v>
      </c>
      <c r="AD105" s="81">
        <f>R105*'Levy Proposition'!D$33/(1+Assumptions!$D$49)^('Incentive Relocation assumption'!$I105-2022)</f>
        <v>44095.454614587834</v>
      </c>
      <c r="AE105" s="81">
        <f>S105*'Levy Proposition'!E$33/(1+Assumptions!$D$49)^('Incentive Relocation assumption'!$I105-2022)</f>
        <v>15825.622994092204</v>
      </c>
      <c r="AF105" s="81">
        <f>T105*'Levy Proposition'!F$33/(1+Assumptions!$D$49)^('Incentive Relocation assumption'!$I105-2022)</f>
        <v>10932.182060038182</v>
      </c>
      <c r="AG105" s="81">
        <f>U105*'Levy Proposition'!G$33/(1+Assumptions!$D$49)^('Incentive Relocation assumption'!$I105-2022)</f>
        <v>6138.7904548688539</v>
      </c>
      <c r="AH105" s="109">
        <f t="shared" si="22"/>
        <v>14932.518604334444</v>
      </c>
      <c r="AI105" s="109">
        <f t="shared" si="23"/>
        <v>54.596676067041699</v>
      </c>
      <c r="AJ105" s="109">
        <f t="shared" si="24"/>
        <v>40.539677012216998</v>
      </c>
      <c r="AK105" s="109">
        <f t="shared" si="25"/>
        <v>14.549473416367618</v>
      </c>
      <c r="AL105" s="109">
        <f t="shared" si="26"/>
        <v>10.050630697118322</v>
      </c>
      <c r="AM105" s="109">
        <f t="shared" si="27"/>
        <v>5.6437695100603378</v>
      </c>
      <c r="AN105" s="106">
        <f>'Levy Proposition'!B$11*'Incentive Relocation assumption'!J105/(1+Assumptions!$D$49)^('Incentive Relocation assumption'!$I105-2022)</f>
        <v>0</v>
      </c>
      <c r="AO105" s="106">
        <f>-'Levy Proposition'!C$11*'Incentive Relocation assumption'!K105/(1+Assumptions!$D$49)^('Incentive Relocation assumption'!$I105-2022)</f>
        <v>4924.3197375950249</v>
      </c>
      <c r="AP105" s="106">
        <f>-'Levy Proposition'!D$11*'Incentive Relocation assumption'!L105/(1+Assumptions!$D$49)^('Incentive Relocation assumption'!$I105-2022)</f>
        <v>2423.6051057082032</v>
      </c>
      <c r="AQ105" s="106">
        <f>-'Levy Proposition'!E$11*'Incentive Relocation assumption'!M105/(1+Assumptions!$D$49)^('Incentive Relocation assumption'!$I105-2022)</f>
        <v>1372.9140683999469</v>
      </c>
      <c r="AR105" s="106">
        <f>-'Levy Proposition'!F$11*'Incentive Relocation assumption'!N105/(1+Assumptions!$D$49)^('Incentive Relocation assumption'!$I105-2022)</f>
        <v>529.20825870258011</v>
      </c>
      <c r="AS105" s="106">
        <f>-'Levy Proposition'!G$11*'Incentive Relocation assumption'!O105/(1+Assumptions!$D$49)^('Incentive Relocation assumption'!$I105-2022)</f>
        <v>620.45685460103573</v>
      </c>
    </row>
    <row r="106" spans="1:45" x14ac:dyDescent="0.35">
      <c r="A106">
        <v>2124</v>
      </c>
      <c r="B106" s="84">
        <f>'Future 95% Cost'!V105</f>
        <v>12536929.94993731</v>
      </c>
      <c r="C106" s="84">
        <f>'Future 95% Cost'!W105</f>
        <v>22392016.688365199</v>
      </c>
      <c r="D106" s="84">
        <f>'Future 95% Cost'!X105</f>
        <v>16814955.51991196</v>
      </c>
      <c r="E106" s="84">
        <f>'Future 95% Cost'!Y105</f>
        <v>6244857.2901715515</v>
      </c>
      <c r="F106" s="84">
        <f>'Future 95% Cost'!Z105</f>
        <v>4298445.5622500535</v>
      </c>
      <c r="G106" s="84">
        <f>'Future 95% Cost'!AA105</f>
        <v>2410864.0731459842</v>
      </c>
      <c r="H106" s="84"/>
      <c r="I106">
        <v>2124</v>
      </c>
      <c r="J106" s="103">
        <f t="shared" si="21"/>
        <v>1269.5661375347622</v>
      </c>
      <c r="K106" s="103">
        <f t="shared" si="28"/>
        <v>-459.69848482286818</v>
      </c>
      <c r="L106" s="103">
        <f t="shared" si="29"/>
        <v>-524.69186400788328</v>
      </c>
      <c r="M106" s="103">
        <f t="shared" si="30"/>
        <v>-113.48784197584942</v>
      </c>
      <c r="N106" s="103">
        <f t="shared" si="31"/>
        <v>-140.73855784474179</v>
      </c>
      <c r="O106" s="103">
        <f t="shared" si="32"/>
        <v>-30.949388883419502</v>
      </c>
      <c r="P106" s="106">
        <f t="shared" si="33"/>
        <v>6865200.6772493068</v>
      </c>
      <c r="Q106" s="106">
        <f t="shared" si="34"/>
        <v>9193.9696964573632</v>
      </c>
      <c r="R106" s="106">
        <f t="shared" si="35"/>
        <v>10493.837280157664</v>
      </c>
      <c r="S106" s="106">
        <f t="shared" si="36"/>
        <v>2269.7568395169883</v>
      </c>
      <c r="T106" s="106">
        <f t="shared" si="37"/>
        <v>2814.7711568948357</v>
      </c>
      <c r="U106" s="106">
        <f t="shared" si="38"/>
        <v>618.98777766838998</v>
      </c>
      <c r="V106" s="107">
        <f>P106*'Levy Proposition'!B$5/(1+Assumptions!$D$49)^('Incentive Relocation assumption'!$I106-2022)</f>
        <v>15404480.829341911</v>
      </c>
      <c r="W106" s="107">
        <f>Q106*'Levy Proposition'!C$5/(1+Assumptions!$D$49)^('Incentive Relocation assumption'!$I106-2022)</f>
        <v>53495.747641087335</v>
      </c>
      <c r="X106" s="107">
        <f>R106*'Levy Proposition'!D$5/(1+Assumptions!$D$49)^('Incentive Relocation assumption'!$I106-2022)</f>
        <v>39722.204484279231</v>
      </c>
      <c r="Y106" s="107">
        <f>S106*'Levy Proposition'!E$5/(1+Assumptions!$D$49)^('Incentive Relocation assumption'!$I106-2022)</f>
        <v>14256.086895053269</v>
      </c>
      <c r="Z106" s="107">
        <f>T106*'Levy Proposition'!F$5/(1+Assumptions!$D$49)^('Incentive Relocation assumption'!$I106-2022)</f>
        <v>9847.9622229486031</v>
      </c>
      <c r="AA106" s="107">
        <f>U106*'Levy Proposition'!G$5/(1+Assumptions!$D$49)^('Incentive Relocation assumption'!$I106-2022)</f>
        <v>5529.964298265153</v>
      </c>
      <c r="AB106" s="81">
        <f>P106*'Levy Proposition'!B$33/(1+Assumptions!$D$49)^('Incentive Relocation assumption'!$I106-2022)</f>
        <v>15390331.54625934</v>
      </c>
      <c r="AC106" s="81">
        <f>Q106*'Levy Proposition'!C$33/(1+Assumptions!$D$49)^('Incentive Relocation assumption'!$I106-2022)</f>
        <v>53446.610868126729</v>
      </c>
      <c r="AD106" s="81">
        <f>R106*'Levy Proposition'!D$33/(1+Assumptions!$D$49)^('Incentive Relocation assumption'!$I106-2022)</f>
        <v>39685.718949833878</v>
      </c>
      <c r="AE106" s="81">
        <f>S106*'Levy Proposition'!E$33/(1+Assumptions!$D$49)^('Incentive Relocation assumption'!$I106-2022)</f>
        <v>14242.992431736882</v>
      </c>
      <c r="AF106" s="81">
        <f>T106*'Levy Proposition'!F$33/(1+Assumptions!$D$49)^('Incentive Relocation assumption'!$I106-2022)</f>
        <v>9838.9166986740347</v>
      </c>
      <c r="AG106" s="81">
        <f>U106*'Levy Proposition'!G$33/(1+Assumptions!$D$49)^('Incentive Relocation assumption'!$I106-2022)</f>
        <v>5524.8849300501852</v>
      </c>
      <c r="AH106" s="109">
        <f t="shared" si="22"/>
        <v>14149.283082570881</v>
      </c>
      <c r="AI106" s="109">
        <f t="shared" si="23"/>
        <v>49.136772960606322</v>
      </c>
      <c r="AJ106" s="109">
        <f t="shared" si="24"/>
        <v>36.485534445353551</v>
      </c>
      <c r="AK106" s="109">
        <f t="shared" si="25"/>
        <v>13.094463316387191</v>
      </c>
      <c r="AL106" s="109">
        <f t="shared" si="26"/>
        <v>9.045524274568379</v>
      </c>
      <c r="AM106" s="109">
        <f t="shared" si="27"/>
        <v>5.0793682149678716</v>
      </c>
      <c r="AN106" s="106">
        <f>'Levy Proposition'!B$11*'Incentive Relocation assumption'!J106/(1+Assumptions!$D$49)^('Incentive Relocation assumption'!$I106-2022)</f>
        <v>0</v>
      </c>
      <c r="AO106" s="106">
        <f>-'Levy Proposition'!C$11*'Incentive Relocation assumption'!K106/(1+Assumptions!$D$49)^('Incentive Relocation assumption'!$I106-2022)</f>
        <v>4431.8665230557472</v>
      </c>
      <c r="AP106" s="106">
        <f>-'Levy Proposition'!D$11*'Incentive Relocation assumption'!L106/(1+Assumptions!$D$49)^('Incentive Relocation assumption'!$I106-2022)</f>
        <v>2181.234141051325</v>
      </c>
      <c r="AQ106" s="106">
        <f>-'Levy Proposition'!E$11*'Incentive Relocation assumption'!M106/(1+Assumptions!$D$49)^('Incentive Relocation assumption'!$I106-2022)</f>
        <v>1235.6167395713464</v>
      </c>
      <c r="AR106" s="106">
        <f>-'Levy Proposition'!F$11*'Incentive Relocation assumption'!N106/(1+Assumptions!$D$49)^('Incentive Relocation assumption'!$I106-2022)</f>
        <v>476.28515012188137</v>
      </c>
      <c r="AS106" s="106">
        <f>-'Levy Proposition'!G$11*'Incentive Relocation assumption'!O106/(1+Assumptions!$D$49)^('Incentive Relocation assumption'!$I106-2022)</f>
        <v>558.40849283473938</v>
      </c>
    </row>
    <row r="107" spans="1:45" x14ac:dyDescent="0.35">
      <c r="A107">
        <v>2125</v>
      </c>
      <c r="B107" s="84">
        <f>'Future 95% Cost'!V106</f>
        <v>11990316.792843733</v>
      </c>
      <c r="C107" s="84">
        <f>'Future 95% Cost'!W106</f>
        <v>21415099.937508151</v>
      </c>
      <c r="D107" s="84">
        <f>'Future 95% Cost'!X106</f>
        <v>16084496.667122949</v>
      </c>
      <c r="E107" s="84">
        <f>'Future 95% Cost'!Y106</f>
        <v>5977161.9570327066</v>
      </c>
      <c r="F107" s="84">
        <f>'Future 95% Cost'!Z106</f>
        <v>4114197.9908796805</v>
      </c>
      <c r="G107" s="84">
        <f>'Future 95% Cost'!AA106</f>
        <v>2307498.2358651138</v>
      </c>
      <c r="H107" s="84"/>
      <c r="I107">
        <v>2125</v>
      </c>
      <c r="J107" s="103">
        <f t="shared" si="21"/>
        <v>1206.0878306580239</v>
      </c>
      <c r="K107" s="103">
        <f t="shared" si="28"/>
        <v>-436.71356058172478</v>
      </c>
      <c r="L107" s="103">
        <f t="shared" si="29"/>
        <v>-498.45727080748907</v>
      </c>
      <c r="M107" s="103">
        <f t="shared" si="30"/>
        <v>-107.81344987705695</v>
      </c>
      <c r="N107" s="103">
        <f t="shared" si="31"/>
        <v>-133.7016299525047</v>
      </c>
      <c r="O107" s="103">
        <f t="shared" si="32"/>
        <v>-29.401919439248527</v>
      </c>
      <c r="P107" s="106">
        <f t="shared" si="33"/>
        <v>6866470.2433868414</v>
      </c>
      <c r="Q107" s="106">
        <f t="shared" si="34"/>
        <v>8734.2712116344956</v>
      </c>
      <c r="R107" s="106">
        <f t="shared" si="35"/>
        <v>9969.1454161497804</v>
      </c>
      <c r="S107" s="106">
        <f t="shared" si="36"/>
        <v>2156.268997541139</v>
      </c>
      <c r="T107" s="106">
        <f t="shared" si="37"/>
        <v>2674.0325990500937</v>
      </c>
      <c r="U107" s="106">
        <f t="shared" si="38"/>
        <v>588.03838878497049</v>
      </c>
      <c r="V107" s="107">
        <f>P107*'Levy Proposition'!B$5/(1+Assumptions!$D$49)^('Incentive Relocation assumption'!$I107-2022)</f>
        <v>14596347.507552983</v>
      </c>
      <c r="W107" s="107">
        <f>Q107*'Levy Proposition'!C$5/(1+Assumptions!$D$49)^('Incentive Relocation assumption'!$I107-2022)</f>
        <v>48145.942126041387</v>
      </c>
      <c r="X107" s="107">
        <f>R107*'Levy Proposition'!D$5/(1+Assumptions!$D$49)^('Incentive Relocation assumption'!$I107-2022)</f>
        <v>35749.812696327754</v>
      </c>
      <c r="Y107" s="107">
        <f>S107*'Levy Proposition'!E$5/(1+Assumptions!$D$49)^('Incentive Relocation assumption'!$I107-2022)</f>
        <v>12830.416712708658</v>
      </c>
      <c r="Z107" s="107">
        <f>T107*'Levy Proposition'!F$5/(1+Assumptions!$D$49)^('Incentive Relocation assumption'!$I107-2022)</f>
        <v>8863.1235220154813</v>
      </c>
      <c r="AA107" s="107">
        <f>U107*'Levy Proposition'!G$5/(1+Assumptions!$D$49)^('Incentive Relocation assumption'!$I107-2022)</f>
        <v>4976.9440152446768</v>
      </c>
      <c r="AB107" s="81">
        <f>P107*'Levy Proposition'!B$33/(1+Assumptions!$D$49)^('Incentive Relocation assumption'!$I107-2022)</f>
        <v>14582940.508956669</v>
      </c>
      <c r="AC107" s="81">
        <f>Q107*'Levy Proposition'!C$33/(1+Assumptions!$D$49)^('Incentive Relocation assumption'!$I107-2022)</f>
        <v>48101.719242325591</v>
      </c>
      <c r="AD107" s="81">
        <f>R107*'Levy Proposition'!D$33/(1+Assumptions!$D$49)^('Incentive Relocation assumption'!$I107-2022)</f>
        <v>35716.975872705261</v>
      </c>
      <c r="AE107" s="81">
        <f>S107*'Levy Proposition'!E$33/(1+Assumptions!$D$49)^('Incentive Relocation assumption'!$I107-2022)</f>
        <v>12818.631752206153</v>
      </c>
      <c r="AF107" s="81">
        <f>T107*'Levy Proposition'!F$33/(1+Assumptions!$D$49)^('Incentive Relocation assumption'!$I107-2022)</f>
        <v>8854.9825891857363</v>
      </c>
      <c r="AG107" s="81">
        <f>U107*'Levy Proposition'!G$33/(1+Assumptions!$D$49)^('Incentive Relocation assumption'!$I107-2022)</f>
        <v>4972.3726057607782</v>
      </c>
      <c r="AH107" s="109">
        <f t="shared" si="22"/>
        <v>13406.998596314341</v>
      </c>
      <c r="AI107" s="109">
        <f t="shared" si="23"/>
        <v>44.222883715796343</v>
      </c>
      <c r="AJ107" s="109">
        <f t="shared" si="24"/>
        <v>32.836823622492375</v>
      </c>
      <c r="AK107" s="109">
        <f t="shared" si="25"/>
        <v>11.784960502505783</v>
      </c>
      <c r="AL107" s="109">
        <f t="shared" si="26"/>
        <v>8.1409328297449974</v>
      </c>
      <c r="AM107" s="109">
        <f t="shared" si="27"/>
        <v>4.5714094838986057</v>
      </c>
      <c r="AN107" s="106">
        <f>'Levy Proposition'!B$11*'Incentive Relocation assumption'!J107/(1+Assumptions!$D$49)^('Incentive Relocation assumption'!$I107-2022)</f>
        <v>0</v>
      </c>
      <c r="AO107" s="106">
        <f>-'Levy Proposition'!C$11*'Incentive Relocation assumption'!K107/(1+Assumptions!$D$49)^('Incentive Relocation assumption'!$I107-2022)</f>
        <v>3988.6607541399949</v>
      </c>
      <c r="AP107" s="106">
        <f>-'Levy Proposition'!D$11*'Incentive Relocation assumption'!L107/(1+Assumptions!$D$49)^('Incentive Relocation assumption'!$I107-2022)</f>
        <v>1963.1013183138334</v>
      </c>
      <c r="AQ107" s="106">
        <f>-'Levy Proposition'!E$11*'Incentive Relocation assumption'!M107/(1+Assumptions!$D$49)^('Incentive Relocation assumption'!$I107-2022)</f>
        <v>1112.0497358500106</v>
      </c>
      <c r="AR107" s="106">
        <f>-'Levy Proposition'!F$11*'Incentive Relocation assumption'!N107/(1+Assumptions!$D$49)^('Incentive Relocation assumption'!$I107-2022)</f>
        <v>428.65458068014289</v>
      </c>
      <c r="AS107" s="106">
        <f>-'Levy Proposition'!G$11*'Incentive Relocation assumption'!O107/(1+Assumptions!$D$49)^('Incentive Relocation assumption'!$I107-2022)</f>
        <v>502.56523488723599</v>
      </c>
    </row>
    <row r="108" spans="1:45" x14ac:dyDescent="0.35">
      <c r="A108">
        <v>2126</v>
      </c>
      <c r="B108" s="84">
        <f>'Future 95% Cost'!V107</f>
        <v>11467666.093213849</v>
      </c>
      <c r="C108" s="84">
        <f>'Future 95% Cost'!W107</f>
        <v>20481007.875737701</v>
      </c>
      <c r="D108" s="84">
        <f>'Future 95% Cost'!X107</f>
        <v>15385946.220168585</v>
      </c>
      <c r="E108" s="84">
        <f>'Future 95% Cost'!Y107</f>
        <v>5721031.730262585</v>
      </c>
      <c r="F108" s="84">
        <f>'Future 95% Cost'!Z107</f>
        <v>3937916.101938908</v>
      </c>
      <c r="G108" s="84">
        <f>'Future 95% Cost'!AA107</f>
        <v>2208603.1986059533</v>
      </c>
      <c r="H108" s="84"/>
      <c r="I108">
        <v>2126</v>
      </c>
      <c r="J108" s="103">
        <f t="shared" si="21"/>
        <v>1145.7834391251226</v>
      </c>
      <c r="K108" s="103">
        <f t="shared" si="28"/>
        <v>-414.8778825526386</v>
      </c>
      <c r="L108" s="103">
        <f t="shared" si="29"/>
        <v>-473.5344072671146</v>
      </c>
      <c r="M108" s="103">
        <f t="shared" si="30"/>
        <v>-102.42277738320411</v>
      </c>
      <c r="N108" s="103">
        <f t="shared" si="31"/>
        <v>-127.01654845487946</v>
      </c>
      <c r="O108" s="103">
        <f t="shared" si="32"/>
        <v>-27.931823467286097</v>
      </c>
      <c r="P108" s="106">
        <f t="shared" si="33"/>
        <v>6867676.3312174994</v>
      </c>
      <c r="Q108" s="106">
        <f t="shared" si="34"/>
        <v>8297.5576510527717</v>
      </c>
      <c r="R108" s="106">
        <f t="shared" si="35"/>
        <v>9470.688145342292</v>
      </c>
      <c r="S108" s="106">
        <f t="shared" si="36"/>
        <v>2048.4555476640821</v>
      </c>
      <c r="T108" s="106">
        <f t="shared" si="37"/>
        <v>2540.3309690975889</v>
      </c>
      <c r="U108" s="106">
        <f t="shared" si="38"/>
        <v>558.63646934572193</v>
      </c>
      <c r="V108" s="107">
        <f>P108*'Levy Proposition'!B$5/(1+Assumptions!$D$49)^('Incentive Relocation assumption'!$I108-2022)</f>
        <v>13830481.299084775</v>
      </c>
      <c r="W108" s="107">
        <f>Q108*'Levy Proposition'!C$5/(1+Assumptions!$D$49)^('Incentive Relocation assumption'!$I108-2022)</f>
        <v>43331.140238589112</v>
      </c>
      <c r="X108" s="107">
        <f>R108*'Levy Proposition'!D$5/(1+Assumptions!$D$49)^('Incentive Relocation assumption'!$I108-2022)</f>
        <v>32174.677221862854</v>
      </c>
      <c r="Y108" s="107">
        <f>S108*'Levy Proposition'!E$5/(1+Assumptions!$D$49)^('Incentive Relocation assumption'!$I108-2022)</f>
        <v>11547.319698147689</v>
      </c>
      <c r="Z108" s="107">
        <f>T108*'Levy Proposition'!F$5/(1+Assumptions!$D$49)^('Incentive Relocation assumption'!$I108-2022)</f>
        <v>7976.7729392227284</v>
      </c>
      <c r="AA108" s="107">
        <f>U108*'Levy Proposition'!G$5/(1+Assumptions!$D$49)^('Incentive Relocation assumption'!$I108-2022)</f>
        <v>4479.2281459485348</v>
      </c>
      <c r="AB108" s="81">
        <f>P108*'Levy Proposition'!B$33/(1+Assumptions!$D$49)^('Incentive Relocation assumption'!$I108-2022)</f>
        <v>13817777.761897324</v>
      </c>
      <c r="AC108" s="81">
        <f>Q108*'Levy Proposition'!C$33/(1+Assumptions!$D$49)^('Incentive Relocation assumption'!$I108-2022)</f>
        <v>43291.339833997845</v>
      </c>
      <c r="AD108" s="81">
        <f>R108*'Levy Proposition'!D$33/(1+Assumptions!$D$49)^('Incentive Relocation assumption'!$I108-2022)</f>
        <v>32145.124222242437</v>
      </c>
      <c r="AE108" s="81">
        <f>S108*'Levy Proposition'!E$33/(1+Assumptions!$D$49)^('Incentive Relocation assumption'!$I108-2022)</f>
        <v>11536.713284529205</v>
      </c>
      <c r="AF108" s="81">
        <f>T108*'Levy Proposition'!F$33/(1+Assumptions!$D$49)^('Incentive Relocation assumption'!$I108-2022)</f>
        <v>7969.4461347914203</v>
      </c>
      <c r="AG108" s="81">
        <f>U108*'Levy Proposition'!G$33/(1+Assumptions!$D$49)^('Incentive Relocation assumption'!$I108-2022)</f>
        <v>4475.1138971315468</v>
      </c>
      <c r="AH108" s="109">
        <f t="shared" si="22"/>
        <v>12703.537187451497</v>
      </c>
      <c r="AI108" s="109">
        <f t="shared" si="23"/>
        <v>39.800404591267579</v>
      </c>
      <c r="AJ108" s="109">
        <f t="shared" si="24"/>
        <v>29.552999620416813</v>
      </c>
      <c r="AK108" s="109">
        <f t="shared" si="25"/>
        <v>10.606413618483202</v>
      </c>
      <c r="AL108" s="109">
        <f t="shared" si="26"/>
        <v>7.3268044313081191</v>
      </c>
      <c r="AM108" s="109">
        <f t="shared" si="27"/>
        <v>4.114248816988038</v>
      </c>
      <c r="AN108" s="106">
        <f>'Levy Proposition'!B$11*'Incentive Relocation assumption'!J108/(1+Assumptions!$D$49)^('Incentive Relocation assumption'!$I108-2022)</f>
        <v>0</v>
      </c>
      <c r="AO108" s="106">
        <f>-'Levy Proposition'!C$11*'Incentive Relocation assumption'!K108/(1+Assumptions!$D$49)^('Incentive Relocation assumption'!$I108-2022)</f>
        <v>3589.7774738592962</v>
      </c>
      <c r="AP108" s="106">
        <f>-'Levy Proposition'!D$11*'Incentive Relocation assumption'!L108/(1+Assumptions!$D$49)^('Incentive Relocation assumption'!$I108-2022)</f>
        <v>1766.7827187539112</v>
      </c>
      <c r="AQ108" s="106">
        <f>-'Levy Proposition'!E$11*'Incentive Relocation assumption'!M108/(1+Assumptions!$D$49)^('Incentive Relocation assumption'!$I108-2022)</f>
        <v>1000.8399655002186</v>
      </c>
      <c r="AR108" s="106">
        <f>-'Levy Proposition'!F$11*'Incentive Relocation assumption'!N108/(1+Assumptions!$D$49)^('Incentive Relocation assumption'!$I108-2022)</f>
        <v>385.78727363439509</v>
      </c>
      <c r="AS108" s="106">
        <f>-'Levy Proposition'!G$11*'Incentive Relocation assumption'!O108/(1+Assumptions!$D$49)^('Incentive Relocation assumption'!$I108-2022)</f>
        <v>452.30654361127574</v>
      </c>
    </row>
    <row r="109" spans="1:45" x14ac:dyDescent="0.35">
      <c r="A109">
        <v>2127</v>
      </c>
      <c r="B109" s="84">
        <f>'Future 95% Cost'!V108</f>
        <v>10967922.55871271</v>
      </c>
      <c r="C109" s="84">
        <f>'Future 95% Cost'!W108</f>
        <v>19587855.528036207</v>
      </c>
      <c r="D109" s="84">
        <f>'Future 95% Cost'!X108</f>
        <v>14717903.785628803</v>
      </c>
      <c r="E109" s="84">
        <f>'Future 95% Cost'!Y108</f>
        <v>5475963.6620176388</v>
      </c>
      <c r="F109" s="84">
        <f>'Future 95% Cost'!Z108</f>
        <v>3769253.0365808038</v>
      </c>
      <c r="G109" s="84">
        <f>'Future 95% Cost'!AA108</f>
        <v>2113984.1895200992</v>
      </c>
      <c r="H109" s="84"/>
      <c r="I109">
        <v>2127</v>
      </c>
      <c r="J109" s="103">
        <f t="shared" si="21"/>
        <v>1088.4942671688668</v>
      </c>
      <c r="K109" s="103">
        <f t="shared" si="28"/>
        <v>-394.13398842500669</v>
      </c>
      <c r="L109" s="103">
        <f t="shared" si="29"/>
        <v>-449.85768690375892</v>
      </c>
      <c r="M109" s="103">
        <f t="shared" si="30"/>
        <v>-97.301638514043916</v>
      </c>
      <c r="N109" s="103">
        <f t="shared" si="31"/>
        <v>-120.66572103213548</v>
      </c>
      <c r="O109" s="103">
        <f t="shared" si="32"/>
        <v>-26.535232293921794</v>
      </c>
      <c r="P109" s="106">
        <f t="shared" si="33"/>
        <v>6868822.1146566244</v>
      </c>
      <c r="Q109" s="106">
        <f t="shared" si="34"/>
        <v>7882.6797685001329</v>
      </c>
      <c r="R109" s="106">
        <f t="shared" si="35"/>
        <v>8997.1537380751779</v>
      </c>
      <c r="S109" s="106">
        <f t="shared" si="36"/>
        <v>1946.0327702808781</v>
      </c>
      <c r="T109" s="106">
        <f t="shared" si="37"/>
        <v>2413.3144206427096</v>
      </c>
      <c r="U109" s="106">
        <f t="shared" si="38"/>
        <v>530.70464587843583</v>
      </c>
      <c r="V109" s="107">
        <f>P109*'Levy Proposition'!B$5/(1+Assumptions!$D$49)^('Incentive Relocation assumption'!$I109-2022)</f>
        <v>13104684.417148178</v>
      </c>
      <c r="W109" s="107">
        <f>Q109*'Levy Proposition'!C$5/(1+Assumptions!$D$49)^('Incentive Relocation assumption'!$I109-2022)</f>
        <v>38997.839308262657</v>
      </c>
      <c r="X109" s="107">
        <f>R109*'Levy Proposition'!D$5/(1+Assumptions!$D$49)^('Incentive Relocation assumption'!$I109-2022)</f>
        <v>28957.070715992813</v>
      </c>
      <c r="Y109" s="107">
        <f>S109*'Levy Proposition'!E$5/(1+Assumptions!$D$49)^('Incentive Relocation assumption'!$I109-2022)</f>
        <v>10392.537919610544</v>
      </c>
      <c r="Z109" s="107">
        <f>T109*'Levy Proposition'!F$5/(1+Assumptions!$D$49)^('Incentive Relocation assumption'!$I109-2022)</f>
        <v>7179.0612379332761</v>
      </c>
      <c r="AA109" s="107">
        <f>U109*'Levy Proposition'!G$5/(1+Assumptions!$D$49)^('Incentive Relocation assumption'!$I109-2022)</f>
        <v>4031.2860104517736</v>
      </c>
      <c r="AB109" s="81">
        <f>P109*'Levy Proposition'!B$33/(1+Assumptions!$D$49)^('Incentive Relocation assumption'!$I109-2022)</f>
        <v>13092647.536997514</v>
      </c>
      <c r="AC109" s="81">
        <f>Q109*'Levy Proposition'!C$33/(1+Assumptions!$D$49)^('Incentive Relocation assumption'!$I109-2022)</f>
        <v>38962.01911580735</v>
      </c>
      <c r="AD109" s="81">
        <f>R109*'Levy Proposition'!D$33/(1+Assumptions!$D$49)^('Incentive Relocation assumption'!$I109-2022)</f>
        <v>28930.473143809653</v>
      </c>
      <c r="AE109" s="81">
        <f>S109*'Levy Proposition'!E$33/(1+Assumptions!$D$49)^('Incentive Relocation assumption'!$I109-2022)</f>
        <v>10382.992193104086</v>
      </c>
      <c r="AF109" s="81">
        <f>T109*'Levy Proposition'!F$33/(1+Assumptions!$D$49)^('Incentive Relocation assumption'!$I109-2022)</f>
        <v>7172.4671455488633</v>
      </c>
      <c r="AG109" s="81">
        <f>U109*'Levy Proposition'!G$33/(1+Assumptions!$D$49)^('Incentive Relocation assumption'!$I109-2022)</f>
        <v>4027.5832042630691</v>
      </c>
      <c r="AH109" s="109">
        <f t="shared" si="22"/>
        <v>12036.880150664598</v>
      </c>
      <c r="AI109" s="109">
        <f t="shared" si="23"/>
        <v>35.820192455306824</v>
      </c>
      <c r="AJ109" s="109">
        <f t="shared" si="24"/>
        <v>26.597572183160082</v>
      </c>
      <c r="AK109" s="109">
        <f t="shared" si="25"/>
        <v>9.5457265064578678</v>
      </c>
      <c r="AL109" s="109">
        <f t="shared" si="26"/>
        <v>6.594092384412761</v>
      </c>
      <c r="AM109" s="109">
        <f t="shared" si="27"/>
        <v>3.7028061887044714</v>
      </c>
      <c r="AN109" s="106">
        <f>'Levy Proposition'!B$11*'Incentive Relocation assumption'!J109/(1+Assumptions!$D$49)^('Incentive Relocation assumption'!$I109-2022)</f>
        <v>0</v>
      </c>
      <c r="AO109" s="106">
        <f>-'Levy Proposition'!C$11*'Incentive Relocation assumption'!K109/(1+Assumptions!$D$49)^('Incentive Relocation assumption'!$I109-2022)</f>
        <v>3230.7842421675487</v>
      </c>
      <c r="AP109" s="106">
        <f>-'Levy Proposition'!D$11*'Incentive Relocation assumption'!L109/(1+Assumptions!$D$49)^('Incentive Relocation assumption'!$I109-2022)</f>
        <v>1590.0968259593599</v>
      </c>
      <c r="AQ109" s="106">
        <f>-'Levy Proposition'!E$11*'Incentive Relocation assumption'!M109/(1+Assumptions!$D$49)^('Incentive Relocation assumption'!$I109-2022)</f>
        <v>900.75165188257529</v>
      </c>
      <c r="AR109" s="106">
        <f>-'Levy Proposition'!F$11*'Incentive Relocation assumption'!N109/(1+Assumptions!$D$49)^('Incentive Relocation assumption'!$I109-2022)</f>
        <v>347.20688219897079</v>
      </c>
      <c r="AS109" s="106">
        <f>-'Levy Proposition'!G$11*'Incentive Relocation assumption'!O109/(1+Assumptions!$D$49)^('Incentive Relocation assumption'!$I109-2022)</f>
        <v>407.07393825098575</v>
      </c>
    </row>
    <row r="110" spans="1:45" x14ac:dyDescent="0.35">
      <c r="A110">
        <v>2128</v>
      </c>
      <c r="B110" s="84">
        <f>'Future 95% Cost'!V109</f>
        <v>10490077.553456716</v>
      </c>
      <c r="C110" s="84">
        <f>'Future 95% Cost'!W109</f>
        <v>18733841.182332292</v>
      </c>
      <c r="D110" s="84">
        <f>'Future 95% Cost'!X109</f>
        <v>14079030.676613381</v>
      </c>
      <c r="E110" s="84">
        <f>'Future 95% Cost'!Y109</f>
        <v>5241476.8001559284</v>
      </c>
      <c r="F110" s="84">
        <f>'Future 95% Cost'!Z109</f>
        <v>3607877.1307638963</v>
      </c>
      <c r="G110" s="84">
        <f>'Future 95% Cost'!AA109</f>
        <v>2023454.972969091</v>
      </c>
      <c r="H110" s="84"/>
      <c r="I110">
        <v>2128</v>
      </c>
      <c r="J110" s="103">
        <f t="shared" si="21"/>
        <v>1034.0695538104237</v>
      </c>
      <c r="K110" s="103">
        <f t="shared" si="28"/>
        <v>-374.42728900375636</v>
      </c>
      <c r="L110" s="103">
        <f t="shared" si="29"/>
        <v>-427.364802558571</v>
      </c>
      <c r="M110" s="103">
        <f t="shared" si="30"/>
        <v>-92.436556588341716</v>
      </c>
      <c r="N110" s="103">
        <f t="shared" si="31"/>
        <v>-114.63243498052871</v>
      </c>
      <c r="O110" s="103">
        <f t="shared" si="32"/>
        <v>-25.208470679225702</v>
      </c>
      <c r="P110" s="106">
        <f t="shared" si="33"/>
        <v>6869910.6089237928</v>
      </c>
      <c r="Q110" s="106">
        <f t="shared" si="34"/>
        <v>7488.5457800751265</v>
      </c>
      <c r="R110" s="106">
        <f t="shared" si="35"/>
        <v>8547.2960511714191</v>
      </c>
      <c r="S110" s="106">
        <f t="shared" si="36"/>
        <v>1848.7311317668343</v>
      </c>
      <c r="T110" s="106">
        <f t="shared" si="37"/>
        <v>2292.6486996105741</v>
      </c>
      <c r="U110" s="106">
        <f t="shared" si="38"/>
        <v>504.16941358451402</v>
      </c>
      <c r="V110" s="107">
        <f>P110*'Levy Proposition'!B$5/(1+Assumptions!$D$49)^('Incentive Relocation assumption'!$I110-2022)</f>
        <v>12416872.058802055</v>
      </c>
      <c r="W110" s="107">
        <f>Q110*'Levy Proposition'!C$5/(1+Assumptions!$D$49)^('Incentive Relocation assumption'!$I110-2022)</f>
        <v>35097.887162421801</v>
      </c>
      <c r="X110" s="107">
        <f>R110*'Levy Proposition'!D$5/(1+Assumptions!$D$49)^('Incentive Relocation assumption'!$I110-2022)</f>
        <v>26061.23873967677</v>
      </c>
      <c r="Y110" s="107">
        <f>S110*'Levy Proposition'!E$5/(1+Assumptions!$D$49)^('Incentive Relocation assumption'!$I110-2022)</f>
        <v>9353.2393000141965</v>
      </c>
      <c r="Z110" s="107">
        <f>T110*'Levy Proposition'!F$5/(1+Assumptions!$D$49)^('Incentive Relocation assumption'!$I110-2022)</f>
        <v>6461.1241476579007</v>
      </c>
      <c r="AA110" s="107">
        <f>U110*'Levy Proposition'!G$5/(1+Assumptions!$D$49)^('Incentive Relocation assumption'!$I110-2022)</f>
        <v>3628.1400206782187</v>
      </c>
      <c r="AB110" s="81">
        <f>P110*'Levy Proposition'!B$33/(1+Assumptions!$D$49)^('Incentive Relocation assumption'!$I110-2022)</f>
        <v>12405466.946243806</v>
      </c>
      <c r="AC110" s="81">
        <f>Q110*'Levy Proposition'!C$33/(1+Assumptions!$D$49)^('Incentive Relocation assumption'!$I110-2022)</f>
        <v>35065.649143720439</v>
      </c>
      <c r="AD110" s="81">
        <f>R110*'Levy Proposition'!D$33/(1+Assumptions!$D$49)^('Incentive Relocation assumption'!$I110-2022)</f>
        <v>26037.30103943908</v>
      </c>
      <c r="AE110" s="81">
        <f>S110*'Levy Proposition'!E$33/(1+Assumptions!$D$49)^('Incentive Relocation assumption'!$I110-2022)</f>
        <v>9344.648187333345</v>
      </c>
      <c r="AF110" s="81">
        <f>T110*'Levy Proposition'!F$33/(1+Assumptions!$D$49)^('Incentive Relocation assumption'!$I110-2022)</f>
        <v>6455.18949295518</v>
      </c>
      <c r="AG110" s="81">
        <f>U110*'Levy Proposition'!G$33/(1+Assumptions!$D$49)^('Incentive Relocation assumption'!$I110-2022)</f>
        <v>3624.8075110802329</v>
      </c>
      <c r="AH110" s="109">
        <f t="shared" si="22"/>
        <v>11405.112558249384</v>
      </c>
      <c r="AI110" s="109">
        <f t="shared" si="23"/>
        <v>32.238018701362307</v>
      </c>
      <c r="AJ110" s="109">
        <f t="shared" si="24"/>
        <v>23.937700237689569</v>
      </c>
      <c r="AK110" s="109">
        <f t="shared" si="25"/>
        <v>8.5911126808514382</v>
      </c>
      <c r="AL110" s="109">
        <f t="shared" si="26"/>
        <v>5.9346547027207635</v>
      </c>
      <c r="AM110" s="109">
        <f t="shared" si="27"/>
        <v>3.3325095979857906</v>
      </c>
      <c r="AN110" s="106">
        <f>'Levy Proposition'!B$11*'Incentive Relocation assumption'!J110/(1+Assumptions!$D$49)^('Incentive Relocation assumption'!$I110-2022)</f>
        <v>0</v>
      </c>
      <c r="AO110" s="106">
        <f>-'Levy Proposition'!C$11*'Incentive Relocation assumption'!K110/(1+Assumptions!$D$49)^('Incentive Relocation assumption'!$I110-2022)</f>
        <v>2907.6918821423469</v>
      </c>
      <c r="AP110" s="106">
        <f>-'Levy Proposition'!D$11*'Incentive Relocation assumption'!L110/(1+Assumptions!$D$49)^('Incentive Relocation assumption'!$I110-2022)</f>
        <v>1431.0802845690516</v>
      </c>
      <c r="AQ110" s="106">
        <f>-'Levy Proposition'!E$11*'Incentive Relocation assumption'!M110/(1+Assumptions!$D$49)^('Incentive Relocation assumption'!$I110-2022)</f>
        <v>810.67260135207948</v>
      </c>
      <c r="AR110" s="106">
        <f>-'Levy Proposition'!F$11*'Incentive Relocation assumption'!N110/(1+Assumptions!$D$49)^('Incentive Relocation assumption'!$I110-2022)</f>
        <v>312.48469632146532</v>
      </c>
      <c r="AS110" s="106">
        <f>-'Levy Proposition'!G$11*'Incentive Relocation assumption'!O110/(1+Assumptions!$D$49)^('Incentive Relocation assumption'!$I110-2022)</f>
        <v>366.36478853505633</v>
      </c>
    </row>
    <row r="111" spans="1:45" x14ac:dyDescent="0.35">
      <c r="A111">
        <v>2129</v>
      </c>
      <c r="B111" s="84">
        <f>'Future 95% Cost'!V110</f>
        <v>10033167.028258847</v>
      </c>
      <c r="C111" s="84">
        <f>'Future 95% Cost'!W110</f>
        <v>17917242.700244728</v>
      </c>
      <c r="D111" s="84">
        <f>'Future 95% Cost'!X110</f>
        <v>13468047.184361603</v>
      </c>
      <c r="E111" s="84">
        <f>'Future 95% Cost'!Y110</f>
        <v>5017111.2216138421</v>
      </c>
      <c r="F111" s="84">
        <f>'Future 95% Cost'!Z110</f>
        <v>3453471.2461991757</v>
      </c>
      <c r="G111" s="84">
        <f>'Future 95% Cost'!AA110</f>
        <v>1936837.4735293693</v>
      </c>
      <c r="H111" s="84"/>
      <c r="I111">
        <v>2129</v>
      </c>
      <c r="J111" s="103">
        <f t="shared" si="21"/>
        <v>982.36607611990235</v>
      </c>
      <c r="K111" s="103">
        <f t="shared" si="28"/>
        <v>-355.70592455356854</v>
      </c>
      <c r="L111" s="103">
        <f t="shared" si="29"/>
        <v>-405.99656243064243</v>
      </c>
      <c r="M111" s="103">
        <f t="shared" si="30"/>
        <v>-87.81472875892463</v>
      </c>
      <c r="N111" s="103">
        <f t="shared" si="31"/>
        <v>-108.90081323150228</v>
      </c>
      <c r="O111" s="103">
        <f t="shared" si="32"/>
        <v>-23.948047145264418</v>
      </c>
      <c r="P111" s="106">
        <f t="shared" si="33"/>
        <v>6870944.678477603</v>
      </c>
      <c r="Q111" s="106">
        <f t="shared" si="34"/>
        <v>7114.11849107137</v>
      </c>
      <c r="R111" s="106">
        <f t="shared" si="35"/>
        <v>8119.9312486128483</v>
      </c>
      <c r="S111" s="106">
        <f t="shared" si="36"/>
        <v>1756.2945751784926</v>
      </c>
      <c r="T111" s="106">
        <f t="shared" si="37"/>
        <v>2178.0162646300455</v>
      </c>
      <c r="U111" s="106">
        <f t="shared" si="38"/>
        <v>478.96094290528833</v>
      </c>
      <c r="V111" s="107">
        <f>P111*'Levy Proposition'!B$5/(1+Assumptions!$D$49)^('Incentive Relocation assumption'!$I111-2022)</f>
        <v>11765066.727845566</v>
      </c>
      <c r="W111" s="107">
        <f>Q111*'Levy Proposition'!C$5/(1+Assumptions!$D$49)^('Incentive Relocation assumption'!$I111-2022)</f>
        <v>31587.94705339209</v>
      </c>
      <c r="X111" s="107">
        <f>R111*'Levy Proposition'!D$5/(1+Assumptions!$D$49)^('Incentive Relocation assumption'!$I111-2022)</f>
        <v>23455.002452002795</v>
      </c>
      <c r="Y111" s="107">
        <f>S111*'Levy Proposition'!E$5/(1+Assumptions!$D$49)^('Incentive Relocation assumption'!$I111-2022)</f>
        <v>8417.8750253343769</v>
      </c>
      <c r="Z111" s="107">
        <f>T111*'Levy Proposition'!F$5/(1+Assumptions!$D$49)^('Incentive Relocation assumption'!$I111-2022)</f>
        <v>5814.9838631918419</v>
      </c>
      <c r="AA111" s="107">
        <f>U111*'Levy Proposition'!G$5/(1+Assumptions!$D$49)^('Incentive Relocation assumption'!$I111-2022)</f>
        <v>3265.3103688298629</v>
      </c>
      <c r="AB111" s="81">
        <f>P111*'Levy Proposition'!B$33/(1+Assumptions!$D$49)^('Incentive Relocation assumption'!$I111-2022)</f>
        <v>11754260.309799945</v>
      </c>
      <c r="AC111" s="81">
        <f>Q111*'Levy Proposition'!C$33/(1+Assumptions!$D$49)^('Incentive Relocation assumption'!$I111-2022)</f>
        <v>31558.932975617769</v>
      </c>
      <c r="AD111" s="81">
        <f>R111*'Levy Proposition'!D$33/(1+Assumptions!$D$49)^('Incentive Relocation assumption'!$I111-2022)</f>
        <v>23433.458625042811</v>
      </c>
      <c r="AE111" s="81">
        <f>S111*'Levy Proposition'!E$33/(1+Assumptions!$D$49)^('Incentive Relocation assumption'!$I111-2022)</f>
        <v>8410.1430609788986</v>
      </c>
      <c r="AF111" s="81">
        <f>T111*'Levy Proposition'!F$33/(1+Assumptions!$D$49)^('Incentive Relocation assumption'!$I111-2022)</f>
        <v>5809.6426995581969</v>
      </c>
      <c r="AG111" s="81">
        <f>U111*'Levy Proposition'!G$33/(1+Assumptions!$D$49)^('Incentive Relocation assumption'!$I111-2022)</f>
        <v>3262.3111245662708</v>
      </c>
      <c r="AH111" s="109">
        <f t="shared" si="22"/>
        <v>10806.418045621365</v>
      </c>
      <c r="AI111" s="109">
        <f t="shared" si="23"/>
        <v>29.014077774321777</v>
      </c>
      <c r="AJ111" s="109">
        <f t="shared" si="24"/>
        <v>21.543826959983562</v>
      </c>
      <c r="AK111" s="109">
        <f t="shared" si="25"/>
        <v>7.7319643554783397</v>
      </c>
      <c r="AL111" s="109">
        <f t="shared" si="26"/>
        <v>5.3411636336450101</v>
      </c>
      <c r="AM111" s="109">
        <f t="shared" si="27"/>
        <v>2.9992442635921179</v>
      </c>
      <c r="AN111" s="106">
        <f>'Levy Proposition'!B$11*'Incentive Relocation assumption'!J111/(1+Assumptions!$D$49)^('Incentive Relocation assumption'!$I111-2022)</f>
        <v>0</v>
      </c>
      <c r="AO111" s="106">
        <f>-'Levy Proposition'!C$11*'Incentive Relocation assumption'!K111/(1+Assumptions!$D$49)^('Incentive Relocation assumption'!$I111-2022)</f>
        <v>2616.9101517606227</v>
      </c>
      <c r="AP111" s="106">
        <f>-'Levy Proposition'!D$11*'Incentive Relocation assumption'!L111/(1+Assumptions!$D$49)^('Incentive Relocation assumption'!$I111-2022)</f>
        <v>1287.9660832267971</v>
      </c>
      <c r="AQ111" s="106">
        <f>-'Levy Proposition'!E$11*'Incentive Relocation assumption'!M111/(1+Assumptions!$D$49)^('Incentive Relocation assumption'!$I111-2022)</f>
        <v>729.60184442561672</v>
      </c>
      <c r="AR111" s="106">
        <f>-'Levy Proposition'!F$11*'Incentive Relocation assumption'!N111/(1+Assumptions!$D$49)^('Incentive Relocation assumption'!$I111-2022)</f>
        <v>281.23487880393128</v>
      </c>
      <c r="AS111" s="106">
        <f>-'Levy Proposition'!G$11*'Incentive Relocation assumption'!O111/(1+Assumptions!$D$49)^('Incentive Relocation assumption'!$I111-2022)</f>
        <v>329.72672938737708</v>
      </c>
    </row>
    <row r="112" spans="1:45" x14ac:dyDescent="0.35">
      <c r="A112">
        <v>2130</v>
      </c>
      <c r="B112" s="84">
        <f>'Future 95% Cost'!V111</f>
        <v>9336317.8537984658</v>
      </c>
      <c r="C112" s="84">
        <f>'Future 95% Cost'!W111</f>
        <v>16672208.63115914</v>
      </c>
      <c r="D112" s="84">
        <f>'Future 95% Cost'!X111</f>
        <v>12534724.833618628</v>
      </c>
      <c r="E112" s="84">
        <f>'Future 95% Cost'!Y111</f>
        <v>4672334.9894841425</v>
      </c>
      <c r="F112" s="84">
        <f>'Future 95% Cost'!Z111</f>
        <v>3216183.7238205145</v>
      </c>
      <c r="G112" s="84">
        <f>'Future 95% Cost'!AA111</f>
        <v>1803739.7758404387</v>
      </c>
      <c r="H112" s="84"/>
      <c r="I112">
        <v>2130</v>
      </c>
      <c r="J112" s="103">
        <f t="shared" si="21"/>
        <v>933.24777231390715</v>
      </c>
      <c r="K112" s="103">
        <f t="shared" si="28"/>
        <v>-337.92062832589011</v>
      </c>
      <c r="L112" s="103">
        <f t="shared" si="29"/>
        <v>-385.6967343091103</v>
      </c>
      <c r="M112" s="103">
        <f t="shared" si="30"/>
        <v>-83.4239923209784</v>
      </c>
      <c r="N112" s="103">
        <f t="shared" si="31"/>
        <v>-103.45577256992718</v>
      </c>
      <c r="O112" s="103">
        <f t="shared" si="32"/>
        <v>-22.750644788001196</v>
      </c>
      <c r="P112" s="106">
        <f t="shared" si="33"/>
        <v>6871927.0445537232</v>
      </c>
      <c r="Q112" s="106">
        <f t="shared" si="34"/>
        <v>6758.4125665178017</v>
      </c>
      <c r="R112" s="106">
        <f t="shared" si="35"/>
        <v>7713.934686182206</v>
      </c>
      <c r="S112" s="106">
        <f t="shared" si="36"/>
        <v>1668.4798464195678</v>
      </c>
      <c r="T112" s="106">
        <f t="shared" si="37"/>
        <v>2069.1154513985434</v>
      </c>
      <c r="U112" s="106">
        <f t="shared" si="38"/>
        <v>455.01289576002392</v>
      </c>
      <c r="V112" s="107">
        <f>P112*'Levy Proposition'!B$5/(1+Assumptions!$D$49)^('Incentive Relocation assumption'!$I112-2022)</f>
        <v>11147392.829537841</v>
      </c>
      <c r="W112" s="107">
        <f>Q112*'Levy Proposition'!C$5/(1+Assumptions!$D$49)^('Incentive Relocation assumption'!$I112-2022)</f>
        <v>28429.016095197119</v>
      </c>
      <c r="X112" s="107">
        <f>R112*'Levy Proposition'!D$5/(1+Assumptions!$D$49)^('Incentive Relocation assumption'!$I112-2022)</f>
        <v>21109.401034951727</v>
      </c>
      <c r="Y112" s="107">
        <f>S112*'Levy Proposition'!E$5/(1+Assumptions!$D$49)^('Incentive Relocation assumption'!$I112-2022)</f>
        <v>7576.0512127644015</v>
      </c>
      <c r="Z112" s="107">
        <f>T112*'Levy Proposition'!F$5/(1+Assumptions!$D$49)^('Incentive Relocation assumption'!$I112-2022)</f>
        <v>5233.4603942626291</v>
      </c>
      <c r="AA112" s="107">
        <f>U112*'Levy Proposition'!G$5/(1+Assumptions!$D$49)^('Incentive Relocation assumption'!$I112-2022)</f>
        <v>2938.7652472119003</v>
      </c>
      <c r="AB112" s="81">
        <f>P112*'Levy Proposition'!B$33/(1+Assumptions!$D$49)^('Incentive Relocation assumption'!$I112-2022)</f>
        <v>11137153.755691398</v>
      </c>
      <c r="AC112" s="81">
        <f>Q112*'Levy Proposition'!C$33/(1+Assumptions!$D$49)^('Incentive Relocation assumption'!$I112-2022)</f>
        <v>28402.903550350846</v>
      </c>
      <c r="AD112" s="81">
        <f>R112*'Levy Proposition'!D$33/(1+Assumptions!$D$49)^('Incentive Relocation assumption'!$I112-2022)</f>
        <v>21090.011683615845</v>
      </c>
      <c r="AE112" s="81">
        <f>S112*'Levy Proposition'!E$33/(1+Assumptions!$D$49)^('Incentive Relocation assumption'!$I112-2022)</f>
        <v>7569.0924781958702</v>
      </c>
      <c r="AF112" s="81">
        <f>T112*'Levy Proposition'!F$33/(1+Assumptions!$D$49)^('Incentive Relocation assumption'!$I112-2022)</f>
        <v>5228.6533700311611</v>
      </c>
      <c r="AG112" s="81">
        <f>U112*'Levy Proposition'!G$33/(1+Assumptions!$D$49)^('Incentive Relocation assumption'!$I112-2022)</f>
        <v>2936.0659403117411</v>
      </c>
      <c r="AH112" s="109">
        <f t="shared" si="22"/>
        <v>10239.073846442625</v>
      </c>
      <c r="AI112" s="109">
        <f t="shared" si="23"/>
        <v>26.112544846273522</v>
      </c>
      <c r="AJ112" s="109">
        <f t="shared" si="24"/>
        <v>19.389351335881656</v>
      </c>
      <c r="AK112" s="109">
        <f t="shared" si="25"/>
        <v>6.9587345685313267</v>
      </c>
      <c r="AL112" s="109">
        <f t="shared" si="26"/>
        <v>4.807024231467949</v>
      </c>
      <c r="AM112" s="109">
        <f t="shared" si="27"/>
        <v>2.6993069001591721</v>
      </c>
      <c r="AN112" s="106">
        <f>'Levy Proposition'!B$11*'Incentive Relocation assumption'!J112/(1+Assumptions!$D$49)^('Incentive Relocation assumption'!$I112-2022)</f>
        <v>0</v>
      </c>
      <c r="AO112" s="106">
        <f>-'Levy Proposition'!C$11*'Incentive Relocation assumption'!K112/(1+Assumptions!$D$49)^('Incentive Relocation assumption'!$I112-2022)</f>
        <v>2355.2078486879191</v>
      </c>
      <c r="AP112" s="106">
        <f>-'Levy Proposition'!D$11*'Incentive Relocation assumption'!L112/(1+Assumptions!$D$49)^('Incentive Relocation assumption'!$I112-2022)</f>
        <v>1159.1639193339288</v>
      </c>
      <c r="AQ112" s="106">
        <f>-'Levy Proposition'!E$11*'Incentive Relocation assumption'!M112/(1+Assumptions!$D$49)^('Incentive Relocation assumption'!$I112-2022)</f>
        <v>656.6385128860087</v>
      </c>
      <c r="AR112" s="106">
        <f>-'Levy Proposition'!F$11*'Incentive Relocation assumption'!N112/(1+Assumptions!$D$49)^('Incentive Relocation assumption'!$I112-2022)</f>
        <v>253.11017783250344</v>
      </c>
      <c r="AS112" s="106">
        <f>-'Levy Proposition'!G$11*'Incentive Relocation assumption'!O112/(1+Assumptions!$D$49)^('Incentive Relocation assumption'!$I112-2022)</f>
        <v>296.7526341906995</v>
      </c>
    </row>
    <row r="113" spans="1:45" x14ac:dyDescent="0.35">
      <c r="A113">
        <v>2131</v>
      </c>
      <c r="B113" s="84">
        <f>'Future 95% Cost'!V112</f>
        <v>8929869.4560774826</v>
      </c>
      <c r="C113" s="84">
        <f>'Future 95% Cost'!W112</f>
        <v>15945801.680530798</v>
      </c>
      <c r="D113" s="84">
        <f>'Future 95% Cost'!X112</f>
        <v>11991042.22893938</v>
      </c>
      <c r="E113" s="84">
        <f>'Future 95% Cost'!Y112</f>
        <v>4472476.4204463176</v>
      </c>
      <c r="F113" s="84">
        <f>'Future 95% Cost'!Z112</f>
        <v>3078650.7404296943</v>
      </c>
      <c r="G113" s="84">
        <f>'Future 95% Cost'!AA112</f>
        <v>1726590.4187271725</v>
      </c>
      <c r="H113" s="84"/>
      <c r="I113">
        <v>2131</v>
      </c>
      <c r="J113" s="103">
        <f t="shared" si="21"/>
        <v>886.58538369821201</v>
      </c>
      <c r="K113" s="103">
        <f t="shared" si="28"/>
        <v>-321.02459690959563</v>
      </c>
      <c r="L113" s="103">
        <f t="shared" si="29"/>
        <v>-366.41189759365483</v>
      </c>
      <c r="M113" s="103">
        <f t="shared" si="30"/>
        <v>-79.252792704929476</v>
      </c>
      <c r="N113" s="103">
        <f t="shared" si="31"/>
        <v>-98.282983941430814</v>
      </c>
      <c r="O113" s="103">
        <f t="shared" si="32"/>
        <v>-21.613112548601137</v>
      </c>
      <c r="P113" s="106">
        <f t="shared" si="33"/>
        <v>6872860.2923260368</v>
      </c>
      <c r="Q113" s="106">
        <f t="shared" si="34"/>
        <v>6420.4919381919117</v>
      </c>
      <c r="R113" s="106">
        <f t="shared" si="35"/>
        <v>7328.2379518730959</v>
      </c>
      <c r="S113" s="106">
        <f t="shared" si="36"/>
        <v>1585.0558540985894</v>
      </c>
      <c r="T113" s="106">
        <f t="shared" si="37"/>
        <v>1965.6596788286163</v>
      </c>
      <c r="U113" s="106">
        <f t="shared" si="38"/>
        <v>432.26225097202274</v>
      </c>
      <c r="V113" s="107">
        <f>P113*'Levy Proposition'!B$5/(1+Assumptions!$D$49)^('Incentive Relocation assumption'!$I113-2022)</f>
        <v>10562071.525536651</v>
      </c>
      <c r="W113" s="107">
        <f>Q113*'Levy Proposition'!C$5/(1+Assumptions!$D$49)^('Incentive Relocation assumption'!$I113-2022)</f>
        <v>25585.991858694946</v>
      </c>
      <c r="X113" s="107">
        <f>R113*'Levy Proposition'!D$5/(1+Assumptions!$D$49)^('Incentive Relocation assumption'!$I113-2022)</f>
        <v>18998.369877227247</v>
      </c>
      <c r="Y113" s="107">
        <f>S113*'Levy Proposition'!E$5/(1+Assumptions!$D$49)^('Incentive Relocation assumption'!$I113-2022)</f>
        <v>6818.4134126117006</v>
      </c>
      <c r="Z113" s="107">
        <f>T113*'Levy Proposition'!F$5/(1+Assumptions!$D$49)^('Incentive Relocation assumption'!$I113-2022)</f>
        <v>4710.0917805955332</v>
      </c>
      <c r="AA113" s="107">
        <f>U113*'Levy Proposition'!G$5/(1+Assumptions!$D$49)^('Incentive Relocation assumption'!$I113-2022)</f>
        <v>2644.8760462899854</v>
      </c>
      <c r="AB113" s="81">
        <f>P113*'Levy Proposition'!B$33/(1+Assumptions!$D$49)^('Incentive Relocation assumption'!$I113-2022)</f>
        <v>10552370.079469832</v>
      </c>
      <c r="AC113" s="81">
        <f>Q113*'Levy Proposition'!C$33/(1+Assumptions!$D$49)^('Incentive Relocation assumption'!$I113-2022)</f>
        <v>25562.490680968309</v>
      </c>
      <c r="AD113" s="81">
        <f>R113*'Levy Proposition'!D$33/(1+Assumptions!$D$49)^('Incentive Relocation assumption'!$I113-2022)</f>
        <v>18980.919544659846</v>
      </c>
      <c r="AE113" s="81">
        <f>S113*'Levy Proposition'!E$33/(1+Assumptions!$D$49)^('Incentive Relocation assumption'!$I113-2022)</f>
        <v>6812.1505815161363</v>
      </c>
      <c r="AF113" s="81">
        <f>T113*'Levy Proposition'!F$33/(1+Assumptions!$D$49)^('Incentive Relocation assumption'!$I113-2022)</f>
        <v>4705.7654795220442</v>
      </c>
      <c r="AG113" s="81">
        <f>U113*'Levy Proposition'!G$33/(1+Assumptions!$D$49)^('Incentive Relocation assumption'!$I113-2022)</f>
        <v>2642.4466817231528</v>
      </c>
      <c r="AH113" s="109">
        <f t="shared" si="22"/>
        <v>9701.4460668191314</v>
      </c>
      <c r="AI113" s="109">
        <f t="shared" si="23"/>
        <v>23.501177726637252</v>
      </c>
      <c r="AJ113" s="109">
        <f t="shared" si="24"/>
        <v>17.450332567401347</v>
      </c>
      <c r="AK113" s="109">
        <f t="shared" si="25"/>
        <v>6.2628310955642519</v>
      </c>
      <c r="AL113" s="109">
        <f t="shared" si="26"/>
        <v>4.3263010734890486</v>
      </c>
      <c r="AM113" s="109">
        <f t="shared" si="27"/>
        <v>2.4293645668326462</v>
      </c>
      <c r="AN113" s="106">
        <f>'Levy Proposition'!B$11*'Incentive Relocation assumption'!J113/(1+Assumptions!$D$49)^('Incentive Relocation assumption'!$I113-2022)</f>
        <v>0</v>
      </c>
      <c r="AO113" s="106">
        <f>-'Levy Proposition'!C$11*'Incentive Relocation assumption'!K113/(1+Assumptions!$D$49)^('Incentive Relocation assumption'!$I113-2022)</f>
        <v>2119.6769047608404</v>
      </c>
      <c r="AP113" s="106">
        <f>-'Levy Proposition'!D$11*'Incentive Relocation assumption'!L113/(1+Assumptions!$D$49)^('Incentive Relocation assumption'!$I113-2022)</f>
        <v>1043.2425274113302</v>
      </c>
      <c r="AQ113" s="106">
        <f>-'Levy Proposition'!E$11*'Incentive Relocation assumption'!M113/(1+Assumptions!$D$49)^('Incentive Relocation assumption'!$I113-2022)</f>
        <v>590.97182922364095</v>
      </c>
      <c r="AR113" s="106">
        <f>-'Levy Proposition'!F$11*'Incentive Relocation assumption'!N113/(1+Assumptions!$D$49)^('Incentive Relocation assumption'!$I113-2022)</f>
        <v>227.79806827255447</v>
      </c>
      <c r="AS113" s="106">
        <f>-'Levy Proposition'!G$11*'Incentive Relocation assumption'!O113/(1+Assumptions!$D$49)^('Incentive Relocation assumption'!$I113-2022)</f>
        <v>267.07609074561861</v>
      </c>
    </row>
    <row r="114" spans="1:45" x14ac:dyDescent="0.35">
      <c r="A114">
        <v>2132</v>
      </c>
      <c r="B114" s="84">
        <f>'Future 95% Cost'!V113</f>
        <v>8541216.1018562894</v>
      </c>
      <c r="C114" s="84">
        <f>'Future 95% Cost'!W113</f>
        <v>15251201.544012744</v>
      </c>
      <c r="D114" s="84">
        <f>'Future 95% Cost'!X113</f>
        <v>11471078.087800963</v>
      </c>
      <c r="E114" s="84">
        <f>'Future 95% Cost'!Y113</f>
        <v>4281236.5319427392</v>
      </c>
      <c r="F114" s="84">
        <f>'Future 95% Cost'!Z113</f>
        <v>2947052.0349601968</v>
      </c>
      <c r="G114" s="84">
        <f>'Future 95% Cost'!AA113</f>
        <v>1652771.2755227981</v>
      </c>
      <c r="H114" s="84"/>
      <c r="I114">
        <v>2132</v>
      </c>
      <c r="J114" s="103">
        <f t="shared" si="21"/>
        <v>842.25611451330121</v>
      </c>
      <c r="K114" s="103">
        <f t="shared" si="28"/>
        <v>-304.97336706411579</v>
      </c>
      <c r="L114" s="103">
        <f t="shared" si="29"/>
        <v>-348.09130271397208</v>
      </c>
      <c r="M114" s="103">
        <f t="shared" si="30"/>
        <v>-75.290153069683001</v>
      </c>
      <c r="N114" s="103">
        <f t="shared" si="31"/>
        <v>-93.368834744359276</v>
      </c>
      <c r="O114" s="103">
        <f t="shared" si="32"/>
        <v>-20.532456921171082</v>
      </c>
      <c r="P114" s="106">
        <f t="shared" si="33"/>
        <v>6873746.8777097352</v>
      </c>
      <c r="Q114" s="106">
        <f t="shared" si="34"/>
        <v>6099.4673412823158</v>
      </c>
      <c r="R114" s="106">
        <f t="shared" si="35"/>
        <v>6961.8260542794415</v>
      </c>
      <c r="S114" s="106">
        <f t="shared" si="36"/>
        <v>1505.8030613936598</v>
      </c>
      <c r="T114" s="106">
        <f t="shared" si="37"/>
        <v>1867.3766948871855</v>
      </c>
      <c r="U114" s="106">
        <f t="shared" si="38"/>
        <v>410.64913842342162</v>
      </c>
      <c r="V114" s="107">
        <f>P114*'Levy Proposition'!B$5/(1+Assumptions!$D$49)^('Incentive Relocation assumption'!$I114-2022)</f>
        <v>10007415.83778853</v>
      </c>
      <c r="W114" s="107">
        <f>Q114*'Levy Proposition'!C$5/(1+Assumptions!$D$49)^('Incentive Relocation assumption'!$I114-2022)</f>
        <v>23027.282309070179</v>
      </c>
      <c r="X114" s="107">
        <f>R114*'Levy Proposition'!D$5/(1+Assumptions!$D$49)^('Incentive Relocation assumption'!$I114-2022)</f>
        <v>17098.450941090905</v>
      </c>
      <c r="Y114" s="107">
        <f>S114*'Levy Proposition'!E$5/(1+Assumptions!$D$49)^('Incentive Relocation assumption'!$I114-2022)</f>
        <v>6136.5426605028542</v>
      </c>
      <c r="Z114" s="107">
        <f>T114*'Levy Proposition'!F$5/(1+Assumptions!$D$49)^('Incentive Relocation assumption'!$I114-2022)</f>
        <v>4239.0622858166025</v>
      </c>
      <c r="AA114" s="107">
        <f>U114*'Levy Proposition'!G$5/(1+Assumptions!$D$49)^('Incentive Relocation assumption'!$I114-2022)</f>
        <v>2380.3770331350129</v>
      </c>
      <c r="AB114" s="81">
        <f>P114*'Levy Proposition'!B$33/(1+Assumptions!$D$49)^('Incentive Relocation assumption'!$I114-2022)</f>
        <v>9998223.8526004162</v>
      </c>
      <c r="AC114" s="81">
        <f>Q114*'Levy Proposition'!C$33/(1+Assumptions!$D$49)^('Incentive Relocation assumption'!$I114-2022)</f>
        <v>23006.131350487231</v>
      </c>
      <c r="AD114" s="81">
        <f>R114*'Levy Proposition'!D$33/(1+Assumptions!$D$49)^('Incentive Relocation assumption'!$I114-2022)</f>
        <v>17082.745717051283</v>
      </c>
      <c r="AE114" s="81">
        <f>S114*'Levy Proposition'!E$33/(1+Assumptions!$D$49)^('Incentive Relocation assumption'!$I114-2022)</f>
        <v>6130.9061395312201</v>
      </c>
      <c r="AF114" s="81">
        <f>T114*'Levy Proposition'!F$33/(1+Assumptions!$D$49)^('Incentive Relocation assumption'!$I114-2022)</f>
        <v>4235.168633511722</v>
      </c>
      <c r="AG114" s="81">
        <f>U114*'Levy Proposition'!G$33/(1+Assumptions!$D$49)^('Incentive Relocation assumption'!$I114-2022)</f>
        <v>2378.1906155037927</v>
      </c>
      <c r="AH114" s="109">
        <f t="shared" si="22"/>
        <v>9191.9851881135255</v>
      </c>
      <c r="AI114" s="109">
        <f t="shared" si="23"/>
        <v>21.150958582948078</v>
      </c>
      <c r="AJ114" s="109">
        <f t="shared" si="24"/>
        <v>15.705224039622408</v>
      </c>
      <c r="AK114" s="109">
        <f t="shared" si="25"/>
        <v>5.6365209716341269</v>
      </c>
      <c r="AL114" s="109">
        <f t="shared" si="26"/>
        <v>3.8936523048805611</v>
      </c>
      <c r="AM114" s="109">
        <f t="shared" si="27"/>
        <v>2.186417631220138</v>
      </c>
      <c r="AN114" s="106">
        <f>'Levy Proposition'!B$11*'Incentive Relocation assumption'!J114/(1+Assumptions!$D$49)^('Incentive Relocation assumption'!$I114-2022)</f>
        <v>0</v>
      </c>
      <c r="AO114" s="106">
        <f>-'Levy Proposition'!C$11*'Incentive Relocation assumption'!K114/(1+Assumptions!$D$49)^('Incentive Relocation assumption'!$I114-2022)</f>
        <v>1907.7000711761184</v>
      </c>
      <c r="AP114" s="106">
        <f>-'Levy Proposition'!D$11*'Incentive Relocation assumption'!L114/(1+Assumptions!$D$49)^('Incentive Relocation assumption'!$I114-2022)</f>
        <v>938.91377470147938</v>
      </c>
      <c r="AQ114" s="106">
        <f>-'Levy Proposition'!E$11*'Incentive Relocation assumption'!M114/(1+Assumptions!$D$49)^('Incentive Relocation assumption'!$I114-2022)</f>
        <v>531.87209717710402</v>
      </c>
      <c r="AR114" s="106">
        <f>-'Levy Proposition'!F$11*'Incentive Relocation assumption'!N114/(1+Assumptions!$D$49)^('Incentive Relocation assumption'!$I114-2022)</f>
        <v>205.01727885097955</v>
      </c>
      <c r="AS114" s="106">
        <f>-'Levy Proposition'!G$11*'Incentive Relocation assumption'!O114/(1+Assumptions!$D$49)^('Incentive Relocation assumption'!$I114-2022)</f>
        <v>240.36732965316821</v>
      </c>
    </row>
    <row r="115" spans="1:45" x14ac:dyDescent="0.35">
      <c r="A115">
        <v>2133</v>
      </c>
      <c r="B115" s="84">
        <f>'Future 95% Cost'!V114</f>
        <v>8169574.968645297</v>
      </c>
      <c r="C115" s="84">
        <f>'Future 95% Cost'!W114</f>
        <v>14587009.598054763</v>
      </c>
      <c r="D115" s="84">
        <f>'Future 95% Cost'!X114</f>
        <v>10973792.621593531</v>
      </c>
      <c r="E115" s="84">
        <f>'Future 95% Cost'!Y114</f>
        <v>4098241.0959855411</v>
      </c>
      <c r="F115" s="84">
        <f>'Future 95% Cost'!Z114</f>
        <v>2821129.6367405509</v>
      </c>
      <c r="G115" s="84">
        <f>'Future 95% Cost'!AA114</f>
        <v>1582137.5062654407</v>
      </c>
      <c r="H115" s="84"/>
      <c r="I115">
        <v>2133</v>
      </c>
      <c r="J115" s="103">
        <f t="shared" si="21"/>
        <v>800.1433087876361</v>
      </c>
      <c r="K115" s="103">
        <f t="shared" si="28"/>
        <v>-289.72469871090999</v>
      </c>
      <c r="L115" s="103">
        <f t="shared" si="29"/>
        <v>-330.68673757827349</v>
      </c>
      <c r="M115" s="103">
        <f t="shared" si="30"/>
        <v>-71.525645416198856</v>
      </c>
      <c r="N115" s="103">
        <f t="shared" si="31"/>
        <v>-88.700393007141315</v>
      </c>
      <c r="O115" s="103">
        <f t="shared" si="32"/>
        <v>-19.505834075112528</v>
      </c>
      <c r="P115" s="106">
        <f t="shared" si="33"/>
        <v>6874589.1338242488</v>
      </c>
      <c r="Q115" s="106">
        <f t="shared" si="34"/>
        <v>5794.4939742181996</v>
      </c>
      <c r="R115" s="106">
        <f t="shared" si="35"/>
        <v>6613.7347515654692</v>
      </c>
      <c r="S115" s="106">
        <f t="shared" si="36"/>
        <v>1430.5129083239769</v>
      </c>
      <c r="T115" s="106">
        <f t="shared" si="37"/>
        <v>1774.0078601428263</v>
      </c>
      <c r="U115" s="106">
        <f t="shared" si="38"/>
        <v>390.11668150225051</v>
      </c>
      <c r="V115" s="107">
        <f>P115*'Levy Proposition'!B$5/(1+Assumptions!$D$49)^('Incentive Relocation assumption'!$I115-2022)</f>
        <v>9481825.9904531613</v>
      </c>
      <c r="W115" s="107">
        <f>Q115*'Levy Proposition'!C$5/(1+Assumptions!$D$49)^('Incentive Relocation assumption'!$I115-2022)</f>
        <v>20724.454751259462</v>
      </c>
      <c r="X115" s="107">
        <f>R115*'Levy Proposition'!D$5/(1+Assumptions!$D$49)^('Incentive Relocation assumption'!$I115-2022)</f>
        <v>15388.532093763035</v>
      </c>
      <c r="Y115" s="107">
        <f>S115*'Levy Proposition'!E$5/(1+Assumptions!$D$49)^('Incentive Relocation assumption'!$I115-2022)</f>
        <v>5522.8619248165205</v>
      </c>
      <c r="Z115" s="107">
        <f>T115*'Levy Proposition'!F$5/(1+Assumptions!$D$49)^('Incentive Relocation assumption'!$I115-2022)</f>
        <v>3815.1377722751376</v>
      </c>
      <c r="AA115" s="107">
        <f>U115*'Levy Proposition'!G$5/(1+Assumptions!$D$49)^('Incentive Relocation assumption'!$I115-2022)</f>
        <v>2142.3290621973442</v>
      </c>
      <c r="AB115" s="81">
        <f>P115*'Levy Proposition'!B$33/(1+Assumptions!$D$49)^('Incentive Relocation assumption'!$I115-2022)</f>
        <v>9473116.7686647158</v>
      </c>
      <c r="AC115" s="81">
        <f>Q115*'Levy Proposition'!C$33/(1+Assumptions!$D$49)^('Incentive Relocation assumption'!$I115-2022)</f>
        <v>20705.418979768292</v>
      </c>
      <c r="AD115" s="81">
        <f>R115*'Levy Proposition'!D$33/(1+Assumptions!$D$49)^('Incentive Relocation assumption'!$I115-2022)</f>
        <v>15374.397459870986</v>
      </c>
      <c r="AE115" s="81">
        <f>S115*'Levy Proposition'!E$33/(1+Assumptions!$D$49)^('Incentive Relocation assumption'!$I115-2022)</f>
        <v>5517.7890802548709</v>
      </c>
      <c r="AF115" s="81">
        <f>T115*'Levy Proposition'!F$33/(1+Assumptions!$D$49)^('Incentive Relocation assumption'!$I115-2022)</f>
        <v>3811.6335019957978</v>
      </c>
      <c r="AG115" s="81">
        <f>U115*'Levy Proposition'!G$33/(1+Assumptions!$D$49)^('Incentive Relocation assumption'!$I115-2022)</f>
        <v>2140.3612957602372</v>
      </c>
      <c r="AH115" s="109">
        <f t="shared" si="22"/>
        <v>8709.2217884454876</v>
      </c>
      <c r="AI115" s="109">
        <f t="shared" si="23"/>
        <v>19.035771491169726</v>
      </c>
      <c r="AJ115" s="109">
        <f t="shared" si="24"/>
        <v>14.134633892048441</v>
      </c>
      <c r="AK115" s="109">
        <f t="shared" si="25"/>
        <v>5.0728445616496174</v>
      </c>
      <c r="AL115" s="109">
        <f t="shared" si="26"/>
        <v>3.5042702793398348</v>
      </c>
      <c r="AM115" s="109">
        <f t="shared" si="27"/>
        <v>1.9677664371070023</v>
      </c>
      <c r="AN115" s="106">
        <f>'Levy Proposition'!B$11*'Incentive Relocation assumption'!J115/(1+Assumptions!$D$49)^('Incentive Relocation assumption'!$I115-2022)</f>
        <v>0</v>
      </c>
      <c r="AO115" s="106">
        <f>-'Levy Proposition'!C$11*'Incentive Relocation assumption'!K115/(1+Assumptions!$D$49)^('Incentive Relocation assumption'!$I115-2022)</f>
        <v>1716.9218353001704</v>
      </c>
      <c r="AP115" s="106">
        <f>-'Levy Proposition'!D$11*'Incentive Relocation assumption'!L115/(1+Assumptions!$D$49)^('Incentive Relocation assumption'!$I115-2022)</f>
        <v>845.01834727889536</v>
      </c>
      <c r="AQ115" s="106">
        <f>-'Levy Proposition'!E$11*'Incentive Relocation assumption'!M115/(1+Assumptions!$D$49)^('Incentive Relocation assumption'!$I115-2022)</f>
        <v>478.68259325863363</v>
      </c>
      <c r="AR115" s="106">
        <f>-'Levy Proposition'!F$11*'Incentive Relocation assumption'!N115/(1+Assumptions!$D$49)^('Incentive Relocation assumption'!$I115-2022)</f>
        <v>184.51466663523243</v>
      </c>
      <c r="AS115" s="106">
        <f>-'Levy Proposition'!G$11*'Incentive Relocation assumption'!O115/(1+Assumptions!$D$49)^('Incentive Relocation assumption'!$I115-2022)</f>
        <v>216.32955987672082</v>
      </c>
    </row>
    <row r="116" spans="1:45" x14ac:dyDescent="0.35">
      <c r="A116">
        <v>2134</v>
      </c>
      <c r="B116" s="84">
        <f>'Future 95% Cost'!V115</f>
        <v>7814197.8110459121</v>
      </c>
      <c r="C116" s="84">
        <f>'Future 95% Cost'!W115</f>
        <v>13951888.945338165</v>
      </c>
      <c r="D116" s="84">
        <f>'Future 95% Cost'!X115</f>
        <v>10498191.814321054</v>
      </c>
      <c r="E116" s="84">
        <f>'Future 95% Cost'!Y115</f>
        <v>3923132.2288091639</v>
      </c>
      <c r="F116" s="84">
        <f>'Future 95% Cost'!Z115</f>
        <v>2700636.8598239152</v>
      </c>
      <c r="G116" s="84">
        <f>'Future 95% Cost'!AA115</f>
        <v>1514550.6099368103</v>
      </c>
      <c r="H116" s="84"/>
      <c r="I116">
        <v>2134</v>
      </c>
      <c r="J116" s="103">
        <f t="shared" si="21"/>
        <v>760.13614334825445</v>
      </c>
      <c r="K116" s="103">
        <f t="shared" si="28"/>
        <v>-275.23846377536449</v>
      </c>
      <c r="L116" s="103">
        <f t="shared" si="29"/>
        <v>-314.15240069935982</v>
      </c>
      <c r="M116" s="103">
        <f t="shared" si="30"/>
        <v>-67.949363145388915</v>
      </c>
      <c r="N116" s="103">
        <f t="shared" si="31"/>
        <v>-84.265373356784252</v>
      </c>
      <c r="O116" s="103">
        <f t="shared" si="32"/>
        <v>-18.530542371356898</v>
      </c>
      <c r="P116" s="106">
        <f t="shared" si="33"/>
        <v>6875389.2771330364</v>
      </c>
      <c r="Q116" s="106">
        <f t="shared" si="34"/>
        <v>5504.7692755072894</v>
      </c>
      <c r="R116" s="106">
        <f t="shared" si="35"/>
        <v>6283.0480139871961</v>
      </c>
      <c r="S116" s="106">
        <f t="shared" si="36"/>
        <v>1358.9872629077781</v>
      </c>
      <c r="T116" s="106">
        <f t="shared" si="37"/>
        <v>1685.3074671356849</v>
      </c>
      <c r="U116" s="106">
        <f t="shared" si="38"/>
        <v>370.61084742713797</v>
      </c>
      <c r="V116" s="107">
        <f>P116*'Levy Proposition'!B$5/(1+Assumptions!$D$49)^('Incentive Relocation assumption'!$I116-2022)</f>
        <v>8983784.9793006573</v>
      </c>
      <c r="W116" s="107">
        <f>Q116*'Levy Proposition'!C$5/(1+Assumptions!$D$49)^('Incentive Relocation assumption'!$I116-2022)</f>
        <v>18651.919882348629</v>
      </c>
      <c r="X116" s="107">
        <f>R116*'Levy Proposition'!D$5/(1+Assumptions!$D$49)^('Incentive Relocation assumption'!$I116-2022)</f>
        <v>13849.612506807964</v>
      </c>
      <c r="Y116" s="107">
        <f>S116*'Levy Proposition'!E$5/(1+Assumptions!$D$49)^('Incentive Relocation assumption'!$I116-2022)</f>
        <v>4970.5519097766028</v>
      </c>
      <c r="Z116" s="107">
        <f>T116*'Levy Proposition'!F$5/(1+Assumptions!$D$49)^('Incentive Relocation assumption'!$I116-2022)</f>
        <v>3433.6075386626712</v>
      </c>
      <c r="AA116" s="107">
        <f>U116*'Levy Proposition'!G$5/(1+Assumptions!$D$49)^('Incentive Relocation assumption'!$I116-2022)</f>
        <v>1928.0869151601489</v>
      </c>
      <c r="AB116" s="81">
        <f>P116*'Levy Proposition'!B$33/(1+Assumptions!$D$49)^('Incentive Relocation assumption'!$I116-2022)</f>
        <v>8975533.2168275639</v>
      </c>
      <c r="AC116" s="81">
        <f>Q116*'Levy Proposition'!C$33/(1+Assumptions!$D$49)^('Incentive Relocation assumption'!$I116-2022)</f>
        <v>18634.787770116323</v>
      </c>
      <c r="AD116" s="81">
        <f>R116*'Levy Proposition'!D$33/(1+Assumptions!$D$49)^('Incentive Relocation assumption'!$I116-2022)</f>
        <v>13836.891397274079</v>
      </c>
      <c r="AE116" s="81">
        <f>S116*'Levy Proposition'!E$33/(1+Assumptions!$D$49)^('Incentive Relocation assumption'!$I116-2022)</f>
        <v>4965.9863715525516</v>
      </c>
      <c r="AF116" s="81">
        <f>T116*'Levy Proposition'!F$33/(1+Assumptions!$D$49)^('Incentive Relocation assumption'!$I116-2022)</f>
        <v>3430.4537105267405</v>
      </c>
      <c r="AG116" s="81">
        <f>U116*'Levy Proposition'!G$33/(1+Assumptions!$D$49)^('Incentive Relocation assumption'!$I116-2022)</f>
        <v>1926.3159338546036</v>
      </c>
      <c r="AH116" s="109">
        <f t="shared" si="22"/>
        <v>8251.7624730933458</v>
      </c>
      <c r="AI116" s="109">
        <f t="shared" si="23"/>
        <v>17.132112232306099</v>
      </c>
      <c r="AJ116" s="109">
        <f t="shared" si="24"/>
        <v>12.721109533884373</v>
      </c>
      <c r="AK116" s="109">
        <f t="shared" si="25"/>
        <v>4.5655382240511244</v>
      </c>
      <c r="AL116" s="109">
        <f t="shared" si="26"/>
        <v>3.1538281359307803</v>
      </c>
      <c r="AM116" s="109">
        <f t="shared" si="27"/>
        <v>1.7709813055453196</v>
      </c>
      <c r="AN116" s="106">
        <f>'Levy Proposition'!B$11*'Incentive Relocation assumption'!J116/(1+Assumptions!$D$49)^('Incentive Relocation assumption'!$I116-2022)</f>
        <v>0</v>
      </c>
      <c r="AO116" s="106">
        <f>-'Levy Proposition'!C$11*'Incentive Relocation assumption'!K116/(1+Assumptions!$D$49)^('Incentive Relocation assumption'!$I116-2022)</f>
        <v>1545.2222459231455</v>
      </c>
      <c r="AP116" s="106">
        <f>-'Levy Proposition'!D$11*'Incentive Relocation assumption'!L116/(1+Assumptions!$D$49)^('Incentive Relocation assumption'!$I116-2022)</f>
        <v>760.5128676112829</v>
      </c>
      <c r="AQ116" s="106">
        <f>-'Levy Proposition'!E$11*'Incentive Relocation assumption'!M116/(1+Assumptions!$D$49)^('Incentive Relocation assumption'!$I116-2022)</f>
        <v>430.81226916198216</v>
      </c>
      <c r="AR116" s="106">
        <f>-'Levy Proposition'!F$11*'Incentive Relocation assumption'!N116/(1+Assumptions!$D$49)^('Incentive Relocation assumption'!$I116-2022)</f>
        <v>166.06240407793948</v>
      </c>
      <c r="AS116" s="106">
        <f>-'Levy Proposition'!G$11*'Incentive Relocation assumption'!O116/(1+Assumptions!$D$49)^('Incentive Relocation assumption'!$I116-2022)</f>
        <v>194.69567076350344</v>
      </c>
    </row>
    <row r="117" spans="1:45" x14ac:dyDescent="0.35">
      <c r="A117">
        <v>2135</v>
      </c>
      <c r="B117" s="84">
        <f>'Future 95% Cost'!V116</f>
        <v>7474369.4281406626</v>
      </c>
      <c r="C117" s="84">
        <f>'Future 95% Cost'!W116</f>
        <v>13344561.681879917</v>
      </c>
      <c r="D117" s="84">
        <f>'Future 95% Cost'!X116</f>
        <v>10043325.40044063</v>
      </c>
      <c r="E117" s="84">
        <f>'Future 95% Cost'!Y116</f>
        <v>3755567.673457047</v>
      </c>
      <c r="F117" s="84">
        <f>'Future 95% Cost'!Z116</f>
        <v>2585337.8067188738</v>
      </c>
      <c r="G117" s="84">
        <f>'Future 95% Cost'!AA116</f>
        <v>1449878.1455849472</v>
      </c>
      <c r="H117" s="84"/>
      <c r="I117">
        <v>2135</v>
      </c>
      <c r="J117" s="103">
        <f t="shared" si="21"/>
        <v>722.12933618084162</v>
      </c>
      <c r="K117" s="103">
        <f t="shared" si="28"/>
        <v>-261.47654058659623</v>
      </c>
      <c r="L117" s="103">
        <f t="shared" si="29"/>
        <v>-298.44478066439183</v>
      </c>
      <c r="M117" s="103">
        <f t="shared" si="30"/>
        <v>-64.551894988119471</v>
      </c>
      <c r="N117" s="103">
        <f t="shared" si="31"/>
        <v>-80.052104688945036</v>
      </c>
      <c r="O117" s="103">
        <f t="shared" si="32"/>
        <v>-17.604015252789054</v>
      </c>
      <c r="P117" s="106">
        <f t="shared" si="33"/>
        <v>6876149.4132763846</v>
      </c>
      <c r="Q117" s="106">
        <f t="shared" si="34"/>
        <v>5229.5308117319246</v>
      </c>
      <c r="R117" s="106">
        <f t="shared" si="35"/>
        <v>5968.8956132878366</v>
      </c>
      <c r="S117" s="106">
        <f t="shared" si="36"/>
        <v>1291.0378997623893</v>
      </c>
      <c r="T117" s="106">
        <f t="shared" si="37"/>
        <v>1601.0420937789006</v>
      </c>
      <c r="U117" s="106">
        <f t="shared" si="38"/>
        <v>352.08030505578108</v>
      </c>
      <c r="V117" s="107">
        <f>P117*'Levy Proposition'!B$5/(1+Assumptions!$D$49)^('Incentive Relocation assumption'!$I117-2022)</f>
        <v>8511854.3583795484</v>
      </c>
      <c r="W117" s="107">
        <f>Q117*'Levy Proposition'!C$5/(1+Assumptions!$D$49)^('Incentive Relocation assumption'!$I117-2022)</f>
        <v>16786.647440092966</v>
      </c>
      <c r="X117" s="107">
        <f>R117*'Levy Proposition'!D$5/(1+Assumptions!$D$49)^('Incentive Relocation assumption'!$I117-2022)</f>
        <v>12464.591516592596</v>
      </c>
      <c r="Y117" s="107">
        <f>S117*'Levy Proposition'!E$5/(1+Assumptions!$D$49)^('Incentive Relocation assumption'!$I117-2022)</f>
        <v>4473.4752785992605</v>
      </c>
      <c r="Z117" s="107">
        <f>T117*'Levy Proposition'!F$5/(1+Assumptions!$D$49)^('Incentive Relocation assumption'!$I117-2022)</f>
        <v>3090.2319741209308</v>
      </c>
      <c r="AA117" s="107">
        <f>U117*'Levy Proposition'!G$5/(1+Assumptions!$D$49)^('Incentive Relocation assumption'!$I117-2022)</f>
        <v>1735.269906948279</v>
      </c>
      <c r="AB117" s="81">
        <f>P117*'Levy Proposition'!B$33/(1+Assumptions!$D$49)^('Incentive Relocation assumption'!$I117-2022)</f>
        <v>8504036.0723750684</v>
      </c>
      <c r="AC117" s="81">
        <f>Q117*'Levy Proposition'!C$33/(1+Assumptions!$D$49)^('Incentive Relocation assumption'!$I117-2022)</f>
        <v>16771.228612982304</v>
      </c>
      <c r="AD117" s="81">
        <f>R117*'Levy Proposition'!D$33/(1+Assumptions!$D$49)^('Incentive Relocation assumption'!$I117-2022)</f>
        <v>12453.142572883897</v>
      </c>
      <c r="AE117" s="81">
        <f>S117*'Levy Proposition'!E$33/(1+Assumptions!$D$49)^('Incentive Relocation assumption'!$I117-2022)</f>
        <v>4469.3663138908105</v>
      </c>
      <c r="AF117" s="81">
        <f>T117*'Levy Proposition'!F$33/(1+Assumptions!$D$49)^('Incentive Relocation assumption'!$I117-2022)</f>
        <v>3087.3935424024562</v>
      </c>
      <c r="AG117" s="81">
        <f>U117*'Levy Proposition'!G$33/(1+Assumptions!$D$49)^('Incentive Relocation assumption'!$I117-2022)</f>
        <v>1733.6760314123178</v>
      </c>
      <c r="AH117" s="109">
        <f t="shared" si="22"/>
        <v>7818.2860044799745</v>
      </c>
      <c r="AI117" s="109">
        <f t="shared" si="23"/>
        <v>15.418827110661368</v>
      </c>
      <c r="AJ117" s="109">
        <f t="shared" si="24"/>
        <v>11.448943708699517</v>
      </c>
      <c r="AK117" s="109">
        <f t="shared" si="25"/>
        <v>4.1089647084500029</v>
      </c>
      <c r="AL117" s="109">
        <f t="shared" si="26"/>
        <v>2.8384317184745669</v>
      </c>
      <c r="AM117" s="109">
        <f t="shared" si="27"/>
        <v>1.5938755359611605</v>
      </c>
      <c r="AN117" s="106">
        <f>'Levy Proposition'!B$11*'Incentive Relocation assumption'!J117/(1+Assumptions!$D$49)^('Incentive Relocation assumption'!$I117-2022)</f>
        <v>0</v>
      </c>
      <c r="AO117" s="106">
        <f>-'Levy Proposition'!C$11*'Incentive Relocation assumption'!K117/(1+Assumptions!$D$49)^('Incentive Relocation assumption'!$I117-2022)</f>
        <v>1390.6933561004687</v>
      </c>
      <c r="AP117" s="106">
        <f>-'Levy Proposition'!D$11*'Incentive Relocation assumption'!L117/(1+Assumptions!$D$49)^('Incentive Relocation assumption'!$I117-2022)</f>
        <v>684.45830042012619</v>
      </c>
      <c r="AQ117" s="106">
        <f>-'Levy Proposition'!E$11*'Incentive Relocation assumption'!M117/(1+Assumptions!$D$49)^('Incentive Relocation assumption'!$I117-2022)</f>
        <v>387.729183960981</v>
      </c>
      <c r="AR117" s="106">
        <f>-'Levy Proposition'!F$11*'Incentive Relocation assumption'!N117/(1+Assumptions!$D$49)^('Incentive Relocation assumption'!$I117-2022)</f>
        <v>149.45544736918583</v>
      </c>
      <c r="AS117" s="106">
        <f>-'Levy Proposition'!G$11*'Incentive Relocation assumption'!O117/(1+Assumptions!$D$49)^('Incentive Relocation assumption'!$I117-2022)</f>
        <v>175.22526387818738</v>
      </c>
    </row>
    <row r="118" spans="1:45" x14ac:dyDescent="0.35">
      <c r="A118">
        <v>2136</v>
      </c>
      <c r="B118" s="84">
        <f>'Future 95% Cost'!V117</f>
        <v>7149406.1990234638</v>
      </c>
      <c r="C118" s="84">
        <f>'Future 95% Cost'!W117</f>
        <v>12763806.285474399</v>
      </c>
      <c r="D118" s="84">
        <f>'Future 95% Cost'!X117</f>
        <v>9608284.9323149025</v>
      </c>
      <c r="E118" s="84">
        <f>'Future 95% Cost'!Y117</f>
        <v>3595220.1139962049</v>
      </c>
      <c r="F118" s="84">
        <f>'Future 95% Cost'!Z117</f>
        <v>2475006.8940446535</v>
      </c>
      <c r="G118" s="84">
        <f>'Future 95% Cost'!AA117</f>
        <v>1387993.4657703862</v>
      </c>
      <c r="H118" s="84"/>
      <c r="I118">
        <v>2136</v>
      </c>
      <c r="J118" s="103">
        <f t="shared" si="21"/>
        <v>686.02286937179952</v>
      </c>
      <c r="K118" s="103">
        <f t="shared" si="28"/>
        <v>-248.40271355726642</v>
      </c>
      <c r="L118" s="103">
        <f t="shared" si="29"/>
        <v>-283.52254163117226</v>
      </c>
      <c r="M118" s="103">
        <f t="shared" si="30"/>
        <v>-61.324300238713491</v>
      </c>
      <c r="N118" s="103">
        <f t="shared" si="31"/>
        <v>-76.049499454497777</v>
      </c>
      <c r="O118" s="103">
        <f t="shared" si="32"/>
        <v>-16.723814490149604</v>
      </c>
      <c r="P118" s="106">
        <f t="shared" si="33"/>
        <v>6876871.5426125657</v>
      </c>
      <c r="Q118" s="106">
        <f t="shared" si="34"/>
        <v>4968.0542711453281</v>
      </c>
      <c r="R118" s="106">
        <f t="shared" si="35"/>
        <v>5670.4508326234445</v>
      </c>
      <c r="S118" s="106">
        <f t="shared" si="36"/>
        <v>1226.4860047742698</v>
      </c>
      <c r="T118" s="106">
        <f t="shared" si="37"/>
        <v>1520.9899890899555</v>
      </c>
      <c r="U118" s="106">
        <f t="shared" si="38"/>
        <v>334.47628980299203</v>
      </c>
      <c r="V118" s="107">
        <f>P118*'Levy Proposition'!B$5/(1+Assumptions!$D$49)^('Incentive Relocation assumption'!$I118-2022)</f>
        <v>8064670.2341131587</v>
      </c>
      <c r="W118" s="107">
        <f>Q118*'Levy Proposition'!C$5/(1+Assumptions!$D$49)^('Incentive Relocation assumption'!$I118-2022)</f>
        <v>15107.910287811979</v>
      </c>
      <c r="X118" s="107">
        <f>R118*'Levy Proposition'!D$5/(1+Assumptions!$D$49)^('Incentive Relocation assumption'!$I118-2022)</f>
        <v>11218.078599609898</v>
      </c>
      <c r="Y118" s="107">
        <f>S118*'Levy Proposition'!E$5/(1+Assumptions!$D$49)^('Incentive Relocation assumption'!$I118-2022)</f>
        <v>4026.1084546521006</v>
      </c>
      <c r="Z118" s="107">
        <f>T118*'Levy Proposition'!F$5/(1+Assumptions!$D$49)^('Incentive Relocation assumption'!$I118-2022)</f>
        <v>2781.195447164796</v>
      </c>
      <c r="AA118" s="107">
        <f>U118*'Levy Proposition'!G$5/(1+Assumptions!$D$49)^('Incentive Relocation assumption'!$I118-2022)</f>
        <v>1561.7354312630546</v>
      </c>
      <c r="AB118" s="81">
        <f>P118*'Levy Proposition'!B$33/(1+Assumptions!$D$49)^('Incentive Relocation assumption'!$I118-2022)</f>
        <v>8057262.6944904877</v>
      </c>
      <c r="AC118" s="81">
        <f>Q118*'Levy Proposition'!C$33/(1+Assumptions!$D$49)^('Incentive Relocation assumption'!$I118-2022)</f>
        <v>15094.033409920639</v>
      </c>
      <c r="AD118" s="81">
        <f>R118*'Levy Proposition'!D$33/(1+Assumptions!$D$49)^('Incentive Relocation assumption'!$I118-2022)</f>
        <v>11207.774599656455</v>
      </c>
      <c r="AE118" s="81">
        <f>S118*'Levy Proposition'!E$33/(1+Assumptions!$D$49)^('Incentive Relocation assumption'!$I118-2022)</f>
        <v>4022.4104041382861</v>
      </c>
      <c r="AF118" s="81">
        <f>T118*'Levy Proposition'!F$33/(1+Assumptions!$D$49)^('Incentive Relocation assumption'!$I118-2022)</f>
        <v>2778.6408708615863</v>
      </c>
      <c r="AG118" s="81">
        <f>U118*'Levy Proposition'!G$33/(1+Assumptions!$D$49)^('Incentive Relocation assumption'!$I118-2022)</f>
        <v>1560.3009501557833</v>
      </c>
      <c r="AH118" s="109">
        <f t="shared" si="22"/>
        <v>7407.5396226709709</v>
      </c>
      <c r="AI118" s="109">
        <f t="shared" si="23"/>
        <v>13.876877891339973</v>
      </c>
      <c r="AJ118" s="109">
        <f t="shared" si="24"/>
        <v>10.303999953443054</v>
      </c>
      <c r="AK118" s="109">
        <f t="shared" si="25"/>
        <v>3.6980505138144508</v>
      </c>
      <c r="AL118" s="109">
        <f t="shared" si="26"/>
        <v>2.5545763032096147</v>
      </c>
      <c r="AM118" s="109">
        <f t="shared" si="27"/>
        <v>1.4344811072712673</v>
      </c>
      <c r="AN118" s="106">
        <f>'Levy Proposition'!B$11*'Incentive Relocation assumption'!J118/(1+Assumptions!$D$49)^('Incentive Relocation assumption'!$I118-2022)</f>
        <v>0</v>
      </c>
      <c r="AO118" s="106">
        <f>-'Levy Proposition'!C$11*'Incentive Relocation assumption'!K118/(1+Assumptions!$D$49)^('Incentive Relocation assumption'!$I118-2022)</f>
        <v>1251.6180218118454</v>
      </c>
      <c r="AP118" s="106">
        <f>-'Levy Proposition'!D$11*'Incentive Relocation assumption'!L118/(1+Assumptions!$D$49)^('Incentive Relocation assumption'!$I118-2022)</f>
        <v>616.00951800523796</v>
      </c>
      <c r="AQ118" s="106">
        <f>-'Levy Proposition'!E$11*'Incentive Relocation assumption'!M118/(1+Assumptions!$D$49)^('Incentive Relocation assumption'!$I118-2022)</f>
        <v>348.95459311657572</v>
      </c>
      <c r="AR118" s="106">
        <f>-'Levy Proposition'!F$11*'Incentive Relocation assumption'!N118/(1+Assumptions!$D$49)^('Incentive Relocation assumption'!$I118-2022)</f>
        <v>134.50925796449323</v>
      </c>
      <c r="AS118" s="106">
        <f>-'Levy Proposition'!G$11*'Incentive Relocation assumption'!O118/(1+Assumptions!$D$49)^('Incentive Relocation assumption'!$I118-2022)</f>
        <v>157.70198166592195</v>
      </c>
    </row>
    <row r="119" spans="1:45" x14ac:dyDescent="0.35">
      <c r="A119">
        <v>2137</v>
      </c>
      <c r="B119" s="84">
        <f>'Future 95% Cost'!V118</f>
        <v>6838654.6834322372</v>
      </c>
      <c r="C119" s="84">
        <f>'Future 95% Cost'!W118</f>
        <v>12208455.12007213</v>
      </c>
      <c r="D119" s="84">
        <f>'Future 95% Cost'!X118</f>
        <v>9192201.9332955685</v>
      </c>
      <c r="E119" s="84">
        <f>'Future 95% Cost'!Y118</f>
        <v>3441776.5199599219</v>
      </c>
      <c r="F119" s="84">
        <f>'Future 95% Cost'!Z118</f>
        <v>2369428.3991383044</v>
      </c>
      <c r="G119" s="84">
        <f>'Future 95% Cost'!AA118</f>
        <v>1328775.4617890813</v>
      </c>
      <c r="H119" s="84"/>
      <c r="I119">
        <v>2137</v>
      </c>
      <c r="J119" s="103">
        <f t="shared" si="21"/>
        <v>651.72172590320952</v>
      </c>
      <c r="K119" s="103">
        <f t="shared" si="28"/>
        <v>-235.98257787940312</v>
      </c>
      <c r="L119" s="103">
        <f t="shared" si="29"/>
        <v>-269.3464145496136</v>
      </c>
      <c r="M119" s="103">
        <f t="shared" si="30"/>
        <v>-58.258085226777816</v>
      </c>
      <c r="N119" s="103">
        <f t="shared" si="31"/>
        <v>-72.247024481772883</v>
      </c>
      <c r="O119" s="103">
        <f t="shared" si="32"/>
        <v>-15.887623765642122</v>
      </c>
      <c r="P119" s="106">
        <f t="shared" si="33"/>
        <v>6877557.5654819375</v>
      </c>
      <c r="Q119" s="106">
        <f t="shared" si="34"/>
        <v>4719.6515575880621</v>
      </c>
      <c r="R119" s="106">
        <f t="shared" si="35"/>
        <v>5386.9282909922722</v>
      </c>
      <c r="S119" s="106">
        <f t="shared" si="36"/>
        <v>1165.1617045355563</v>
      </c>
      <c r="T119" s="106">
        <f t="shared" si="37"/>
        <v>1444.9404896354577</v>
      </c>
      <c r="U119" s="106">
        <f t="shared" si="38"/>
        <v>317.75247531284242</v>
      </c>
      <c r="V119" s="107">
        <f>P119*'Levy Proposition'!B$5/(1+Assumptions!$D$49)^('Incentive Relocation assumption'!$I119-2022)</f>
        <v>7640939.4573407397</v>
      </c>
      <c r="W119" s="107">
        <f>Q119*'Levy Proposition'!C$5/(1+Assumptions!$D$49)^('Incentive Relocation assumption'!$I119-2022)</f>
        <v>13597.054091898592</v>
      </c>
      <c r="X119" s="107">
        <f>R119*'Levy Proposition'!D$5/(1+Assumptions!$D$49)^('Incentive Relocation assumption'!$I119-2022)</f>
        <v>10096.222351089729</v>
      </c>
      <c r="Y119" s="107">
        <f>S119*'Levy Proposition'!E$5/(1+Assumptions!$D$49)^('Incentive Relocation assumption'!$I119-2022)</f>
        <v>3623.4802427916125</v>
      </c>
      <c r="Z119" s="107">
        <f>T119*'Levy Proposition'!F$5/(1+Assumptions!$D$49)^('Incentive Relocation assumption'!$I119-2022)</f>
        <v>2503.0639059161745</v>
      </c>
      <c r="AA119" s="107">
        <f>U119*'Levy Proposition'!G$5/(1+Assumptions!$D$49)^('Incentive Relocation assumption'!$I119-2022)</f>
        <v>1405.5551516776784</v>
      </c>
      <c r="AB119" s="81">
        <f>P119*'Levy Proposition'!B$33/(1+Assumptions!$D$49)^('Incentive Relocation assumption'!$I119-2022)</f>
        <v>7633921.1217930224</v>
      </c>
      <c r="AC119" s="81">
        <f>Q119*'Levy Proposition'!C$33/(1+Assumptions!$D$49)^('Incentive Relocation assumption'!$I119-2022)</f>
        <v>13584.564961653528</v>
      </c>
      <c r="AD119" s="81">
        <f>R119*'Levy Proposition'!D$33/(1+Assumptions!$D$49)^('Incentive Relocation assumption'!$I119-2022)</f>
        <v>10086.948795577362</v>
      </c>
      <c r="AE119" s="81">
        <f>S119*'Levy Proposition'!E$33/(1+Assumptions!$D$49)^('Incentive Relocation assumption'!$I119-2022)</f>
        <v>3620.1520132805153</v>
      </c>
      <c r="AF119" s="81">
        <f>T119*'Levy Proposition'!F$33/(1+Assumptions!$D$49)^('Incentive Relocation assumption'!$I119-2022)</f>
        <v>2500.7647982623093</v>
      </c>
      <c r="AG119" s="81">
        <f>U119*'Levy Proposition'!G$33/(1+Assumptions!$D$49)^('Incentive Relocation assumption'!$I119-2022)</f>
        <v>1404.2641248686889</v>
      </c>
      <c r="AH119" s="109">
        <f t="shared" si="22"/>
        <v>7018.3355477172881</v>
      </c>
      <c r="AI119" s="109">
        <f t="shared" si="23"/>
        <v>12.489130245063279</v>
      </c>
      <c r="AJ119" s="109">
        <f t="shared" si="24"/>
        <v>9.2735555123672384</v>
      </c>
      <c r="AK119" s="109">
        <f t="shared" si="25"/>
        <v>3.3282295110971063</v>
      </c>
      <c r="AL119" s="109">
        <f t="shared" si="26"/>
        <v>2.2991076538651214</v>
      </c>
      <c r="AM119" s="109">
        <f t="shared" si="27"/>
        <v>1.2910268089894998</v>
      </c>
      <c r="AN119" s="106">
        <f>'Levy Proposition'!B$11*'Incentive Relocation assumption'!J119/(1+Assumptions!$D$49)^('Incentive Relocation assumption'!$I119-2022)</f>
        <v>0</v>
      </c>
      <c r="AO119" s="106">
        <f>-'Levy Proposition'!C$11*'Incentive Relocation assumption'!K119/(1+Assumptions!$D$49)^('Incentive Relocation assumption'!$I119-2022)</f>
        <v>1126.4508208458176</v>
      </c>
      <c r="AP119" s="106">
        <f>-'Levy Proposition'!D$11*'Incentive Relocation assumption'!L119/(1+Assumptions!$D$49)^('Incentive Relocation assumption'!$I119-2022)</f>
        <v>554.40590908186084</v>
      </c>
      <c r="AQ119" s="106">
        <f>-'Levy Proposition'!E$11*'Incentive Relocation assumption'!M119/(1+Assumptions!$D$49)^('Incentive Relocation assumption'!$I119-2022)</f>
        <v>314.0576286086557</v>
      </c>
      <c r="AR119" s="106">
        <f>-'Levy Proposition'!F$11*'Incentive Relocation assumption'!N119/(1+Assumptions!$D$49)^('Incentive Relocation assumption'!$I119-2022)</f>
        <v>121.05775196982802</v>
      </c>
      <c r="AS119" s="106">
        <f>-'Levy Proposition'!G$11*'Incentive Relocation assumption'!O119/(1+Assumptions!$D$49)^('Incentive Relocation assumption'!$I119-2022)</f>
        <v>141.93110326058792</v>
      </c>
    </row>
    <row r="120" spans="1:45" x14ac:dyDescent="0.35">
      <c r="A120">
        <v>2138</v>
      </c>
      <c r="B120" s="84">
        <f>'Future 95% Cost'!V119</f>
        <v>6541490.2845818549</v>
      </c>
      <c r="C120" s="84">
        <f>'Future 95% Cost'!W119</f>
        <v>11677392.050935518</v>
      </c>
      <c r="D120" s="84">
        <f>'Future 95% Cost'!X119</f>
        <v>8794246.1326331981</v>
      </c>
      <c r="E120" s="84">
        <f>'Future 95% Cost'!Y119</f>
        <v>3294937.5196810341</v>
      </c>
      <c r="F120" s="84">
        <f>'Future 95% Cost'!Z119</f>
        <v>2268396.0266846451</v>
      </c>
      <c r="G120" s="84">
        <f>'Future 95% Cost'!AA119</f>
        <v>1272108.320149783</v>
      </c>
      <c r="H120" s="84"/>
      <c r="I120">
        <v>2138</v>
      </c>
      <c r="J120" s="103">
        <f t="shared" si="21"/>
        <v>619.13563960804902</v>
      </c>
      <c r="K120" s="103">
        <f t="shared" si="28"/>
        <v>-224.18344898543296</v>
      </c>
      <c r="L120" s="103">
        <f t="shared" si="29"/>
        <v>-255.87909382213294</v>
      </c>
      <c r="M120" s="103">
        <f t="shared" si="30"/>
        <v>-55.345180965438921</v>
      </c>
      <c r="N120" s="103">
        <f t="shared" si="31"/>
        <v>-68.634673257684241</v>
      </c>
      <c r="O120" s="103">
        <f t="shared" si="32"/>
        <v>-15.093242577360016</v>
      </c>
      <c r="P120" s="106">
        <f t="shared" si="33"/>
        <v>6878209.2872078409</v>
      </c>
      <c r="Q120" s="106">
        <f t="shared" si="34"/>
        <v>4483.6689797086592</v>
      </c>
      <c r="R120" s="106">
        <f t="shared" si="35"/>
        <v>5117.5818764426585</v>
      </c>
      <c r="S120" s="106">
        <f t="shared" si="36"/>
        <v>1106.9036193087784</v>
      </c>
      <c r="T120" s="106">
        <f t="shared" si="37"/>
        <v>1372.6934651536849</v>
      </c>
      <c r="U120" s="106">
        <f t="shared" si="38"/>
        <v>301.86485154720032</v>
      </c>
      <c r="V120" s="107">
        <f>P120*'Levy Proposition'!B$5/(1+Assumptions!$D$49)^('Incentive Relocation assumption'!$I120-2022)</f>
        <v>7239436.004175365</v>
      </c>
      <c r="W120" s="107">
        <f>Q120*'Levy Proposition'!C$5/(1+Assumptions!$D$49)^('Incentive Relocation assumption'!$I120-2022)</f>
        <v>12237.290032570858</v>
      </c>
      <c r="X120" s="107">
        <f>R120*'Levy Proposition'!D$5/(1+Assumptions!$D$49)^('Incentive Relocation assumption'!$I120-2022)</f>
        <v>9086.5565664862188</v>
      </c>
      <c r="Y120" s="107">
        <f>S120*'Levy Proposition'!E$5/(1+Assumptions!$D$49)^('Incentive Relocation assumption'!$I120-2022)</f>
        <v>3261.1165888316109</v>
      </c>
      <c r="Z120" s="107">
        <f>T120*'Levy Proposition'!F$5/(1+Assumptions!$D$49)^('Incentive Relocation assumption'!$I120-2022)</f>
        <v>2252.7467184973771</v>
      </c>
      <c r="AA120" s="107">
        <f>U120*'Levy Proposition'!G$5/(1+Assumptions!$D$49)^('Incentive Relocation assumption'!$I120-2022)</f>
        <v>1264.9935737258047</v>
      </c>
      <c r="AB120" s="81">
        <f>P120*'Levy Proposition'!B$33/(1+Assumptions!$D$49)^('Incentive Relocation assumption'!$I120-2022)</f>
        <v>7232786.4565199763</v>
      </c>
      <c r="AC120" s="81">
        <f>Q120*'Levy Proposition'!C$33/(1+Assumptions!$D$49)^('Incentive Relocation assumption'!$I120-2022)</f>
        <v>12226.049869221471</v>
      </c>
      <c r="AD120" s="81">
        <f>R120*'Levy Proposition'!D$33/(1+Assumptions!$D$49)^('Incentive Relocation assumption'!$I120-2022)</f>
        <v>9078.2104065260555</v>
      </c>
      <c r="AE120" s="81">
        <f>S120*'Levy Proposition'!E$33/(1+Assumptions!$D$49)^('Incentive Relocation assumption'!$I120-2022)</f>
        <v>3258.1211966277565</v>
      </c>
      <c r="AF120" s="81">
        <f>T120*'Levy Proposition'!F$33/(1+Assumptions!$D$49)^('Incentive Relocation assumption'!$I120-2022)</f>
        <v>2250.6775315259715</v>
      </c>
      <c r="AG120" s="81">
        <f>U120*'Levy Proposition'!G$33/(1+Assumptions!$D$49)^('Incentive Relocation assumption'!$I120-2022)</f>
        <v>1263.8316551664866</v>
      </c>
      <c r="AH120" s="109">
        <f t="shared" si="22"/>
        <v>6649.5476553887129</v>
      </c>
      <c r="AI120" s="109">
        <f t="shared" si="23"/>
        <v>11.240163349386421</v>
      </c>
      <c r="AJ120" s="109">
        <f t="shared" si="24"/>
        <v>8.346159960163277</v>
      </c>
      <c r="AK120" s="109">
        <f t="shared" si="25"/>
        <v>2.9953922038544079</v>
      </c>
      <c r="AL120" s="109">
        <f t="shared" si="26"/>
        <v>2.0691869714055429</v>
      </c>
      <c r="AM120" s="109">
        <f t="shared" si="27"/>
        <v>1.1619185593181101</v>
      </c>
      <c r="AN120" s="106">
        <f>'Levy Proposition'!B$11*'Incentive Relocation assumption'!J120/(1+Assumptions!$D$49)^('Incentive Relocation assumption'!$I120-2022)</f>
        <v>0</v>
      </c>
      <c r="AO120" s="106">
        <f>-'Levy Proposition'!C$11*'Incentive Relocation assumption'!K120/(1+Assumptions!$D$49)^('Incentive Relocation assumption'!$I120-2022)</f>
        <v>1013.8008798781642</v>
      </c>
      <c r="AP120" s="106">
        <f>-'Levy Proposition'!D$11*'Incentive Relocation assumption'!L120/(1+Assumptions!$D$49)^('Incentive Relocation assumption'!$I120-2022)</f>
        <v>498.96292677456825</v>
      </c>
      <c r="AQ120" s="106">
        <f>-'Levy Proposition'!E$11*'Incentive Relocation assumption'!M120/(1+Assumptions!$D$49)^('Incentive Relocation assumption'!$I120-2022)</f>
        <v>282.65051107764657</v>
      </c>
      <c r="AR120" s="106">
        <f>-'Levy Proposition'!F$11*'Incentive Relocation assumption'!N120/(1+Assumptions!$D$49)^('Incentive Relocation assumption'!$I120-2022)</f>
        <v>108.9514545969536</v>
      </c>
      <c r="AS120" s="106">
        <f>-'Levy Proposition'!G$11*'Incentive Relocation assumption'!O120/(1+Assumptions!$D$49)^('Incentive Relocation assumption'!$I120-2022)</f>
        <v>127.73738072259566</v>
      </c>
    </row>
    <row r="121" spans="1:45" x14ac:dyDescent="0.35">
      <c r="A121">
        <v>2139</v>
      </c>
      <c r="B121" s="84">
        <f>'Future 95% Cost'!V120</f>
        <v>6257315.9714251291</v>
      </c>
      <c r="C121" s="84">
        <f>'Future 95% Cost'!W120</f>
        <v>11169550.16564209</v>
      </c>
      <c r="D121" s="84">
        <f>'Future 95% Cost'!X120</f>
        <v>8413623.778578179</v>
      </c>
      <c r="E121" s="84">
        <f>'Future 95% Cost'!Y120</f>
        <v>3154416.8012375887</v>
      </c>
      <c r="F121" s="84">
        <f>'Future 95% Cost'!Z120</f>
        <v>2171712.494481164</v>
      </c>
      <c r="G121" s="84">
        <f>'Future 95% Cost'!AA120</f>
        <v>1217881.2898067969</v>
      </c>
      <c r="H121" s="84"/>
      <c r="I121">
        <v>2139</v>
      </c>
      <c r="J121" s="103">
        <f t="shared" si="21"/>
        <v>588.17885762764672</v>
      </c>
      <c r="K121" s="103">
        <f t="shared" si="28"/>
        <v>-212.97427653616134</v>
      </c>
      <c r="L121" s="103">
        <f t="shared" si="29"/>
        <v>-243.0851391310263</v>
      </c>
      <c r="M121" s="103">
        <f t="shared" si="30"/>
        <v>-52.577921917166975</v>
      </c>
      <c r="N121" s="103">
        <f t="shared" si="31"/>
        <v>-65.202939594800043</v>
      </c>
      <c r="O121" s="103">
        <f t="shared" si="32"/>
        <v>-14.338580448492017</v>
      </c>
      <c r="P121" s="106">
        <f t="shared" si="33"/>
        <v>6878828.4228474488</v>
      </c>
      <c r="Q121" s="106">
        <f t="shared" si="34"/>
        <v>4259.4855307232265</v>
      </c>
      <c r="R121" s="106">
        <f t="shared" si="35"/>
        <v>4861.7027826205258</v>
      </c>
      <c r="S121" s="106">
        <f t="shared" si="36"/>
        <v>1051.5584383433395</v>
      </c>
      <c r="T121" s="106">
        <f t="shared" si="37"/>
        <v>1304.0587918960007</v>
      </c>
      <c r="U121" s="106">
        <f t="shared" si="38"/>
        <v>286.77160896984032</v>
      </c>
      <c r="V121" s="107">
        <f>P121*'Levy Proposition'!B$5/(1+Assumptions!$D$49)^('Incentive Relocation assumption'!$I121-2022)</f>
        <v>6858997.5369020486</v>
      </c>
      <c r="W121" s="107">
        <f>Q121*'Levy Proposition'!C$5/(1+Assumptions!$D$49)^('Incentive Relocation assumption'!$I121-2022)</f>
        <v>11013.508244442668</v>
      </c>
      <c r="X121" s="107">
        <f>R121*'Levy Proposition'!D$5/(1+Assumptions!$D$49)^('Incentive Relocation assumption'!$I121-2022)</f>
        <v>8177.8617154803596</v>
      </c>
      <c r="Y121" s="107">
        <f>S121*'Levy Proposition'!E$5/(1+Assumptions!$D$49)^('Incentive Relocation assumption'!$I121-2022)</f>
        <v>2934.9908633031105</v>
      </c>
      <c r="Z121" s="107">
        <f>T121*'Levy Proposition'!F$5/(1+Assumptions!$D$49)^('Incentive Relocation assumption'!$I121-2022)</f>
        <v>2027.4623295497486</v>
      </c>
      <c r="AA121" s="107">
        <f>U121*'Levy Proposition'!G$5/(1+Assumptions!$D$49)^('Incentive Relocation assumption'!$I121-2022)</f>
        <v>1138.4887598736802</v>
      </c>
      <c r="AB121" s="81">
        <f>P121*'Levy Proposition'!B$33/(1+Assumptions!$D$49)^('Incentive Relocation assumption'!$I121-2022)</f>
        <v>6852697.4285837319</v>
      </c>
      <c r="AC121" s="81">
        <f>Q121*'Levy Proposition'!C$33/(1+Assumptions!$D$49)^('Incentive Relocation assumption'!$I121-2022)</f>
        <v>11003.392145912039</v>
      </c>
      <c r="AD121" s="81">
        <f>R121*'Levy Proposition'!D$33/(1+Assumptions!$D$49)^('Incentive Relocation assumption'!$I121-2022)</f>
        <v>8170.3502075169099</v>
      </c>
      <c r="AE121" s="81">
        <f>S121*'Levy Proposition'!E$33/(1+Assumptions!$D$49)^('Incentive Relocation assumption'!$I121-2022)</f>
        <v>2932.2950232400999</v>
      </c>
      <c r="AF121" s="81">
        <f>T121*'Levy Proposition'!F$33/(1+Assumptions!$D$49)^('Incentive Relocation assumption'!$I121-2022)</f>
        <v>2025.6000702008064</v>
      </c>
      <c r="AG121" s="81">
        <f>U121*'Levy Proposition'!G$33/(1+Assumptions!$D$49)^('Incentive Relocation assumption'!$I121-2022)</f>
        <v>1137.4430381821651</v>
      </c>
      <c r="AH121" s="109">
        <f t="shared" si="22"/>
        <v>6300.1083183167502</v>
      </c>
      <c r="AI121" s="109">
        <f t="shared" si="23"/>
        <v>10.116098530628733</v>
      </c>
      <c r="AJ121" s="109">
        <f t="shared" si="24"/>
        <v>7.5115079634497306</v>
      </c>
      <c r="AK121" s="109">
        <f t="shared" si="25"/>
        <v>2.6958400630105643</v>
      </c>
      <c r="AL121" s="109">
        <f t="shared" si="26"/>
        <v>1.8622593489421888</v>
      </c>
      <c r="AM121" s="109">
        <f t="shared" si="27"/>
        <v>1.0457216915151548</v>
      </c>
      <c r="AN121" s="106">
        <f>'Levy Proposition'!B$11*'Incentive Relocation assumption'!J121/(1+Assumptions!$D$49)^('Incentive Relocation assumption'!$I121-2022)</f>
        <v>0</v>
      </c>
      <c r="AO121" s="106">
        <f>-'Levy Proposition'!C$11*'Incentive Relocation assumption'!K121/(1+Assumptions!$D$49)^('Incentive Relocation assumption'!$I121-2022)</f>
        <v>912.4164189165416</v>
      </c>
      <c r="AP121" s="106">
        <f>-'Levy Proposition'!D$11*'Incentive Relocation assumption'!L121/(1+Assumptions!$D$49)^('Incentive Relocation assumption'!$I121-2022)</f>
        <v>449.06448184823068</v>
      </c>
      <c r="AQ121" s="106">
        <f>-'Levy Proposition'!E$11*'Incentive Relocation assumption'!M121/(1+Assumptions!$D$49)^('Incentive Relocation assumption'!$I121-2022)</f>
        <v>254.38424077259594</v>
      </c>
      <c r="AR121" s="106">
        <f>-'Levy Proposition'!F$11*'Incentive Relocation assumption'!N121/(1+Assumptions!$D$49)^('Incentive Relocation assumption'!$I121-2022)</f>
        <v>98.055839181208157</v>
      </c>
      <c r="AS121" s="106">
        <f>-'Levy Proposition'!G$11*'Incentive Relocation assumption'!O121/(1+Assumptions!$D$49)^('Incentive Relocation assumption'!$I121-2022)</f>
        <v>114.96309166223671</v>
      </c>
    </row>
    <row r="122" spans="1:45" x14ac:dyDescent="0.35">
      <c r="A122">
        <v>2140</v>
      </c>
      <c r="B122" s="84">
        <f>'Future 95% Cost'!V121</f>
        <v>5821193.0657295668</v>
      </c>
      <c r="C122" s="84">
        <f>'Future 95% Cost'!W121</f>
        <v>10390521.432655165</v>
      </c>
      <c r="D122" s="84">
        <f>'Future 95% Cost'!X121</f>
        <v>7828528.6365172882</v>
      </c>
      <c r="E122" s="84">
        <f>'Future 95% Cost'!Y121</f>
        <v>2937010.7095545791</v>
      </c>
      <c r="F122" s="84">
        <f>'Future 95% Cost'!Z121</f>
        <v>2022093.0457200343</v>
      </c>
      <c r="G122" s="84">
        <f>'Future 95% Cost'!AA121</f>
        <v>1133969.5428275773</v>
      </c>
      <c r="H122" s="84"/>
      <c r="I122">
        <v>2140</v>
      </c>
      <c r="J122" s="103">
        <f t="shared" si="21"/>
        <v>558.76991474626436</v>
      </c>
      <c r="K122" s="103">
        <f t="shared" si="28"/>
        <v>-202.32556270935328</v>
      </c>
      <c r="L122" s="103">
        <f t="shared" si="29"/>
        <v>-230.93088217447499</v>
      </c>
      <c r="M122" s="103">
        <f t="shared" si="30"/>
        <v>-49.949025821308624</v>
      </c>
      <c r="N122" s="103">
        <f t="shared" si="31"/>
        <v>-61.942792615060036</v>
      </c>
      <c r="O122" s="103">
        <f t="shared" si="32"/>
        <v>-13.621651426067416</v>
      </c>
      <c r="P122" s="106">
        <f t="shared" si="33"/>
        <v>6879416.6017050762</v>
      </c>
      <c r="Q122" s="106">
        <f t="shared" si="34"/>
        <v>4046.5112541870653</v>
      </c>
      <c r="R122" s="106">
        <f t="shared" si="35"/>
        <v>4618.6176434894996</v>
      </c>
      <c r="S122" s="106">
        <f t="shared" si="36"/>
        <v>998.98051642617247</v>
      </c>
      <c r="T122" s="106">
        <f t="shared" si="37"/>
        <v>1238.8558523012007</v>
      </c>
      <c r="U122" s="106">
        <f t="shared" si="38"/>
        <v>272.43302852134832</v>
      </c>
      <c r="V122" s="107">
        <f>P122*'Levy Proposition'!B$5/(1+Assumptions!$D$49)^('Incentive Relocation assumption'!$I122-2022)</f>
        <v>6498522.1364852302</v>
      </c>
      <c r="W122" s="107">
        <f>Q122*'Levy Proposition'!C$5/(1+Assumptions!$D$49)^('Incentive Relocation assumption'!$I122-2022)</f>
        <v>9912.1099138420923</v>
      </c>
      <c r="X122" s="107">
        <f>R122*'Levy Proposition'!D$5/(1+Assumptions!$D$49)^('Incentive Relocation assumption'!$I122-2022)</f>
        <v>7360.0402691798736</v>
      </c>
      <c r="Y122" s="107">
        <f>S122*'Levy Proposition'!E$5/(1+Assumptions!$D$49)^('Incentive Relocation assumption'!$I122-2022)</f>
        <v>2641.4791170526701</v>
      </c>
      <c r="Z122" s="107">
        <f>T122*'Levy Proposition'!F$5/(1+Assumptions!$D$49)^('Incentive Relocation assumption'!$I122-2022)</f>
        <v>1824.7073512485858</v>
      </c>
      <c r="AA122" s="107">
        <f>U122*'Levy Proposition'!G$5/(1+Assumptions!$D$49)^('Incentive Relocation assumption'!$I122-2022)</f>
        <v>1024.634973078259</v>
      </c>
      <c r="AB122" s="81">
        <f>P122*'Levy Proposition'!B$33/(1+Assumptions!$D$49)^('Incentive Relocation assumption'!$I122-2022)</f>
        <v>6492553.1310804952</v>
      </c>
      <c r="AC122" s="81">
        <f>Q122*'Levy Proposition'!C$33/(1+Assumptions!$D$49)^('Incentive Relocation assumption'!$I122-2022)</f>
        <v>9903.0054687997563</v>
      </c>
      <c r="AD122" s="81">
        <f>R122*'Levy Proposition'!D$33/(1+Assumptions!$D$49)^('Incentive Relocation assumption'!$I122-2022)</f>
        <v>7353.2799444132406</v>
      </c>
      <c r="AE122" s="81">
        <f>S122*'Levy Proposition'!E$33/(1+Assumptions!$D$49)^('Incentive Relocation assumption'!$I122-2022)</f>
        <v>2639.0528726243165</v>
      </c>
      <c r="AF122" s="81">
        <f>T122*'Levy Proposition'!F$33/(1+Assumptions!$D$49)^('Incentive Relocation assumption'!$I122-2022)</f>
        <v>1823.0313258672904</v>
      </c>
      <c r="AG122" s="81">
        <f>U122*'Levy Proposition'!G$33/(1+Assumptions!$D$49)^('Incentive Relocation assumption'!$I122-2022)</f>
        <v>1023.6938280665576</v>
      </c>
      <c r="AH122" s="109">
        <f t="shared" si="22"/>
        <v>5969.005404734984</v>
      </c>
      <c r="AI122" s="109">
        <f t="shared" si="23"/>
        <v>9.1044450423360104</v>
      </c>
      <c r="AJ122" s="109">
        <f t="shared" si="24"/>
        <v>6.760324766632948</v>
      </c>
      <c r="AK122" s="109">
        <f t="shared" si="25"/>
        <v>2.4262444283535842</v>
      </c>
      <c r="AL122" s="109">
        <f t="shared" si="26"/>
        <v>1.6760253812954033</v>
      </c>
      <c r="AM122" s="109">
        <f t="shared" si="27"/>
        <v>0.94114501170145104</v>
      </c>
      <c r="AN122" s="106">
        <f>'Levy Proposition'!B$11*'Incentive Relocation assumption'!J122/(1+Assumptions!$D$49)^('Incentive Relocation assumption'!$I122-2022)</f>
        <v>0</v>
      </c>
      <c r="AO122" s="106">
        <f>-'Levy Proposition'!C$11*'Incentive Relocation assumption'!K122/(1+Assumptions!$D$49)^('Incentive Relocation assumption'!$I122-2022)</f>
        <v>821.17084136732456</v>
      </c>
      <c r="AP122" s="106">
        <f>-'Levy Proposition'!D$11*'Incentive Relocation assumption'!L122/(1+Assumptions!$D$49)^('Incentive Relocation assumption'!$I122-2022)</f>
        <v>404.15609664869862</v>
      </c>
      <c r="AQ122" s="106">
        <f>-'Levy Proposition'!E$11*'Incentive Relocation assumption'!M122/(1+Assumptions!$D$49)^('Incentive Relocation assumption'!$I122-2022)</f>
        <v>228.94471942303792</v>
      </c>
      <c r="AR122" s="106">
        <f>-'Levy Proposition'!F$11*'Incentive Relocation assumption'!N122/(1+Assumptions!$D$49)^('Incentive Relocation assumption'!$I122-2022)</f>
        <v>88.249832304669383</v>
      </c>
      <c r="AS122" s="106">
        <f>-'Levy Proposition'!G$11*'Incentive Relocation assumption'!O122/(1+Assumptions!$D$49)^('Incentive Relocation assumption'!$I122-2022)</f>
        <v>103.46628660910027</v>
      </c>
    </row>
    <row r="123" spans="1:45" x14ac:dyDescent="0.35">
      <c r="A123">
        <v>2141</v>
      </c>
      <c r="B123" s="84">
        <f>'Future 95% Cost'!V122</f>
        <v>5568448.5708440375</v>
      </c>
      <c r="C123" s="84">
        <f>'Future 95% Cost'!W122</f>
        <v>9938860.435181478</v>
      </c>
      <c r="D123" s="84">
        <f>'Future 95% Cost'!X122</f>
        <v>7489891.8022136753</v>
      </c>
      <c r="E123" s="84">
        <f>'Future 95% Cost'!Y122</f>
        <v>2811851.0450592386</v>
      </c>
      <c r="F123" s="84">
        <f>'Future 95% Cost'!Z122</f>
        <v>1935980.9114236163</v>
      </c>
      <c r="G123" s="84">
        <f>'Future 95% Cost'!AA122</f>
        <v>1085673.3275455206</v>
      </c>
      <c r="H123" s="84"/>
      <c r="I123">
        <v>2141</v>
      </c>
      <c r="J123" s="103">
        <f t="shared" si="21"/>
        <v>530.83141900895112</v>
      </c>
      <c r="K123" s="103">
        <f t="shared" si="28"/>
        <v>-192.20928457388561</v>
      </c>
      <c r="L123" s="103">
        <f t="shared" si="29"/>
        <v>-219.38433806575122</v>
      </c>
      <c r="M123" s="103">
        <f t="shared" si="30"/>
        <v>-47.451574530243192</v>
      </c>
      <c r="N123" s="103">
        <f t="shared" si="31"/>
        <v>-58.845652984307037</v>
      </c>
      <c r="O123" s="103">
        <f t="shared" si="32"/>
        <v>-12.940568854764047</v>
      </c>
      <c r="P123" s="106">
        <f t="shared" si="33"/>
        <v>6879975.3716198225</v>
      </c>
      <c r="Q123" s="106">
        <f t="shared" si="34"/>
        <v>3844.1856914777122</v>
      </c>
      <c r="R123" s="106">
        <f t="shared" si="35"/>
        <v>4387.6867613150243</v>
      </c>
      <c r="S123" s="106">
        <f t="shared" si="36"/>
        <v>949.03149060486385</v>
      </c>
      <c r="T123" s="106">
        <f t="shared" si="37"/>
        <v>1176.9130596861407</v>
      </c>
      <c r="U123" s="106">
        <f t="shared" si="38"/>
        <v>258.81137709528093</v>
      </c>
      <c r="V123" s="107">
        <f>P123*'Levy Proposition'!B$5/(1+Assumptions!$D$49)^('Incentive Relocation assumption'!$I123-2022)</f>
        <v>6156965.198593962</v>
      </c>
      <c r="W123" s="107">
        <f>Q123*'Levy Proposition'!C$5/(1+Assumptions!$D$49)^('Incentive Relocation assumption'!$I123-2022)</f>
        <v>8920.8561671221196</v>
      </c>
      <c r="X123" s="107">
        <f>R123*'Levy Proposition'!D$5/(1+Assumptions!$D$49)^('Incentive Relocation assumption'!$I123-2022)</f>
        <v>6624.0044951368354</v>
      </c>
      <c r="Y123" s="107">
        <f>S123*'Levy Proposition'!E$5/(1+Assumptions!$D$49)^('Incentive Relocation assumption'!$I123-2022)</f>
        <v>2377.3198114738943</v>
      </c>
      <c r="Z123" s="107">
        <f>T123*'Levy Proposition'!F$5/(1+Assumptions!$D$49)^('Incentive Relocation assumption'!$I123-2022)</f>
        <v>1642.2287453498809</v>
      </c>
      <c r="AA123" s="107">
        <f>U123*'Levy Proposition'!G$5/(1+Assumptions!$D$49)^('Incentive Relocation assumption'!$I123-2022)</f>
        <v>922.16705606436744</v>
      </c>
      <c r="AB123" s="81">
        <f>P123*'Levy Proposition'!B$33/(1+Assumptions!$D$49)^('Incentive Relocation assumption'!$I123-2022)</f>
        <v>6151309.9191665305</v>
      </c>
      <c r="AC123" s="81">
        <f>Q123*'Levy Proposition'!C$33/(1+Assumptions!$D$49)^('Incentive Relocation assumption'!$I123-2022)</f>
        <v>8912.6622058555349</v>
      </c>
      <c r="AD123" s="81">
        <f>R123*'Levy Proposition'!D$33/(1+Assumptions!$D$49)^('Incentive Relocation assumption'!$I123-2022)</f>
        <v>6617.9202320071518</v>
      </c>
      <c r="AE123" s="81">
        <f>S123*'Levy Proposition'!E$33/(1+Assumptions!$D$49)^('Incentive Relocation assumption'!$I123-2022)</f>
        <v>2375.1362019538465</v>
      </c>
      <c r="AF123" s="81">
        <f>T123*'Levy Proposition'!F$33/(1+Assumptions!$D$49)^('Incentive Relocation assumption'!$I123-2022)</f>
        <v>1640.7203297361573</v>
      </c>
      <c r="AG123" s="81">
        <f>U123*'Levy Proposition'!G$33/(1+Assumptions!$D$49)^('Incentive Relocation assumption'!$I123-2022)</f>
        <v>921.320029613413</v>
      </c>
      <c r="AH123" s="109">
        <f t="shared" si="22"/>
        <v>5655.2794274315238</v>
      </c>
      <c r="AI123" s="109">
        <f t="shared" si="23"/>
        <v>8.1939612665846653</v>
      </c>
      <c r="AJ123" s="109">
        <f t="shared" si="24"/>
        <v>6.0842631296836771</v>
      </c>
      <c r="AK123" s="109">
        <f t="shared" si="25"/>
        <v>2.1836095200478667</v>
      </c>
      <c r="AL123" s="109">
        <f t="shared" si="26"/>
        <v>1.5084156137236278</v>
      </c>
      <c r="AM123" s="109">
        <f t="shared" si="27"/>
        <v>0.84702645095444495</v>
      </c>
      <c r="AN123" s="106">
        <f>'Levy Proposition'!B$11*'Incentive Relocation assumption'!J123/(1+Assumptions!$D$49)^('Incentive Relocation assumption'!$I123-2022)</f>
        <v>0</v>
      </c>
      <c r="AO123" s="106">
        <f>-'Levy Proposition'!C$11*'Incentive Relocation assumption'!K123/(1+Assumptions!$D$49)^('Incentive Relocation assumption'!$I123-2022)</f>
        <v>739.05021515576163</v>
      </c>
      <c r="AP123" s="106">
        <f>-'Levy Proposition'!D$11*'Incentive Relocation assumption'!L123/(1+Assumptions!$D$49)^('Incentive Relocation assumption'!$I123-2022)</f>
        <v>363.73874367894575</v>
      </c>
      <c r="AQ123" s="106">
        <f>-'Levy Proposition'!E$11*'Incentive Relocation assumption'!M123/(1+Assumptions!$D$49)^('Incentive Relocation assumption'!$I123-2022)</f>
        <v>206.0492599403986</v>
      </c>
      <c r="AR123" s="106">
        <f>-'Levy Proposition'!F$11*'Incentive Relocation assumption'!N123/(1+Assumptions!$D$49)^('Incentive Relocation assumption'!$I123-2022)</f>
        <v>79.424468413450683</v>
      </c>
      <c r="AS123" s="106">
        <f>-'Levy Proposition'!G$11*'Incentive Relocation assumption'!O123/(1+Assumptions!$D$49)^('Incentive Relocation assumption'!$I123-2022)</f>
        <v>93.119211652107694</v>
      </c>
    </row>
    <row r="124" spans="1:45" x14ac:dyDescent="0.35">
      <c r="A124">
        <v>2142</v>
      </c>
      <c r="B124" s="84">
        <f>'Future 95% Cost'!V123</f>
        <v>5326744.7754935129</v>
      </c>
      <c r="C124" s="84">
        <f>'Future 95% Cost'!W123</f>
        <v>9506936.6168240793</v>
      </c>
      <c r="D124" s="84">
        <f>'Future 95% Cost'!X123</f>
        <v>7165994.3228659537</v>
      </c>
      <c r="E124" s="84">
        <f>'Future 95% Cost'!Y123</f>
        <v>2692071.5677830884</v>
      </c>
      <c r="F124" s="84">
        <f>'Future 95% Cost'!Z123</f>
        <v>1853571.4280173252</v>
      </c>
      <c r="G124" s="84">
        <f>'Future 95% Cost'!AA123</f>
        <v>1039454.5111722128</v>
      </c>
      <c r="H124" s="84"/>
      <c r="I124">
        <v>2142</v>
      </c>
      <c r="J124" s="103">
        <f t="shared" si="21"/>
        <v>504.28984805850365</v>
      </c>
      <c r="K124" s="103">
        <f t="shared" si="28"/>
        <v>-182.59882034519134</v>
      </c>
      <c r="L124" s="103">
        <f t="shared" si="29"/>
        <v>-208.41512116246369</v>
      </c>
      <c r="M124" s="103">
        <f t="shared" si="30"/>
        <v>-45.078995803731033</v>
      </c>
      <c r="N124" s="103">
        <f t="shared" si="31"/>
        <v>-55.903370335091694</v>
      </c>
      <c r="O124" s="103">
        <f t="shared" si="32"/>
        <v>-12.293540412025845</v>
      </c>
      <c r="P124" s="106">
        <f t="shared" si="33"/>
        <v>6880506.2030388312</v>
      </c>
      <c r="Q124" s="106">
        <f t="shared" si="34"/>
        <v>3651.9764069038265</v>
      </c>
      <c r="R124" s="106">
        <f t="shared" si="35"/>
        <v>4168.3024232492735</v>
      </c>
      <c r="S124" s="106">
        <f t="shared" si="36"/>
        <v>901.57991607462066</v>
      </c>
      <c r="T124" s="106">
        <f t="shared" si="37"/>
        <v>1118.0674067018338</v>
      </c>
      <c r="U124" s="106">
        <f t="shared" si="38"/>
        <v>245.87080824051688</v>
      </c>
      <c r="V124" s="107">
        <f>P124*'Levy Proposition'!B$5/(1+Assumptions!$D$49)^('Incentive Relocation assumption'!$I124-2022)</f>
        <v>5833336.4853849728</v>
      </c>
      <c r="W124" s="107">
        <f>Q124*'Levy Proposition'!C$5/(1+Assumptions!$D$49)^('Incentive Relocation assumption'!$I124-2022)</f>
        <v>8028.7320707921417</v>
      </c>
      <c r="X124" s="107">
        <f>R124*'Levy Proposition'!D$5/(1+Assumptions!$D$49)^('Incentive Relocation assumption'!$I124-2022)</f>
        <v>5961.5754733475469</v>
      </c>
      <c r="Y124" s="107">
        <f>S124*'Levy Proposition'!E$5/(1+Assumptions!$D$49)^('Incentive Relocation assumption'!$I124-2022)</f>
        <v>2139.5775758894938</v>
      </c>
      <c r="Z124" s="107">
        <f>T124*'Levy Proposition'!F$5/(1+Assumptions!$D$49)^('Incentive Relocation assumption'!$I124-2022)</f>
        <v>1477.9987871523811</v>
      </c>
      <c r="AA124" s="107">
        <f>U124*'Levy Proposition'!G$5/(1+Assumptions!$D$49)^('Incentive Relocation assumption'!$I124-2022)</f>
        <v>829.94637274153581</v>
      </c>
      <c r="AB124" s="81">
        <f>P124*'Levy Proposition'!B$33/(1+Assumptions!$D$49)^('Incentive Relocation assumption'!$I124-2022)</f>
        <v>5827978.4645492174</v>
      </c>
      <c r="AC124" s="81">
        <f>Q124*'Levy Proposition'!C$33/(1+Assumptions!$D$49)^('Incentive Relocation assumption'!$I124-2022)</f>
        <v>8021.3575409964133</v>
      </c>
      <c r="AD124" s="81">
        <f>R124*'Levy Proposition'!D$33/(1+Assumptions!$D$49)^('Incentive Relocation assumption'!$I124-2022)</f>
        <v>5956.0996627749628</v>
      </c>
      <c r="AE124" s="81">
        <f>S124*'Levy Proposition'!E$33/(1+Assumptions!$D$49)^('Incentive Relocation assumption'!$I124-2022)</f>
        <v>2137.6123367403293</v>
      </c>
      <c r="AF124" s="81">
        <f>T124*'Levy Proposition'!F$33/(1+Assumptions!$D$49)^('Incentive Relocation assumption'!$I124-2022)</f>
        <v>1476.6412196064969</v>
      </c>
      <c r="AG124" s="81">
        <f>U124*'Levy Proposition'!G$33/(1+Assumptions!$D$49)^('Incentive Relocation assumption'!$I124-2022)</f>
        <v>829.18405258927828</v>
      </c>
      <c r="AH124" s="109">
        <f t="shared" si="22"/>
        <v>5358.0208357553929</v>
      </c>
      <c r="AI124" s="109">
        <f t="shared" si="23"/>
        <v>7.3745297957284492</v>
      </c>
      <c r="AJ124" s="109">
        <f t="shared" si="24"/>
        <v>5.4758105725841233</v>
      </c>
      <c r="AK124" s="109">
        <f t="shared" si="25"/>
        <v>1.9652391491645176</v>
      </c>
      <c r="AL124" s="109">
        <f t="shared" si="26"/>
        <v>1.3575675458841943</v>
      </c>
      <c r="AM124" s="109">
        <f t="shared" si="27"/>
        <v>0.76232015225753003</v>
      </c>
      <c r="AN124" s="106">
        <f>'Levy Proposition'!B$11*'Incentive Relocation assumption'!J124/(1+Assumptions!$D$49)^('Incentive Relocation assumption'!$I124-2022)</f>
        <v>0</v>
      </c>
      <c r="AO124" s="106">
        <f>-'Levy Proposition'!C$11*'Incentive Relocation assumption'!K124/(1+Assumptions!$D$49)^('Incentive Relocation assumption'!$I124-2022)</f>
        <v>665.14200578811665</v>
      </c>
      <c r="AP124" s="106">
        <f>-'Levy Proposition'!D$11*'Incentive Relocation assumption'!L124/(1+Assumptions!$D$49)^('Incentive Relocation assumption'!$I124-2022)</f>
        <v>327.36330034417614</v>
      </c>
      <c r="AQ124" s="106">
        <f>-'Levy Proposition'!E$11*'Incentive Relocation assumption'!M124/(1+Assumptions!$D$49)^('Incentive Relocation assumption'!$I124-2022)</f>
        <v>185.44344516431644</v>
      </c>
      <c r="AR124" s="106">
        <f>-'Levy Proposition'!F$11*'Incentive Relocation assumption'!N124/(1+Assumptions!$D$49)^('Incentive Relocation assumption'!$I124-2022)</f>
        <v>71.481678979071006</v>
      </c>
      <c r="AS124" s="106">
        <f>-'Levy Proposition'!G$11*'Incentive Relocation assumption'!O124/(1+Assumptions!$D$49)^('Incentive Relocation assumption'!$I124-2022)</f>
        <v>83.806888822347716</v>
      </c>
    </row>
    <row r="125" spans="1:45" x14ac:dyDescent="0.35">
      <c r="A125">
        <v>2143</v>
      </c>
      <c r="B125" s="84">
        <f>'Future 95% Cost'!V124</f>
        <v>5095596.9202375123</v>
      </c>
      <c r="C125" s="84">
        <f>'Future 95% Cost'!W124</f>
        <v>9093883.5844973493</v>
      </c>
      <c r="D125" s="84">
        <f>'Future 95% Cost'!X124</f>
        <v>6856191.3083915208</v>
      </c>
      <c r="E125" s="84">
        <f>'Future 95% Cost'!Y124</f>
        <v>2577439.3031626306</v>
      </c>
      <c r="F125" s="84">
        <f>'Future 95% Cost'!Z124</f>
        <v>1774704.1087136166</v>
      </c>
      <c r="G125" s="84">
        <f>'Future 95% Cost'!AA124</f>
        <v>995223.00731951382</v>
      </c>
      <c r="H125" s="84"/>
      <c r="I125">
        <v>2143</v>
      </c>
      <c r="J125" s="103">
        <f t="shared" si="21"/>
        <v>479.07535565557839</v>
      </c>
      <c r="K125" s="103">
        <f t="shared" si="28"/>
        <v>-173.46887932793177</v>
      </c>
      <c r="L125" s="103">
        <f t="shared" si="29"/>
        <v>-197.99436510434052</v>
      </c>
      <c r="M125" s="103">
        <f t="shared" si="30"/>
        <v>-42.825046013544487</v>
      </c>
      <c r="N125" s="103">
        <f t="shared" si="31"/>
        <v>-53.108201818337108</v>
      </c>
      <c r="O125" s="103">
        <f t="shared" si="32"/>
        <v>-11.678863391424553</v>
      </c>
      <c r="P125" s="106">
        <f t="shared" si="33"/>
        <v>6881010.4928868897</v>
      </c>
      <c r="Q125" s="106">
        <f t="shared" si="34"/>
        <v>3469.3775865586354</v>
      </c>
      <c r="R125" s="106">
        <f t="shared" si="35"/>
        <v>3959.88730208681</v>
      </c>
      <c r="S125" s="106">
        <f t="shared" si="36"/>
        <v>856.50092027088965</v>
      </c>
      <c r="T125" s="106">
        <f t="shared" si="37"/>
        <v>1062.164036366742</v>
      </c>
      <c r="U125" s="106">
        <f t="shared" si="38"/>
        <v>233.57726782849105</v>
      </c>
      <c r="V125" s="107">
        <f>P125*'Levy Proposition'!B$5/(1+Assumptions!$D$49)^('Incentive Relocation assumption'!$I125-2022)</f>
        <v>5526697.3256074535</v>
      </c>
      <c r="W125" s="107">
        <f>Q125*'Levy Proposition'!C$5/(1+Assumptions!$D$49)^('Incentive Relocation assumption'!$I125-2022)</f>
        <v>7225.8242322229207</v>
      </c>
      <c r="X125" s="107">
        <f>R125*'Levy Proposition'!D$5/(1+Assumptions!$D$49)^('Incentive Relocation assumption'!$I125-2022)</f>
        <v>5365.3922110879939</v>
      </c>
      <c r="Y125" s="107">
        <f>S125*'Levy Proposition'!E$5/(1+Assumptions!$D$49)^('Incentive Relocation assumption'!$I125-2022)</f>
        <v>1925.6105893514666</v>
      </c>
      <c r="Z125" s="107">
        <f>T125*'Levy Proposition'!F$5/(1+Assumptions!$D$49)^('Incentive Relocation assumption'!$I125-2022)</f>
        <v>1330.1925331714376</v>
      </c>
      <c r="AA125" s="107">
        <f>U125*'Levy Proposition'!G$5/(1+Assumptions!$D$49)^('Incentive Relocation assumption'!$I125-2022)</f>
        <v>746.94815553978458</v>
      </c>
      <c r="AB125" s="81">
        <f>P125*'Levy Proposition'!B$33/(1+Assumptions!$D$49)^('Incentive Relocation assumption'!$I125-2022)</f>
        <v>5521620.9581635892</v>
      </c>
      <c r="AC125" s="81">
        <f>Q125*'Levy Proposition'!C$33/(1+Assumptions!$D$49)^('Incentive Relocation assumption'!$I125-2022)</f>
        <v>7219.1871872163902</v>
      </c>
      <c r="AD125" s="81">
        <f>R125*'Levy Proposition'!D$33/(1+Assumptions!$D$49)^('Incentive Relocation assumption'!$I125-2022)</f>
        <v>5360.4640051922725</v>
      </c>
      <c r="AE125" s="81">
        <f>S125*'Levy Proposition'!E$33/(1+Assumptions!$D$49)^('Incentive Relocation assumption'!$I125-2022)</f>
        <v>1923.8418825941687</v>
      </c>
      <c r="AF125" s="81">
        <f>T125*'Levy Proposition'!F$33/(1+Assumptions!$D$49)^('Incentive Relocation assumption'!$I125-2022)</f>
        <v>1328.9707282359341</v>
      </c>
      <c r="AG125" s="81">
        <f>U125*'Levy Proposition'!G$33/(1+Assumptions!$D$49)^('Incentive Relocation assumption'!$I125-2022)</f>
        <v>746.26207069097859</v>
      </c>
      <c r="AH125" s="109">
        <f t="shared" si="22"/>
        <v>5076.3674438642338</v>
      </c>
      <c r="AI125" s="109">
        <f t="shared" si="23"/>
        <v>6.6370450065305704</v>
      </c>
      <c r="AJ125" s="109">
        <f t="shared" si="24"/>
        <v>4.9282058957214758</v>
      </c>
      <c r="AK125" s="109">
        <f t="shared" si="25"/>
        <v>1.7687067572978776</v>
      </c>
      <c r="AL125" s="109">
        <f t="shared" si="26"/>
        <v>1.2218049355035419</v>
      </c>
      <c r="AM125" s="109">
        <f t="shared" si="27"/>
        <v>0.68608484880599008</v>
      </c>
      <c r="AN125" s="106">
        <f>'Levy Proposition'!B$11*'Incentive Relocation assumption'!J125/(1+Assumptions!$D$49)^('Incentive Relocation assumption'!$I125-2022)</f>
        <v>0</v>
      </c>
      <c r="AO125" s="106">
        <f>-'Levy Proposition'!C$11*'Incentive Relocation assumption'!K125/(1+Assumptions!$D$49)^('Incentive Relocation assumption'!$I125-2022)</f>
        <v>598.62493615619383</v>
      </c>
      <c r="AP125" s="106">
        <f>-'Levy Proposition'!D$11*'Incentive Relocation assumption'!L125/(1+Assumptions!$D$49)^('Incentive Relocation assumption'!$I125-2022)</f>
        <v>294.62555824633876</v>
      </c>
      <c r="AQ125" s="106">
        <f>-'Levy Proposition'!E$11*'Incentive Relocation assumption'!M125/(1+Assumptions!$D$49)^('Incentive Relocation assumption'!$I125-2022)</f>
        <v>166.89830074788051</v>
      </c>
      <c r="AR125" s="106">
        <f>-'Levy Proposition'!F$11*'Incentive Relocation assumption'!N125/(1+Assumptions!$D$49)^('Incentive Relocation assumption'!$I125-2022)</f>
        <v>64.333202748910509</v>
      </c>
      <c r="AS125" s="106">
        <f>-'Levy Proposition'!G$11*'Incentive Relocation assumption'!O125/(1+Assumptions!$D$49)^('Incentive Relocation assumption'!$I125-2022)</f>
        <v>75.425838443751232</v>
      </c>
    </row>
    <row r="126" spans="1:45" x14ac:dyDescent="0.35">
      <c r="A126">
        <v>2144</v>
      </c>
      <c r="B126" s="84">
        <f>'Future 95% Cost'!V125</f>
        <v>4874541.6218526112</v>
      </c>
      <c r="C126" s="84">
        <f>'Future 95% Cost'!W125</f>
        <v>8698873.1244370975</v>
      </c>
      <c r="D126" s="84">
        <f>'Future 95% Cost'!X125</f>
        <v>6559866.2095466154</v>
      </c>
      <c r="E126" s="84">
        <f>'Future 95% Cost'!Y125</f>
        <v>2467731.4277629387</v>
      </c>
      <c r="F126" s="84">
        <f>'Future 95% Cost'!Z125</f>
        <v>1699225.4695487323</v>
      </c>
      <c r="G126" s="84">
        <f>'Future 95% Cost'!AA125</f>
        <v>952892.66252154007</v>
      </c>
      <c r="H126" s="84"/>
      <c r="I126">
        <v>2144</v>
      </c>
      <c r="J126" s="103">
        <f t="shared" si="21"/>
        <v>455.12158787279947</v>
      </c>
      <c r="K126" s="103">
        <f t="shared" si="28"/>
        <v>-164.79543536153517</v>
      </c>
      <c r="L126" s="103">
        <f t="shared" si="29"/>
        <v>-188.09464684912348</v>
      </c>
      <c r="M126" s="103">
        <f t="shared" si="30"/>
        <v>-40.683793712867264</v>
      </c>
      <c r="N126" s="103">
        <f t="shared" si="31"/>
        <v>-50.452791727420248</v>
      </c>
      <c r="O126" s="103">
        <f t="shared" si="32"/>
        <v>-11.094920221853325</v>
      </c>
      <c r="P126" s="106">
        <f t="shared" si="33"/>
        <v>6881489.5682425452</v>
      </c>
      <c r="Q126" s="106">
        <f t="shared" si="34"/>
        <v>3295.9087072307034</v>
      </c>
      <c r="R126" s="106">
        <f t="shared" si="35"/>
        <v>3761.8929369824696</v>
      </c>
      <c r="S126" s="106">
        <f t="shared" si="36"/>
        <v>813.67587425734519</v>
      </c>
      <c r="T126" s="106">
        <f t="shared" si="37"/>
        <v>1009.055834548405</v>
      </c>
      <c r="U126" s="106">
        <f t="shared" si="38"/>
        <v>221.89840443706649</v>
      </c>
      <c r="V126" s="107">
        <f>P126*'Levy Proposition'!B$5/(1+Assumptions!$D$49)^('Incentive Relocation assumption'!$I126-2022)</f>
        <v>5236157.9559086235</v>
      </c>
      <c r="W126" s="107">
        <f>Q126*'Levy Proposition'!C$5/(1+Assumptions!$D$49)^('Incentive Relocation assumption'!$I126-2022)</f>
        <v>6503.2106408090012</v>
      </c>
      <c r="X126" s="107">
        <f>R126*'Levy Proposition'!D$5/(1+Assumptions!$D$49)^('Incentive Relocation assumption'!$I126-2022)</f>
        <v>4828.8298466577935</v>
      </c>
      <c r="Y126" s="107">
        <f>S126*'Levy Proposition'!E$5/(1+Assumptions!$D$49)^('Incentive Relocation assumption'!$I126-2022)</f>
        <v>1733.0412244019585</v>
      </c>
      <c r="Z126" s="107">
        <f>T126*'Levy Proposition'!F$5/(1+Assumptions!$D$49)^('Incentive Relocation assumption'!$I126-2022)</f>
        <v>1197.1675421426582</v>
      </c>
      <c r="AA126" s="107">
        <f>U126*'Levy Proposition'!G$5/(1+Assumptions!$D$49)^('Incentive Relocation assumption'!$I126-2022)</f>
        <v>672.25011806640987</v>
      </c>
      <c r="AB126" s="81">
        <f>P126*'Levy Proposition'!B$33/(1+Assumptions!$D$49)^('Incentive Relocation assumption'!$I126-2022)</f>
        <v>5231348.4539199499</v>
      </c>
      <c r="AC126" s="81">
        <f>Q126*'Levy Proposition'!C$33/(1+Assumptions!$D$49)^('Incentive Relocation assumption'!$I126-2022)</f>
        <v>6497.2373289316474</v>
      </c>
      <c r="AD126" s="81">
        <f>R126*'Levy Proposition'!D$33/(1+Assumptions!$D$49)^('Incentive Relocation assumption'!$I126-2022)</f>
        <v>4824.3944826091874</v>
      </c>
      <c r="AE126" s="81">
        <f>S126*'Levy Proposition'!E$33/(1+Assumptions!$D$49)^('Incentive Relocation assumption'!$I126-2022)</f>
        <v>1731.4493959496087</v>
      </c>
      <c r="AF126" s="81">
        <f>T126*'Levy Proposition'!F$33/(1+Assumptions!$D$49)^('Incentive Relocation assumption'!$I126-2022)</f>
        <v>1196.0679229708928</v>
      </c>
      <c r="AG126" s="81">
        <f>U126*'Levy Proposition'!G$33/(1+Assumptions!$D$49)^('Incentive Relocation assumption'!$I126-2022)</f>
        <v>671.63264466187343</v>
      </c>
      <c r="AH126" s="109">
        <f t="shared" si="22"/>
        <v>4809.5019886735827</v>
      </c>
      <c r="AI126" s="109">
        <f t="shared" si="23"/>
        <v>5.9733118773538081</v>
      </c>
      <c r="AJ126" s="109">
        <f t="shared" si="24"/>
        <v>4.4353640486060613</v>
      </c>
      <c r="AK126" s="109">
        <f t="shared" si="25"/>
        <v>1.5918284523497732</v>
      </c>
      <c r="AL126" s="109">
        <f t="shared" si="26"/>
        <v>1.0996191717654256</v>
      </c>
      <c r="AM126" s="109">
        <f t="shared" si="27"/>
        <v>0.61747340453644028</v>
      </c>
      <c r="AN126" s="106">
        <f>'Levy Proposition'!B$11*'Incentive Relocation assumption'!J126/(1+Assumptions!$D$49)^('Incentive Relocation assumption'!$I126-2022)</f>
        <v>0</v>
      </c>
      <c r="AO126" s="106">
        <f>-'Levy Proposition'!C$11*'Incentive Relocation assumption'!K126/(1+Assumptions!$D$49)^('Incentive Relocation assumption'!$I126-2022)</f>
        <v>538.75986040514965</v>
      </c>
      <c r="AP126" s="106">
        <f>-'Levy Proposition'!D$11*'Incentive Relocation assumption'!L126/(1+Assumptions!$D$49)^('Incentive Relocation assumption'!$I126-2022)</f>
        <v>265.16173157071785</v>
      </c>
      <c r="AQ126" s="106">
        <f>-'Levy Proposition'!E$11*'Incentive Relocation assumption'!M126/(1+Assumptions!$D$49)^('Incentive Relocation assumption'!$I126-2022)</f>
        <v>150.20775076653885</v>
      </c>
      <c r="AR126" s="106">
        <f>-'Levy Proposition'!F$11*'Incentive Relocation assumption'!N126/(1+Assumptions!$D$49)^('Incentive Relocation assumption'!$I126-2022)</f>
        <v>57.899604976321356</v>
      </c>
      <c r="AS126" s="106">
        <f>-'Levy Proposition'!G$11*'Incentive Relocation assumption'!O126/(1+Assumptions!$D$49)^('Incentive Relocation assumption'!$I126-2022)</f>
        <v>67.882929254209841</v>
      </c>
    </row>
    <row r="127" spans="1:45" x14ac:dyDescent="0.35">
      <c r="A127">
        <v>2145</v>
      </c>
      <c r="B127" s="84">
        <f>'Future 95% Cost'!V126</f>
        <v>4663135.9272193229</v>
      </c>
      <c r="C127" s="84">
        <f>'Future 95% Cost'!W126</f>
        <v>8321113.5140807331</v>
      </c>
      <c r="D127" s="84">
        <f>'Future 95% Cost'!X126</f>
        <v>6276429.5677130157</v>
      </c>
      <c r="E127" s="84">
        <f>'Future 95% Cost'!Y126</f>
        <v>2362734.8246185463</v>
      </c>
      <c r="F127" s="84">
        <f>'Future 95% Cost'!Z126</f>
        <v>1626988.7220832326</v>
      </c>
      <c r="G127" s="84">
        <f>'Future 95% Cost'!AA126</f>
        <v>912381.08357117488</v>
      </c>
      <c r="H127" s="84"/>
      <c r="I127">
        <v>2145</v>
      </c>
      <c r="J127" s="103">
        <f t="shared" si="21"/>
        <v>432.36550847915953</v>
      </c>
      <c r="K127" s="103">
        <f t="shared" si="28"/>
        <v>-156.55566359345843</v>
      </c>
      <c r="L127" s="103">
        <f t="shared" si="29"/>
        <v>-178.68991450666732</v>
      </c>
      <c r="M127" s="103">
        <f t="shared" si="30"/>
        <v>-38.649604027223901</v>
      </c>
      <c r="N127" s="103">
        <f t="shared" si="31"/>
        <v>-47.930152141049234</v>
      </c>
      <c r="O127" s="103">
        <f t="shared" si="32"/>
        <v>-10.540174210760659</v>
      </c>
      <c r="P127" s="106">
        <f t="shared" si="33"/>
        <v>6881944.6898304177</v>
      </c>
      <c r="Q127" s="106">
        <f t="shared" si="34"/>
        <v>3131.1132718691683</v>
      </c>
      <c r="R127" s="106">
        <f t="shared" si="35"/>
        <v>3573.7982901333462</v>
      </c>
      <c r="S127" s="106">
        <f t="shared" si="36"/>
        <v>772.99208054447797</v>
      </c>
      <c r="T127" s="106">
        <f t="shared" si="37"/>
        <v>958.60304282098468</v>
      </c>
      <c r="U127" s="106">
        <f t="shared" si="38"/>
        <v>210.80348421521316</v>
      </c>
      <c r="V127" s="107">
        <f>P127*'Levy Proposition'!B$5/(1+Assumptions!$D$49)^('Incentive Relocation assumption'!$I127-2022)</f>
        <v>4960874.9965253351</v>
      </c>
      <c r="W127" s="107">
        <f>Q127*'Levy Proposition'!C$5/(1+Assumptions!$D$49)^('Incentive Relocation assumption'!$I127-2022)</f>
        <v>5852.8615254900806</v>
      </c>
      <c r="X127" s="107">
        <f>R127*'Levy Proposition'!D$5/(1+Assumptions!$D$49)^('Incentive Relocation assumption'!$I127-2022)</f>
        <v>4345.9260331025826</v>
      </c>
      <c r="Y127" s="107">
        <f>S127*'Levy Proposition'!E$5/(1+Assumptions!$D$49)^('Incentive Relocation assumption'!$I127-2022)</f>
        <v>1559.7296265846653</v>
      </c>
      <c r="Z127" s="107">
        <f>T127*'Levy Proposition'!F$5/(1+Assumptions!$D$49)^('Incentive Relocation assumption'!$I127-2022)</f>
        <v>1077.4456240126699</v>
      </c>
      <c r="AA127" s="107">
        <f>U127*'Levy Proposition'!G$5/(1+Assumptions!$D$49)^('Incentive Relocation assumption'!$I127-2022)</f>
        <v>605.0222065462101</v>
      </c>
      <c r="AB127" s="81">
        <f>P127*'Levy Proposition'!B$33/(1+Assumptions!$D$49)^('Incentive Relocation assumption'!$I127-2022)</f>
        <v>4956318.3467141073</v>
      </c>
      <c r="AC127" s="81">
        <f>Q127*'Levy Proposition'!C$33/(1+Assumptions!$D$49)^('Incentive Relocation assumption'!$I127-2022)</f>
        <v>5847.485570566012</v>
      </c>
      <c r="AD127" s="81">
        <f>R127*'Levy Proposition'!D$33/(1+Assumptions!$D$49)^('Incentive Relocation assumption'!$I127-2022)</f>
        <v>4341.9342245905336</v>
      </c>
      <c r="AE127" s="81">
        <f>S127*'Levy Proposition'!E$33/(1+Assumptions!$D$49)^('Incentive Relocation assumption'!$I127-2022)</f>
        <v>1558.2969878438139</v>
      </c>
      <c r="AF127" s="81">
        <f>T127*'Levy Proposition'!F$33/(1+Assumptions!$D$49)^('Incentive Relocation assumption'!$I127-2022)</f>
        <v>1076.4559715012272</v>
      </c>
      <c r="AG127" s="81">
        <f>U127*'Levy Proposition'!G$33/(1+Assumptions!$D$49)^('Incentive Relocation assumption'!$I127-2022)</f>
        <v>604.46648314556444</v>
      </c>
      <c r="AH127" s="109">
        <f t="shared" si="22"/>
        <v>4556.6498112278059</v>
      </c>
      <c r="AI127" s="109">
        <f t="shared" si="23"/>
        <v>5.3759549240685374</v>
      </c>
      <c r="AJ127" s="109">
        <f t="shared" si="24"/>
        <v>3.9918085120489195</v>
      </c>
      <c r="AK127" s="109">
        <f t="shared" si="25"/>
        <v>1.4326387408514165</v>
      </c>
      <c r="AL127" s="109">
        <f t="shared" si="26"/>
        <v>0.9896525114427277</v>
      </c>
      <c r="AM127" s="109">
        <f t="shared" si="27"/>
        <v>0.55572340064566106</v>
      </c>
      <c r="AN127" s="106">
        <f>'Levy Proposition'!B$11*'Incentive Relocation assumption'!J127/(1+Assumptions!$D$49)^('Incentive Relocation assumption'!$I127-2022)</f>
        <v>0</v>
      </c>
      <c r="AO127" s="106">
        <f>-'Levy Proposition'!C$11*'Incentive Relocation assumption'!K127/(1+Assumptions!$D$49)^('Incentive Relocation assumption'!$I127-2022)</f>
        <v>484.88155045389055</v>
      </c>
      <c r="AP127" s="106">
        <f>-'Levy Proposition'!D$11*'Incentive Relocation assumption'!L127/(1+Assumptions!$D$49)^('Incentive Relocation assumption'!$I127-2022)</f>
        <v>238.64441465323955</v>
      </c>
      <c r="AQ127" s="106">
        <f>-'Levy Proposition'!E$11*'Incentive Relocation assumption'!M127/(1+Assumptions!$D$49)^('Incentive Relocation assumption'!$I127-2022)</f>
        <v>135.18632777709203</v>
      </c>
      <c r="AR127" s="106">
        <f>-'Levy Proposition'!F$11*'Incentive Relocation assumption'!N127/(1+Assumptions!$D$49)^('Incentive Relocation assumption'!$I127-2022)</f>
        <v>52.109394731957927</v>
      </c>
      <c r="AS127" s="106">
        <f>-'Levy Proposition'!G$11*'Incentive Relocation assumption'!O127/(1+Assumptions!$D$49)^('Incentive Relocation assumption'!$I127-2022)</f>
        <v>61.094343519542598</v>
      </c>
    </row>
    <row r="128" spans="1:45" x14ac:dyDescent="0.35">
      <c r="A128">
        <v>2146</v>
      </c>
      <c r="B128" s="84">
        <f>'Future 95% Cost'!V127</f>
        <v>4460956.4092190461</v>
      </c>
      <c r="C128" s="84">
        <f>'Future 95% Cost'!W127</f>
        <v>7959847.9088092688</v>
      </c>
      <c r="D128" s="84">
        <f>'Future 95% Cost'!X127</f>
        <v>6005317.820017023</v>
      </c>
      <c r="E128" s="84">
        <f>'Future 95% Cost'!Y127</f>
        <v>2262245.6581419706</v>
      </c>
      <c r="F128" s="84">
        <f>'Future 95% Cost'!Z127</f>
        <v>1557853.4796528674</v>
      </c>
      <c r="G128" s="84">
        <f>'Future 95% Cost'!AA127</f>
        <v>873609.47247268306</v>
      </c>
      <c r="H128" s="84"/>
      <c r="I128">
        <v>2146</v>
      </c>
      <c r="J128" s="103">
        <f t="shared" si="21"/>
        <v>410.74723305520155</v>
      </c>
      <c r="K128" s="103">
        <f t="shared" si="28"/>
        <v>-148.7278804137855</v>
      </c>
      <c r="L128" s="103">
        <f t="shared" si="29"/>
        <v>-169.75541878133396</v>
      </c>
      <c r="M128" s="103">
        <f t="shared" si="30"/>
        <v>-36.717123825862707</v>
      </c>
      <c r="N128" s="103">
        <f t="shared" si="31"/>
        <v>-45.533644533996778</v>
      </c>
      <c r="O128" s="103">
        <f t="shared" si="32"/>
        <v>-10.013165500222627</v>
      </c>
      <c r="P128" s="106">
        <f t="shared" si="33"/>
        <v>6882377.0553388968</v>
      </c>
      <c r="Q128" s="106">
        <f t="shared" si="34"/>
        <v>2974.5576082757098</v>
      </c>
      <c r="R128" s="106">
        <f t="shared" si="35"/>
        <v>3395.1083756266789</v>
      </c>
      <c r="S128" s="106">
        <f t="shared" si="36"/>
        <v>734.34247651725411</v>
      </c>
      <c r="T128" s="106">
        <f t="shared" si="37"/>
        <v>910.67289067993545</v>
      </c>
      <c r="U128" s="106">
        <f t="shared" si="38"/>
        <v>200.26331000445251</v>
      </c>
      <c r="V128" s="107">
        <f>P128*'Levy Proposition'!B$5/(1+Assumptions!$D$49)^('Incentive Relocation assumption'!$I128-2022)</f>
        <v>4700049.0548438905</v>
      </c>
      <c r="W128" s="107">
        <f>Q128*'Levy Proposition'!C$5/(1+Assumptions!$D$49)^('Incentive Relocation assumption'!$I128-2022)</f>
        <v>5267.5501269478518</v>
      </c>
      <c r="X128" s="107">
        <f>R128*'Levy Proposition'!D$5/(1+Assumptions!$D$49)^('Incentive Relocation assumption'!$I128-2022)</f>
        <v>3911.3146838816797</v>
      </c>
      <c r="Y128" s="107">
        <f>S128*'Levy Proposition'!E$5/(1+Assumptions!$D$49)^('Incentive Relocation assumption'!$I128-2022)</f>
        <v>1403.7499361190555</v>
      </c>
      <c r="Z128" s="107">
        <f>T128*'Levy Proposition'!F$5/(1+Assumptions!$D$49)^('Incentive Relocation assumption'!$I128-2022)</f>
        <v>969.69641410952681</v>
      </c>
      <c r="AA128" s="107">
        <f>U128*'Levy Proposition'!G$5/(1+Assumptions!$D$49)^('Incentive Relocation assumption'!$I128-2022)</f>
        <v>544.51737616189382</v>
      </c>
      <c r="AB128" s="81">
        <f>P128*'Levy Proposition'!B$33/(1+Assumptions!$D$49)^('Incentive Relocation assumption'!$I128-2022)</f>
        <v>4695731.9781883573</v>
      </c>
      <c r="AC128" s="81">
        <f>Q128*'Levy Proposition'!C$33/(1+Assumptions!$D$49)^('Incentive Relocation assumption'!$I128-2022)</f>
        <v>5262.7117907050724</v>
      </c>
      <c r="AD128" s="81">
        <f>R128*'Levy Proposition'!D$33/(1+Assumptions!$D$49)^('Incentive Relocation assumption'!$I128-2022)</f>
        <v>3907.7220734392799</v>
      </c>
      <c r="AE128" s="81">
        <f>S128*'Levy Proposition'!E$33/(1+Assumptions!$D$49)^('Incentive Relocation assumption'!$I128-2022)</f>
        <v>1402.4605674318971</v>
      </c>
      <c r="AF128" s="81">
        <f>T128*'Levy Proposition'!F$33/(1+Assumptions!$D$49)^('Incentive Relocation assumption'!$I128-2022)</f>
        <v>968.80573111803949</v>
      </c>
      <c r="AG128" s="81">
        <f>U128*'Levy Proposition'!G$33/(1+Assumptions!$D$49)^('Incentive Relocation assumption'!$I128-2022)</f>
        <v>544.01722749839485</v>
      </c>
      <c r="AH128" s="109">
        <f t="shared" si="22"/>
        <v>4317.0766555331647</v>
      </c>
      <c r="AI128" s="109">
        <f t="shared" si="23"/>
        <v>4.8383362427794054</v>
      </c>
      <c r="AJ128" s="109">
        <f t="shared" si="24"/>
        <v>3.5926104423997458</v>
      </c>
      <c r="AK128" s="109">
        <f t="shared" si="25"/>
        <v>1.2893686871584578</v>
      </c>
      <c r="AL128" s="109">
        <f t="shared" si="26"/>
        <v>0.89068299148732422</v>
      </c>
      <c r="AM128" s="109">
        <f t="shared" si="27"/>
        <v>0.50014866349897602</v>
      </c>
      <c r="AN128" s="106">
        <f>'Levy Proposition'!B$11*'Incentive Relocation assumption'!J128/(1+Assumptions!$D$49)^('Incentive Relocation assumption'!$I128-2022)</f>
        <v>0</v>
      </c>
      <c r="AO128" s="106">
        <f>-'Levy Proposition'!C$11*'Incentive Relocation assumption'!K128/(1+Assumptions!$D$49)^('Incentive Relocation assumption'!$I128-2022)</f>
        <v>436.39130389885565</v>
      </c>
      <c r="AP128" s="106">
        <f>-'Levy Proposition'!D$11*'Incentive Relocation assumption'!L128/(1+Assumptions!$D$49)^('Incentive Relocation assumption'!$I128-2022)</f>
        <v>214.77894380848326</v>
      </c>
      <c r="AQ128" s="106">
        <f>-'Levy Proposition'!E$11*'Incentive Relocation assumption'!M128/(1+Assumptions!$D$49)^('Incentive Relocation assumption'!$I128-2022)</f>
        <v>121.66711188066394</v>
      </c>
      <c r="AR128" s="106">
        <f>-'Levy Proposition'!F$11*'Incentive Relocation assumption'!N128/(1+Assumptions!$D$49)^('Incentive Relocation assumption'!$I128-2022)</f>
        <v>46.898230487781234</v>
      </c>
      <c r="AS128" s="106">
        <f>-'Levy Proposition'!G$11*'Incentive Relocation assumption'!O128/(1+Assumptions!$D$49)^('Incentive Relocation assumption'!$I128-2022)</f>
        <v>54.984645640529713</v>
      </c>
    </row>
    <row r="129" spans="1:45" x14ac:dyDescent="0.35">
      <c r="A129">
        <v>2147</v>
      </c>
      <c r="B129" s="84">
        <f>'Future 95% Cost'!V128</f>
        <v>4267598.3027704144</v>
      </c>
      <c r="C129" s="84">
        <f>'Future 95% Cost'!W128</f>
        <v>7614352.8002226679</v>
      </c>
      <c r="D129" s="84">
        <f>'Future 95% Cost'!X128</f>
        <v>5745992.1573247714</v>
      </c>
      <c r="E129" s="84">
        <f>'Future 95% Cost'!Y128</f>
        <v>2166068.9677353133</v>
      </c>
      <c r="F129" s="84">
        <f>'Future 95% Cost'!Z128</f>
        <v>1491685.476569796</v>
      </c>
      <c r="G129" s="84">
        <f>'Future 95% Cost'!AA128</f>
        <v>836502.46867312689</v>
      </c>
      <c r="H129" s="84"/>
      <c r="I129">
        <v>2147</v>
      </c>
      <c r="J129" s="103">
        <f t="shared" si="21"/>
        <v>390.20987140244142</v>
      </c>
      <c r="K129" s="103">
        <f t="shared" si="28"/>
        <v>-141.29148639309622</v>
      </c>
      <c r="L129" s="103">
        <f t="shared" si="29"/>
        <v>-161.26764784226725</v>
      </c>
      <c r="M129" s="103">
        <f t="shared" si="30"/>
        <v>-34.881267634569575</v>
      </c>
      <c r="N129" s="103">
        <f t="shared" si="31"/>
        <v>-43.256962307296931</v>
      </c>
      <c r="O129" s="103">
        <f t="shared" si="32"/>
        <v>-9.5125072252114933</v>
      </c>
      <c r="P129" s="106">
        <f t="shared" si="33"/>
        <v>6882787.8025719523</v>
      </c>
      <c r="Q129" s="106">
        <f t="shared" si="34"/>
        <v>2825.8297278619243</v>
      </c>
      <c r="R129" s="106">
        <f t="shared" si="35"/>
        <v>3225.352956845345</v>
      </c>
      <c r="S129" s="106">
        <f t="shared" si="36"/>
        <v>697.62535269139141</v>
      </c>
      <c r="T129" s="106">
        <f t="shared" si="37"/>
        <v>865.13924614593861</v>
      </c>
      <c r="U129" s="106">
        <f t="shared" si="38"/>
        <v>190.25014450422987</v>
      </c>
      <c r="V129" s="107">
        <f>P129*'Levy Proposition'!B$5/(1+Assumptions!$D$49)^('Incentive Relocation assumption'!$I129-2022)</f>
        <v>4452922.4505977901</v>
      </c>
      <c r="W129" s="107">
        <f>Q129*'Levy Proposition'!C$5/(1+Assumptions!$D$49)^('Incentive Relocation assumption'!$I129-2022)</f>
        <v>4740.7723929680633</v>
      </c>
      <c r="X129" s="107">
        <f>R129*'Levy Proposition'!D$5/(1+Assumptions!$D$49)^('Incentive Relocation assumption'!$I129-2022)</f>
        <v>3520.1663442547906</v>
      </c>
      <c r="Y129" s="107">
        <f>S129*'Levy Proposition'!E$5/(1+Assumptions!$D$49)^('Incentive Relocation assumption'!$I129-2022)</f>
        <v>1263.3688875097405</v>
      </c>
      <c r="Z129" s="107">
        <f>T129*'Levy Proposition'!F$5/(1+Assumptions!$D$49)^('Incentive Relocation assumption'!$I129-2022)</f>
        <v>872.72258996693211</v>
      </c>
      <c r="AA129" s="107">
        <f>U129*'Levy Proposition'!G$5/(1+Assumptions!$D$49)^('Incentive Relocation assumption'!$I129-2022)</f>
        <v>490.06328980023545</v>
      </c>
      <c r="AB129" s="81">
        <f>P129*'Levy Proposition'!B$33/(1+Assumptions!$D$49)^('Incentive Relocation assumption'!$I129-2022)</f>
        <v>4448832.3640186805</v>
      </c>
      <c r="AC129" s="81">
        <f>Q129*'Levy Proposition'!C$33/(1+Assumptions!$D$49)^('Incentive Relocation assumption'!$I129-2022)</f>
        <v>4736.417911219457</v>
      </c>
      <c r="AD129" s="81">
        <f>R129*'Levy Proposition'!D$33/(1+Assumptions!$D$49)^('Incentive Relocation assumption'!$I129-2022)</f>
        <v>3516.9330103531556</v>
      </c>
      <c r="AE129" s="81">
        <f>S129*'Levy Proposition'!E$33/(1+Assumptions!$D$49)^('Incentive Relocation assumption'!$I129-2022)</f>
        <v>1262.2084612529181</v>
      </c>
      <c r="AF129" s="81">
        <f>T129*'Levy Proposition'!F$33/(1+Assumptions!$D$49)^('Incentive Relocation assumption'!$I129-2022)</f>
        <v>871.92097911650524</v>
      </c>
      <c r="AG129" s="81">
        <f>U129*'Levy Proposition'!G$33/(1+Assumptions!$D$49)^('Incentive Relocation assumption'!$I129-2022)</f>
        <v>489.61315816044987</v>
      </c>
      <c r="AH129" s="109">
        <f t="shared" si="22"/>
        <v>4090.0865791095421</v>
      </c>
      <c r="AI129" s="109">
        <f t="shared" si="23"/>
        <v>4.3544817486063039</v>
      </c>
      <c r="AJ129" s="109">
        <f t="shared" si="24"/>
        <v>3.2333339016349782</v>
      </c>
      <c r="AK129" s="109">
        <f t="shared" si="25"/>
        <v>1.1604262568223476</v>
      </c>
      <c r="AL129" s="109">
        <f t="shared" si="26"/>
        <v>0.80161085042686864</v>
      </c>
      <c r="AM129" s="109">
        <f t="shared" si="27"/>
        <v>0.45013163978558168</v>
      </c>
      <c r="AN129" s="106">
        <f>'Levy Proposition'!B$11*'Incentive Relocation assumption'!J129/(1+Assumptions!$D$49)^('Incentive Relocation assumption'!$I129-2022)</f>
        <v>0</v>
      </c>
      <c r="AO129" s="106">
        <f>-'Levy Proposition'!C$11*'Incentive Relocation assumption'!K129/(1+Assumptions!$D$49)^('Incentive Relocation assumption'!$I129-2022)</f>
        <v>392.75029115931039</v>
      </c>
      <c r="AP129" s="106">
        <f>-'Levy Proposition'!D$11*'Incentive Relocation assumption'!L129/(1+Assumptions!$D$49)^('Incentive Relocation assumption'!$I129-2022)</f>
        <v>193.30012299058595</v>
      </c>
      <c r="AQ129" s="106">
        <f>-'Levy Proposition'!E$11*'Incentive Relocation assumption'!M129/(1+Assumptions!$D$49)^('Incentive Relocation assumption'!$I129-2022)</f>
        <v>109.49987588826576</v>
      </c>
      <c r="AR129" s="106">
        <f>-'Levy Proposition'!F$11*'Incentive Relocation assumption'!N129/(1+Assumptions!$D$49)^('Incentive Relocation assumption'!$I129-2022)</f>
        <v>42.208205146089817</v>
      </c>
      <c r="AS129" s="106">
        <f>-'Levy Proposition'!G$11*'Incentive Relocation assumption'!O129/(1+Assumptions!$D$49)^('Incentive Relocation assumption'!$I129-2022)</f>
        <v>49.485943903260662</v>
      </c>
    </row>
    <row r="130" spans="1:45" x14ac:dyDescent="0.35">
      <c r="A130">
        <v>2148</v>
      </c>
      <c r="B130" s="84">
        <f>'Future 95% Cost'!V129</f>
        <v>4082674.6792178941</v>
      </c>
      <c r="C130" s="84">
        <f>'Future 95% Cost'!W129</f>
        <v>7283936.5427683201</v>
      </c>
      <c r="D130" s="84">
        <f>'Future 95% Cost'!X129</f>
        <v>5497937.4327672506</v>
      </c>
      <c r="E130" s="84">
        <f>'Future 95% Cost'!Y129</f>
        <v>2074018.2792786846</v>
      </c>
      <c r="F130" s="84">
        <f>'Future 95% Cost'!Z129</f>
        <v>1428356.2997007899</v>
      </c>
      <c r="G130" s="84">
        <f>'Future 95% Cost'!AA129</f>
        <v>800987.99825027562</v>
      </c>
      <c r="H130" s="84"/>
      <c r="I130">
        <v>2148</v>
      </c>
      <c r="J130" s="103">
        <f t="shared" si="21"/>
        <v>370.69937783231939</v>
      </c>
      <c r="K130" s="103">
        <f t="shared" si="28"/>
        <v>-134.22691207344141</v>
      </c>
      <c r="L130" s="103">
        <f t="shared" si="29"/>
        <v>-153.20426545015388</v>
      </c>
      <c r="M130" s="103">
        <f t="shared" si="30"/>
        <v>-33.137204252841094</v>
      </c>
      <c r="N130" s="103">
        <f t="shared" si="31"/>
        <v>-41.094114191932086</v>
      </c>
      <c r="O130" s="103">
        <f t="shared" si="32"/>
        <v>-9.036881863950919</v>
      </c>
      <c r="P130" s="106">
        <f t="shared" si="33"/>
        <v>6883178.0124433544</v>
      </c>
      <c r="Q130" s="106">
        <f t="shared" si="34"/>
        <v>2684.5382414688279</v>
      </c>
      <c r="R130" s="106">
        <f t="shared" si="35"/>
        <v>3064.0853090030778</v>
      </c>
      <c r="S130" s="106">
        <f t="shared" si="36"/>
        <v>662.74408505682186</v>
      </c>
      <c r="T130" s="106">
        <f t="shared" si="37"/>
        <v>821.88228383864168</v>
      </c>
      <c r="U130" s="106">
        <f t="shared" si="38"/>
        <v>180.73763727901837</v>
      </c>
      <c r="V130" s="107">
        <f>P130*'Levy Proposition'!B$5/(1+Assumptions!$D$49)^('Incentive Relocation assumption'!$I130-2022)</f>
        <v>4218777.0567510035</v>
      </c>
      <c r="W130" s="107">
        <f>Q130*'Levy Proposition'!C$5/(1+Assumptions!$D$49)^('Incentive Relocation assumption'!$I130-2022)</f>
        <v>4266.6747046127603</v>
      </c>
      <c r="X130" s="107">
        <f>R130*'Levy Proposition'!D$5/(1+Assumptions!$D$49)^('Incentive Relocation assumption'!$I130-2022)</f>
        <v>3168.1345257872349</v>
      </c>
      <c r="Y130" s="107">
        <f>S130*'Levy Proposition'!E$5/(1+Assumptions!$D$49)^('Incentive Relocation assumption'!$I130-2022)</f>
        <v>1137.0265492872161</v>
      </c>
      <c r="Z130" s="107">
        <f>T130*'Levy Proposition'!F$5/(1+Assumptions!$D$49)^('Incentive Relocation assumption'!$I130-2022)</f>
        <v>785.44656652980314</v>
      </c>
      <c r="AA130" s="107">
        <f>U130*'Levy Proposition'!G$5/(1+Assumptions!$D$49)^('Incentive Relocation assumption'!$I130-2022)</f>
        <v>441.05484695942107</v>
      </c>
      <c r="AB130" s="81">
        <f>P130*'Levy Proposition'!B$33/(1+Assumptions!$D$49)^('Incentive Relocation assumption'!$I130-2022)</f>
        <v>4214902.0367811965</v>
      </c>
      <c r="AC130" s="81">
        <f>Q130*'Levy Proposition'!C$33/(1+Assumptions!$D$49)^('Incentive Relocation assumption'!$I130-2022)</f>
        <v>4262.7556898218299</v>
      </c>
      <c r="AD130" s="81">
        <f>R130*'Levy Proposition'!D$33/(1+Assumptions!$D$49)^('Incentive Relocation assumption'!$I130-2022)</f>
        <v>3165.2245392225705</v>
      </c>
      <c r="AE130" s="81">
        <f>S130*'Levy Proposition'!E$33/(1+Assumptions!$D$49)^('Incentive Relocation assumption'!$I130-2022)</f>
        <v>1135.9821706615103</v>
      </c>
      <c r="AF130" s="81">
        <f>T130*'Levy Proposition'!F$33/(1+Assumptions!$D$49)^('Incentive Relocation assumption'!$I130-2022)</f>
        <v>784.72512022212277</v>
      </c>
      <c r="AG130" s="81">
        <f>U130*'Levy Proposition'!G$33/(1+Assumptions!$D$49)^('Incentive Relocation assumption'!$I130-2022)</f>
        <v>440.64973042523184</v>
      </c>
      <c r="AH130" s="109">
        <f t="shared" si="22"/>
        <v>3875.0199698070064</v>
      </c>
      <c r="AI130" s="109">
        <f t="shared" si="23"/>
        <v>3.919014790930305</v>
      </c>
      <c r="AJ130" s="109">
        <f t="shared" si="24"/>
        <v>2.9099865646644503</v>
      </c>
      <c r="AK130" s="109">
        <f t="shared" si="25"/>
        <v>1.0443786257058036</v>
      </c>
      <c r="AL130" s="109">
        <f t="shared" si="26"/>
        <v>0.72144630768036677</v>
      </c>
      <c r="AM130" s="109">
        <f t="shared" si="27"/>
        <v>0.40511653418923288</v>
      </c>
      <c r="AN130" s="106">
        <f>'Levy Proposition'!B$11*'Incentive Relocation assumption'!J130/(1+Assumptions!$D$49)^('Incentive Relocation assumption'!$I130-2022)</f>
        <v>0</v>
      </c>
      <c r="AO130" s="106">
        <f>-'Levy Proposition'!C$11*'Incentive Relocation assumption'!K130/(1+Assumptions!$D$49)^('Incentive Relocation assumption'!$I130-2022)</f>
        <v>353.47356793680513</v>
      </c>
      <c r="AP130" s="106">
        <f>-'Levy Proposition'!D$11*'Incentive Relocation assumption'!L130/(1+Assumptions!$D$49)^('Incentive Relocation assumption'!$I130-2022)</f>
        <v>173.96927690217942</v>
      </c>
      <c r="AQ130" s="106">
        <f>-'Levy Proposition'!E$11*'Incentive Relocation assumption'!M130/(1+Assumptions!$D$49)^('Incentive Relocation assumption'!$I130-2022)</f>
        <v>98.549415977804273</v>
      </c>
      <c r="AR130" s="106">
        <f>-'Levy Proposition'!F$11*'Incentive Relocation assumption'!N130/(1+Assumptions!$D$49)^('Incentive Relocation assumption'!$I130-2022)</f>
        <v>37.987202568731462</v>
      </c>
      <c r="AS130" s="106">
        <f>-'Levy Proposition'!G$11*'Incentive Relocation assumption'!O130/(1+Assumptions!$D$49)^('Incentive Relocation assumption'!$I130-2022)</f>
        <v>44.537136058063176</v>
      </c>
    </row>
    <row r="131" spans="1:45" x14ac:dyDescent="0.35">
      <c r="A131">
        <v>2149</v>
      </c>
      <c r="B131" s="84">
        <f>'Future 95% Cost'!V130</f>
        <v>3905815.6573652192</v>
      </c>
      <c r="C131" s="84">
        <f>'Future 95% Cost'!W130</f>
        <v>6967937.9456841024</v>
      </c>
      <c r="D131" s="84">
        <f>'Future 95% Cost'!X130</f>
        <v>5260661.1185527537</v>
      </c>
      <c r="E131" s="84">
        <f>'Future 95% Cost'!Y130</f>
        <v>1985915.2337058436</v>
      </c>
      <c r="F131" s="84">
        <f>'Future 95% Cost'!Z130</f>
        <v>1367743.1318745443</v>
      </c>
      <c r="G131" s="84">
        <f>'Future 95% Cost'!AA130</f>
        <v>766997.1297490187</v>
      </c>
      <c r="H131" s="84"/>
      <c r="I131">
        <v>2149</v>
      </c>
      <c r="J131" s="103">
        <f t="shared" si="21"/>
        <v>352.16440894070342</v>
      </c>
      <c r="K131" s="103">
        <f t="shared" si="28"/>
        <v>-127.51556646976934</v>
      </c>
      <c r="L131" s="103">
        <f t="shared" si="29"/>
        <v>-145.54405217764619</v>
      </c>
      <c r="M131" s="103">
        <f t="shared" si="30"/>
        <v>-31.480344040199039</v>
      </c>
      <c r="N131" s="103">
        <f t="shared" si="31"/>
        <v>-39.039408482335482</v>
      </c>
      <c r="O131" s="103">
        <f t="shared" si="32"/>
        <v>-8.585037770753372</v>
      </c>
      <c r="P131" s="106">
        <f t="shared" si="33"/>
        <v>6883548.7118211864</v>
      </c>
      <c r="Q131" s="106">
        <f t="shared" si="34"/>
        <v>2550.3113293953866</v>
      </c>
      <c r="R131" s="106">
        <f t="shared" si="35"/>
        <v>2910.881043552924</v>
      </c>
      <c r="S131" s="106">
        <f t="shared" si="36"/>
        <v>629.60688080398074</v>
      </c>
      <c r="T131" s="106">
        <f t="shared" si="37"/>
        <v>780.78816964670955</v>
      </c>
      <c r="U131" s="106">
        <f t="shared" si="38"/>
        <v>171.70075541506745</v>
      </c>
      <c r="V131" s="107">
        <f>P131*'Levy Proposition'!B$5/(1+Assumptions!$D$49)^('Incentive Relocation assumption'!$I131-2022)</f>
        <v>3996932.2503826781</v>
      </c>
      <c r="W131" s="107">
        <f>Q131*'Levy Proposition'!C$5/(1+Assumptions!$D$49)^('Incentive Relocation assumption'!$I131-2022)</f>
        <v>3839.9888300870452</v>
      </c>
      <c r="X131" s="107">
        <f>R131*'Levy Proposition'!D$5/(1+Assumptions!$D$49)^('Incentive Relocation assumption'!$I131-2022)</f>
        <v>2851.307407636139</v>
      </c>
      <c r="Y131" s="107">
        <f>S131*'Levy Proposition'!E$5/(1+Assumptions!$D$49)^('Incentive Relocation assumption'!$I131-2022)</f>
        <v>1023.3189898576053</v>
      </c>
      <c r="Z131" s="107">
        <f>T131*'Levy Proposition'!F$5/(1+Assumptions!$D$49)^('Incentive Relocation assumption'!$I131-2022)</f>
        <v>706.8985218966684</v>
      </c>
      <c r="AA131" s="107">
        <f>U131*'Levy Proposition'!G$5/(1+Assumptions!$D$49)^('Incentive Relocation assumption'!$I131-2022)</f>
        <v>396.9474597978853</v>
      </c>
      <c r="AB131" s="81">
        <f>P131*'Levy Proposition'!B$33/(1+Assumptions!$D$49)^('Incentive Relocation assumption'!$I131-2022)</f>
        <v>3993260.9987190193</v>
      </c>
      <c r="AC131" s="81">
        <f>Q131*'Levy Proposition'!C$33/(1+Assumptions!$D$49)^('Incentive Relocation assumption'!$I131-2022)</f>
        <v>3836.4617336796605</v>
      </c>
      <c r="AD131" s="81">
        <f>R131*'Levy Proposition'!D$33/(1+Assumptions!$D$49)^('Incentive Relocation assumption'!$I131-2022)</f>
        <v>2848.6884322800061</v>
      </c>
      <c r="AE131" s="81">
        <f>S131*'Levy Proposition'!E$33/(1+Assumptions!$D$49)^('Incentive Relocation assumption'!$I131-2022)</f>
        <v>1022.3790535993393</v>
      </c>
      <c r="AF131" s="81">
        <f>T131*'Levy Proposition'!F$33/(1+Assumptions!$D$49)^('Incentive Relocation assumption'!$I131-2022)</f>
        <v>706.24922333167467</v>
      </c>
      <c r="AG131" s="81">
        <f>U131*'Levy Proposition'!G$33/(1+Assumptions!$D$49)^('Incentive Relocation assumption'!$I131-2022)</f>
        <v>396.58285666456271</v>
      </c>
      <c r="AH131" s="109">
        <f t="shared" si="22"/>
        <v>3671.2516636587679</v>
      </c>
      <c r="AI131" s="109">
        <f t="shared" si="23"/>
        <v>3.5270964073847608</v>
      </c>
      <c r="AJ131" s="109">
        <f t="shared" si="24"/>
        <v>2.618975356132978</v>
      </c>
      <c r="AK131" s="109">
        <f t="shared" si="25"/>
        <v>0.93993625826601601</v>
      </c>
      <c r="AL131" s="109">
        <f t="shared" si="26"/>
        <v>0.64929856499372818</v>
      </c>
      <c r="AM131" s="109">
        <f t="shared" si="27"/>
        <v>0.3646031333225892</v>
      </c>
      <c r="AN131" s="106">
        <f>'Levy Proposition'!B$11*'Incentive Relocation assumption'!J131/(1+Assumptions!$D$49)^('Incentive Relocation assumption'!$I131-2022)</f>
        <v>0</v>
      </c>
      <c r="AO131" s="106">
        <f>-'Levy Proposition'!C$11*'Incentive Relocation assumption'!K131/(1+Assumptions!$D$49)^('Incentive Relocation assumption'!$I131-2022)</f>
        <v>318.1246864545152</v>
      </c>
      <c r="AP131" s="106">
        <f>-'Levy Proposition'!D$11*'Incentive Relocation assumption'!L131/(1+Assumptions!$D$49)^('Incentive Relocation assumption'!$I131-2022)</f>
        <v>156.57159880514484</v>
      </c>
      <c r="AQ131" s="106">
        <f>-'Levy Proposition'!E$11*'Incentive Relocation assumption'!M131/(1+Assumptions!$D$49)^('Incentive Relocation assumption'!$I131-2022)</f>
        <v>88.694049292589796</v>
      </c>
      <c r="AR131" s="106">
        <f>-'Levy Proposition'!F$11*'Incentive Relocation assumption'!N131/(1+Assumptions!$D$49)^('Incentive Relocation assumption'!$I131-2022)</f>
        <v>34.188318456169199</v>
      </c>
      <c r="AS131" s="106">
        <f>-'Levy Proposition'!G$11*'Incentive Relocation assumption'!O131/(1+Assumptions!$D$49)^('Incentive Relocation assumption'!$I131-2022)</f>
        <v>40.083230343793296</v>
      </c>
    </row>
    <row r="132" spans="1:45" x14ac:dyDescent="0.35">
      <c r="A132">
        <v>2150</v>
      </c>
      <c r="B132" s="84">
        <f>'Future 95% Cost'!V131</f>
        <v>3632627.5159531357</v>
      </c>
      <c r="C132" s="84">
        <f>'Future 95% Cost'!W131</f>
        <v>6480130.9765859544</v>
      </c>
      <c r="D132" s="84">
        <f>'Future 95% Cost'!X131</f>
        <v>4893539.0843701893</v>
      </c>
      <c r="E132" s="84">
        <f>'Future 95% Cost'!Y131</f>
        <v>1848643.2339702805</v>
      </c>
      <c r="F132" s="84">
        <f>'Future 95% Cost'!Z131</f>
        <v>1273261.7020653829</v>
      </c>
      <c r="G132" s="84">
        <f>'Future 95% Cost'!AA131</f>
        <v>714014.23808217724</v>
      </c>
      <c r="H132" s="84"/>
      <c r="I132">
        <v>2150</v>
      </c>
      <c r="J132" s="103">
        <f t="shared" si="21"/>
        <v>334.55618849366829</v>
      </c>
      <c r="K132" s="103">
        <f t="shared" si="28"/>
        <v>-121.13978814628086</v>
      </c>
      <c r="L132" s="103">
        <f t="shared" si="29"/>
        <v>-138.26684956876389</v>
      </c>
      <c r="M132" s="103">
        <f t="shared" si="30"/>
        <v>-29.906326838189088</v>
      </c>
      <c r="N132" s="103">
        <f t="shared" si="31"/>
        <v>-37.087438058218702</v>
      </c>
      <c r="O132" s="103">
        <f t="shared" si="32"/>
        <v>-8.1557858822157048</v>
      </c>
      <c r="P132" s="106">
        <f t="shared" si="33"/>
        <v>6883900.8762301272</v>
      </c>
      <c r="Q132" s="106">
        <f t="shared" si="34"/>
        <v>2422.7957629256171</v>
      </c>
      <c r="R132" s="106">
        <f t="shared" si="35"/>
        <v>2765.3369913752776</v>
      </c>
      <c r="S132" s="106">
        <f t="shared" si="36"/>
        <v>598.1265367637817</v>
      </c>
      <c r="T132" s="106">
        <f t="shared" si="37"/>
        <v>741.74876116437406</v>
      </c>
      <c r="U132" s="106">
        <f t="shared" si="38"/>
        <v>163.11571764431409</v>
      </c>
      <c r="V132" s="107">
        <f>P132*'Levy Proposition'!B$5/(1+Assumptions!$D$49)^('Incentive Relocation assumption'!$I132-2022)</f>
        <v>3786742.9681478431</v>
      </c>
      <c r="W132" s="107">
        <f>Q132*'Levy Proposition'!C$5/(1+Assumptions!$D$49)^('Incentive Relocation assumption'!$I132-2022)</f>
        <v>3455.9733834997292</v>
      </c>
      <c r="X132" s="107">
        <f>R132*'Levy Proposition'!D$5/(1+Assumptions!$D$49)^('Incentive Relocation assumption'!$I132-2022)</f>
        <v>2566.1643679163353</v>
      </c>
      <c r="Y132" s="107">
        <f>S132*'Levy Proposition'!E$5/(1+Assumptions!$D$49)^('Incentive Relocation assumption'!$I132-2022)</f>
        <v>920.98267684219968</v>
      </c>
      <c r="Z132" s="107">
        <f>T132*'Levy Proposition'!F$5/(1+Assumptions!$D$49)^('Incentive Relocation assumption'!$I132-2022)</f>
        <v>636.2056205394764</v>
      </c>
      <c r="AA132" s="107">
        <f>U132*'Levy Proposition'!G$5/(1+Assumptions!$D$49)^('Incentive Relocation assumption'!$I132-2022)</f>
        <v>357.25100160726868</v>
      </c>
      <c r="AB132" s="81">
        <f>P132*'Levy Proposition'!B$33/(1+Assumptions!$D$49)^('Incentive Relocation assumption'!$I132-2022)</f>
        <v>3783264.7789890631</v>
      </c>
      <c r="AC132" s="81">
        <f>Q132*'Levy Proposition'!C$33/(1+Assumptions!$D$49)^('Incentive Relocation assumption'!$I132-2022)</f>
        <v>3452.7990119470178</v>
      </c>
      <c r="AD132" s="81">
        <f>R132*'Levy Proposition'!D$33/(1+Assumptions!$D$49)^('Incentive Relocation assumption'!$I132-2022)</f>
        <v>2563.807301392621</v>
      </c>
      <c r="AE132" s="81">
        <f>S132*'Levy Proposition'!E$33/(1+Assumptions!$D$49)^('Incentive Relocation assumption'!$I132-2022)</f>
        <v>920.13673826412321</v>
      </c>
      <c r="AF132" s="81">
        <f>T132*'Levy Proposition'!F$33/(1+Assumptions!$D$49)^('Incentive Relocation assumption'!$I132-2022)</f>
        <v>635.62125463169548</v>
      </c>
      <c r="AG132" s="81">
        <f>U132*'Levy Proposition'!G$33/(1+Assumptions!$D$49)^('Incentive Relocation assumption'!$I132-2022)</f>
        <v>356.9228603599737</v>
      </c>
      <c r="AH132" s="109">
        <f t="shared" si="22"/>
        <v>3478.1891587800346</v>
      </c>
      <c r="AI132" s="109">
        <f t="shared" si="23"/>
        <v>3.1743715527113636</v>
      </c>
      <c r="AJ132" s="109">
        <f t="shared" si="24"/>
        <v>2.3570665237143658</v>
      </c>
      <c r="AK132" s="109">
        <f t="shared" si="25"/>
        <v>0.84593857807647055</v>
      </c>
      <c r="AL132" s="109">
        <f t="shared" si="26"/>
        <v>0.58436590778092068</v>
      </c>
      <c r="AM132" s="109">
        <f t="shared" si="27"/>
        <v>0.32814124729497962</v>
      </c>
      <c r="AN132" s="106">
        <f>'Levy Proposition'!B$11*'Incentive Relocation assumption'!J132/(1+Assumptions!$D$49)^('Incentive Relocation assumption'!$I132-2022)</f>
        <v>0</v>
      </c>
      <c r="AO132" s="106">
        <f>-'Levy Proposition'!C$11*'Incentive Relocation assumption'!K132/(1+Assumptions!$D$49)^('Incentive Relocation assumption'!$I132-2022)</f>
        <v>286.31084559589186</v>
      </c>
      <c r="AP132" s="106">
        <f>-'Levy Proposition'!D$11*'Incentive Relocation assumption'!L132/(1+Assumptions!$D$49)^('Incentive Relocation assumption'!$I132-2022)</f>
        <v>140.91376356173225</v>
      </c>
      <c r="AQ132" s="106">
        <f>-'Levy Proposition'!E$11*'Incentive Relocation assumption'!M132/(1+Assumptions!$D$49)^('Incentive Relocation assumption'!$I132-2022)</f>
        <v>79.824261786473755</v>
      </c>
      <c r="AR132" s="106">
        <f>-'Levy Proposition'!F$11*'Incentive Relocation assumption'!N132/(1+Assumptions!$D$49)^('Incentive Relocation assumption'!$I132-2022)</f>
        <v>30.769339141138854</v>
      </c>
      <c r="AS132" s="106">
        <f>-'Levy Proposition'!G$11*'Incentive Relocation assumption'!O132/(1+Assumptions!$D$49)^('Incentive Relocation assumption'!$I132-2022)</f>
        <v>36.074734412625432</v>
      </c>
    </row>
    <row r="136" spans="1:45" x14ac:dyDescent="0.35">
      <c r="W136" s="92"/>
    </row>
  </sheetData>
  <mergeCells count="6">
    <mergeCell ref="AN3:AS3"/>
    <mergeCell ref="J3:O3"/>
    <mergeCell ref="P3:U3"/>
    <mergeCell ref="V3:AA3"/>
    <mergeCell ref="AB3:AG3"/>
    <mergeCell ref="AH3:AM3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7D96F-5CA3-4324-A13A-77C6B8CC60CF}">
  <dimension ref="A1:N134"/>
  <sheetViews>
    <sheetView workbookViewId="0">
      <selection activeCell="N37" sqref="N37"/>
    </sheetView>
  </sheetViews>
  <sheetFormatPr defaultRowHeight="14.5" x14ac:dyDescent="0.35"/>
  <cols>
    <col min="2" max="2" width="48.26953125" bestFit="1" customWidth="1"/>
    <col min="3" max="3" width="21.26953125" customWidth="1"/>
    <col min="4" max="4" width="26.7265625" customWidth="1"/>
    <col min="6" max="8" width="35.453125" customWidth="1"/>
    <col min="11" max="11" width="17.7265625" bestFit="1" customWidth="1"/>
    <col min="12" max="13" width="19" customWidth="1"/>
    <col min="14" max="14" width="15.81640625" bestFit="1" customWidth="1"/>
  </cols>
  <sheetData>
    <row r="1" spans="1:14" x14ac:dyDescent="0.35">
      <c r="B1" t="s">
        <v>179</v>
      </c>
    </row>
    <row r="2" spans="1:14" x14ac:dyDescent="0.35">
      <c r="B2" t="s">
        <v>180</v>
      </c>
      <c r="C2" s="100">
        <v>0</v>
      </c>
    </row>
    <row r="3" spans="1:14" x14ac:dyDescent="0.35">
      <c r="B3" t="s">
        <v>181</v>
      </c>
      <c r="C3" s="100">
        <v>1</v>
      </c>
    </row>
    <row r="5" spans="1:14" x14ac:dyDescent="0.35">
      <c r="A5" s="113"/>
      <c r="B5" s="131" t="s">
        <v>182</v>
      </c>
      <c r="C5" s="131"/>
      <c r="D5" s="131"/>
      <c r="F5" s="132" t="s">
        <v>183</v>
      </c>
      <c r="G5" s="132"/>
      <c r="H5" s="132"/>
      <c r="K5" s="111"/>
      <c r="L5" s="112" t="s">
        <v>178</v>
      </c>
      <c r="M5" s="112" t="s">
        <v>167</v>
      </c>
      <c r="N5" s="112" t="s">
        <v>122</v>
      </c>
    </row>
    <row r="6" spans="1:14" x14ac:dyDescent="0.35">
      <c r="A6" s="113" t="s">
        <v>0</v>
      </c>
      <c r="B6" s="113" t="s">
        <v>177</v>
      </c>
      <c r="C6" s="113" t="s">
        <v>178</v>
      </c>
      <c r="D6" s="113" t="s">
        <v>167</v>
      </c>
      <c r="F6" s="117" t="s">
        <v>177</v>
      </c>
      <c r="G6" s="117" t="s">
        <v>178</v>
      </c>
      <c r="H6" s="117" t="s">
        <v>167</v>
      </c>
      <c r="K6" s="112" t="s">
        <v>182</v>
      </c>
      <c r="L6" s="120">
        <f>SUM(C7:C134)</f>
        <v>0</v>
      </c>
      <c r="M6" s="120">
        <f>SUM(D7:D134)</f>
        <v>120964303784.37444</v>
      </c>
      <c r="N6" s="120">
        <f>SUM(M6,L6)</f>
        <v>120964303784.37444</v>
      </c>
    </row>
    <row r="7" spans="1:14" x14ac:dyDescent="0.35">
      <c r="A7" s="114">
        <v>2023</v>
      </c>
      <c r="B7" s="115">
        <f>SUM('Future 95% Cost'!V4:AA4)</f>
        <v>4474604857.9564514</v>
      </c>
      <c r="C7" s="115">
        <f>$C$2*B7</f>
        <v>0</v>
      </c>
      <c r="D7" s="116">
        <f>B7*$C$3</f>
        <v>4474604857.9564514</v>
      </c>
      <c r="F7" s="118">
        <f>SUM(G7,H7)</f>
        <v>6768483751.1023645</v>
      </c>
      <c r="G7" s="118">
        <f>SUM('Incentive Relocation assumption'!AH5:AS5)</f>
        <v>377664471.10181642</v>
      </c>
      <c r="H7" s="119">
        <f>SUM('Incentive Relocation assumption'!AB5:AG5)</f>
        <v>6390819280.0005484</v>
      </c>
      <c r="K7" s="112" t="s">
        <v>183</v>
      </c>
      <c r="L7" s="120">
        <f>SUM(G7:G134)</f>
        <v>3806497071.8427134</v>
      </c>
      <c r="M7" s="120">
        <f>SUM(H7:H134)</f>
        <v>96558981048.619003</v>
      </c>
      <c r="N7" s="120">
        <f>SUM(M7,L7)</f>
        <v>100365478120.46172</v>
      </c>
    </row>
    <row r="8" spans="1:14" x14ac:dyDescent="0.35">
      <c r="A8" s="114">
        <v>2024</v>
      </c>
      <c r="B8" s="115">
        <f>SUM('Future 95% Cost'!V5:AA5)</f>
        <v>4276421601.8540688</v>
      </c>
      <c r="C8" s="115">
        <f t="shared" ref="C8:C71" si="0">$C$2*B8</f>
        <v>0</v>
      </c>
      <c r="D8" s="116">
        <f t="shared" ref="D8:D71" si="1">B8*$C$3</f>
        <v>4276421601.8540688</v>
      </c>
      <c r="F8" s="118">
        <f t="shared" ref="F8:F71" si="2">SUM(G8,H8)</f>
        <v>6264006513.2927513</v>
      </c>
      <c r="G8" s="118">
        <f>SUM('Incentive Relocation assumption'!AH6:AS6)</f>
        <v>340054747.65564877</v>
      </c>
      <c r="H8" s="119">
        <f>SUM('Incentive Relocation assumption'!AB6:AG6)</f>
        <v>5923951765.6371021</v>
      </c>
    </row>
    <row r="9" spans="1:14" x14ac:dyDescent="0.35">
      <c r="A9" s="114">
        <v>2025</v>
      </c>
      <c r="B9" s="115">
        <f>SUM('Future 95% Cost'!V6:AA6)</f>
        <v>4087043603.4281683</v>
      </c>
      <c r="C9" s="115">
        <f t="shared" si="0"/>
        <v>0</v>
      </c>
      <c r="D9" s="116">
        <f t="shared" si="1"/>
        <v>4087043603.4281683</v>
      </c>
      <c r="F9" s="118">
        <f t="shared" si="2"/>
        <v>5800904690.7952471</v>
      </c>
      <c r="G9" s="118">
        <f>SUM('Incentive Relocation assumption'!AH7:AS7)</f>
        <v>306197823.7099911</v>
      </c>
      <c r="H9" s="119">
        <f>SUM('Incentive Relocation assumption'!AB7:AG7)</f>
        <v>5494706867.0852556</v>
      </c>
      <c r="K9" s="111"/>
      <c r="L9" s="112" t="s">
        <v>178</v>
      </c>
      <c r="M9" s="112" t="s">
        <v>167</v>
      </c>
      <c r="N9" s="112" t="s">
        <v>122</v>
      </c>
    </row>
    <row r="10" spans="1:14" x14ac:dyDescent="0.35">
      <c r="A10" s="114">
        <v>2026</v>
      </c>
      <c r="B10" s="115">
        <f>SUM('Future 95% Cost'!V7:AA7)</f>
        <v>3906078556.0396409</v>
      </c>
      <c r="C10" s="115">
        <f t="shared" si="0"/>
        <v>0</v>
      </c>
      <c r="D10" s="116">
        <f t="shared" si="1"/>
        <v>3906078556.0396409</v>
      </c>
      <c r="F10" s="118">
        <f t="shared" si="2"/>
        <v>5375518209.2580357</v>
      </c>
      <c r="G10" s="118">
        <f>SUM('Incentive Relocation assumption'!AH8:AS8)</f>
        <v>275718841.8531211</v>
      </c>
      <c r="H10" s="119">
        <f>SUM('Incentive Relocation assumption'!AB8:AG8)</f>
        <v>5099799367.4049149</v>
      </c>
      <c r="K10" s="112" t="s">
        <v>182</v>
      </c>
      <c r="L10" s="121">
        <f>L6/$N6</f>
        <v>0</v>
      </c>
      <c r="M10" s="121">
        <f>M6/$N6</f>
        <v>1</v>
      </c>
      <c r="N10" s="120">
        <f>SUM(M10,L10)</f>
        <v>1</v>
      </c>
    </row>
    <row r="11" spans="1:14" x14ac:dyDescent="0.35">
      <c r="A11" s="114">
        <v>2027</v>
      </c>
      <c r="B11" s="115">
        <f>SUM('Future 95% Cost'!V8:AA8)</f>
        <v>3733151675.6473274</v>
      </c>
      <c r="C11" s="115">
        <f t="shared" si="0"/>
        <v>0</v>
      </c>
      <c r="D11" s="116">
        <f t="shared" si="1"/>
        <v>3733151675.6473274</v>
      </c>
      <c r="F11" s="118">
        <f t="shared" si="2"/>
        <v>4984527876.138545</v>
      </c>
      <c r="G11" s="118">
        <f>SUM('Incentive Relocation assumption'!AH9:AS9)</f>
        <v>248280408.93859407</v>
      </c>
      <c r="H11" s="119">
        <f>SUM('Incentive Relocation assumption'!AB9:AG9)</f>
        <v>4736247467.1999512</v>
      </c>
      <c r="K11" s="112" t="s">
        <v>183</v>
      </c>
      <c r="L11" s="121">
        <f>L7/$N7</f>
        <v>3.7926358177400789E-2</v>
      </c>
      <c r="M11" s="121">
        <f>M7/$N7</f>
        <v>0.96207364182259925</v>
      </c>
      <c r="N11" s="120">
        <f>SUM(M11,L11)</f>
        <v>1</v>
      </c>
    </row>
    <row r="12" spans="1:14" x14ac:dyDescent="0.35">
      <c r="A12" s="114">
        <v>2028</v>
      </c>
      <c r="B12" s="115">
        <f>SUM('Future 95% Cost'!V9:AA9)</f>
        <v>3567904916.3492575</v>
      </c>
      <c r="C12" s="115">
        <f t="shared" si="0"/>
        <v>0</v>
      </c>
      <c r="D12" s="116">
        <f t="shared" si="1"/>
        <v>3567904916.3492575</v>
      </c>
      <c r="F12" s="118">
        <f t="shared" si="2"/>
        <v>4624922614.3985834</v>
      </c>
      <c r="G12" s="118">
        <f>SUM('Incentive Relocation assumption'!AH10:AS10)</f>
        <v>223578850.71262342</v>
      </c>
      <c r="H12" s="119">
        <f>SUM('Incentive Relocation assumption'!AB10:AG10)</f>
        <v>4401343763.6859598</v>
      </c>
    </row>
    <row r="13" spans="1:14" x14ac:dyDescent="0.35">
      <c r="A13" s="114">
        <v>2029</v>
      </c>
      <c r="B13" s="115">
        <f>SUM('Future 95% Cost'!V10:AA10)</f>
        <v>3409996221.1183252</v>
      </c>
      <c r="C13" s="115">
        <f t="shared" si="0"/>
        <v>0</v>
      </c>
      <c r="D13" s="116">
        <f t="shared" si="1"/>
        <v>3409996221.1183252</v>
      </c>
      <c r="F13" s="118">
        <f t="shared" si="2"/>
        <v>4293969903.3154831</v>
      </c>
      <c r="G13" s="118">
        <f>SUM('Incentive Relocation assumption'!AH11:AS11)</f>
        <v>201340840.9309158</v>
      </c>
      <c r="H13" s="119">
        <f>SUM('Incentive Relocation assumption'!AB11:AG11)</f>
        <v>4092629062.3845673</v>
      </c>
    </row>
    <row r="14" spans="1:14" x14ac:dyDescent="0.35">
      <c r="A14" s="114">
        <v>2030</v>
      </c>
      <c r="B14" s="115">
        <f>SUM('Future 95% Cost'!V11:AA11)</f>
        <v>3661483307.2083082</v>
      </c>
      <c r="C14" s="115">
        <f t="shared" si="0"/>
        <v>0</v>
      </c>
      <c r="D14" s="116">
        <f t="shared" si="1"/>
        <v>3661483307.2083082</v>
      </c>
      <c r="F14" s="118">
        <f t="shared" si="2"/>
        <v>3989189109.350225</v>
      </c>
      <c r="G14" s="118">
        <f>SUM('Incentive Relocation assumption'!AH12:AS12)</f>
        <v>181320367.51773471</v>
      </c>
      <c r="H14" s="119">
        <f>SUM('Incentive Relocation assumption'!AB12:AG12)</f>
        <v>3807868741.8324904</v>
      </c>
      <c r="K14" s="111"/>
      <c r="L14" s="112" t="s">
        <v>182</v>
      </c>
      <c r="M14" s="112" t="s">
        <v>183</v>
      </c>
    </row>
    <row r="15" spans="1:14" x14ac:dyDescent="0.35">
      <c r="A15" s="114">
        <v>2031</v>
      </c>
      <c r="B15" s="115">
        <f>SUM('Future 95% Cost'!V12:AA12)</f>
        <v>3499481537.5872331</v>
      </c>
      <c r="C15" s="115">
        <f t="shared" si="0"/>
        <v>0</v>
      </c>
      <c r="D15" s="116">
        <f t="shared" si="1"/>
        <v>3499481537.5872331</v>
      </c>
      <c r="F15" s="118">
        <f t="shared" si="2"/>
        <v>3708327421.527801</v>
      </c>
      <c r="G15" s="118">
        <f>SUM('Incentive Relocation assumption'!AH13:AS13)</f>
        <v>163296002.06473416</v>
      </c>
      <c r="H15" s="119">
        <f>SUM('Incentive Relocation assumption'!AB13:AG13)</f>
        <v>3545031419.4630671</v>
      </c>
      <c r="K15" s="112" t="s">
        <v>178</v>
      </c>
      <c r="L15" s="120">
        <f>L6</f>
        <v>0</v>
      </c>
      <c r="M15" s="120">
        <f>L7</f>
        <v>3806497071.8427134</v>
      </c>
    </row>
    <row r="16" spans="1:14" x14ac:dyDescent="0.35">
      <c r="A16" s="114">
        <v>2032</v>
      </c>
      <c r="B16" s="115">
        <f>SUM('Future 95% Cost'!V13:AA13)</f>
        <v>3344670874.8076978</v>
      </c>
      <c r="C16" s="115">
        <f t="shared" si="0"/>
        <v>0</v>
      </c>
      <c r="D16" s="116">
        <f t="shared" si="1"/>
        <v>3344670874.8076978</v>
      </c>
      <c r="F16" s="118">
        <f t="shared" si="2"/>
        <v>3449338134.1579494</v>
      </c>
      <c r="G16" s="118">
        <f>SUM('Incentive Relocation assumption'!AH14:AS14)</f>
        <v>147068442.33727619</v>
      </c>
      <c r="H16" s="119">
        <f>SUM('Incentive Relocation assumption'!AB14:AG14)</f>
        <v>3302269691.8206735</v>
      </c>
      <c r="K16" s="112" t="s">
        <v>167</v>
      </c>
      <c r="L16" s="120">
        <f>M6</f>
        <v>120964303784.37444</v>
      </c>
      <c r="M16" s="120">
        <f>M7</f>
        <v>96558981048.619003</v>
      </c>
    </row>
    <row r="17" spans="1:8" x14ac:dyDescent="0.35">
      <c r="A17" s="114">
        <v>2033</v>
      </c>
      <c r="B17" s="115">
        <f>SUM('Future 95% Cost'!V14:AA14)</f>
        <v>3196731194.0625577</v>
      </c>
      <c r="C17" s="115">
        <f t="shared" si="0"/>
        <v>0</v>
      </c>
      <c r="D17" s="116">
        <f t="shared" si="1"/>
        <v>3196731194.0625577</v>
      </c>
      <c r="F17" s="118">
        <f t="shared" si="2"/>
        <v>3210361045.2695255</v>
      </c>
      <c r="G17" s="118">
        <f>SUM('Incentive Relocation assumption'!AH15:AS15)</f>
        <v>132458300.48919326</v>
      </c>
      <c r="H17" s="119">
        <f>SUM('Incentive Relocation assumption'!AB15:AG15)</f>
        <v>3077902744.7803321</v>
      </c>
    </row>
    <row r="18" spans="1:8" x14ac:dyDescent="0.35">
      <c r="A18" s="114">
        <v>2034</v>
      </c>
      <c r="B18" s="115">
        <f>SUM('Future 95% Cost'!V15:AA15)</f>
        <v>3055356658.2333183</v>
      </c>
      <c r="C18" s="115">
        <f t="shared" si="0"/>
        <v>0</v>
      </c>
      <c r="D18" s="116">
        <f t="shared" si="1"/>
        <v>3055356658.2333183</v>
      </c>
      <c r="F18" s="118">
        <f t="shared" si="2"/>
        <v>2989704762.1312737</v>
      </c>
      <c r="G18" s="118">
        <f>SUM('Incentive Relocation assumption'!AH16:AS16)</f>
        <v>119304112.41677803</v>
      </c>
      <c r="H18" s="119">
        <f>SUM('Incentive Relocation assumption'!AB16:AG16)</f>
        <v>2870400649.7144957</v>
      </c>
    </row>
    <row r="19" spans="1:8" x14ac:dyDescent="0.35">
      <c r="A19" s="114">
        <v>2035</v>
      </c>
      <c r="B19" s="115">
        <f>SUM('Future 95% Cost'!V16:AA16)</f>
        <v>2920255078.7069039</v>
      </c>
      <c r="C19" s="115">
        <f t="shared" si="0"/>
        <v>0</v>
      </c>
      <c r="D19" s="116">
        <f t="shared" si="1"/>
        <v>2920255078.7069039</v>
      </c>
      <c r="F19" s="118">
        <f t="shared" si="2"/>
        <v>2785830725.940042</v>
      </c>
      <c r="G19" s="118">
        <f>SUM('Incentive Relocation assumption'!AH17:AS17)</f>
        <v>107460546.13971868</v>
      </c>
      <c r="H19" s="119">
        <f>SUM('Incentive Relocation assumption'!AB17:AG17)</f>
        <v>2678370179.8003235</v>
      </c>
    </row>
    <row r="20" spans="1:8" x14ac:dyDescent="0.35">
      <c r="A20" s="114">
        <v>2036</v>
      </c>
      <c r="B20" s="115">
        <f>SUM('Future 95% Cost'!V17:AA17)</f>
        <v>2791147304.8497901</v>
      </c>
      <c r="C20" s="115">
        <f t="shared" si="0"/>
        <v>0</v>
      </c>
      <c r="D20" s="116">
        <f t="shared" si="1"/>
        <v>2791147304.8497901</v>
      </c>
      <c r="F20" s="118">
        <f t="shared" si="2"/>
        <v>2597338786.4028387</v>
      </c>
      <c r="G20" s="118">
        <f>SUM('Incentive Relocation assumption'!AH18:AS18)</f>
        <v>96796789.307841823</v>
      </c>
      <c r="H20" s="119">
        <f>SUM('Incentive Relocation assumption'!AB18:AG18)</f>
        <v>2500541997.0949969</v>
      </c>
    </row>
    <row r="21" spans="1:8" x14ac:dyDescent="0.35">
      <c r="A21" s="114">
        <v>2037</v>
      </c>
      <c r="B21" s="115">
        <f>SUM('Future 95% Cost'!V18:AA18)</f>
        <v>2667766640.8520284</v>
      </c>
      <c r="C21" s="115">
        <f t="shared" si="0"/>
        <v>0</v>
      </c>
      <c r="D21" s="116">
        <f t="shared" si="1"/>
        <v>2667766640.8520284</v>
      </c>
      <c r="F21" s="118">
        <f t="shared" si="2"/>
        <v>2422954173.7277336</v>
      </c>
      <c r="G21" s="118">
        <f>SUM('Incentive Relocation assumption'!AH19:AS19)</f>
        <v>87195097.922627017</v>
      </c>
      <c r="H21" s="119">
        <f>SUM('Incentive Relocation assumption'!AB19:AG19)</f>
        <v>2335759075.8051066</v>
      </c>
    </row>
    <row r="22" spans="1:8" x14ac:dyDescent="0.35">
      <c r="A22" s="114">
        <v>2038</v>
      </c>
      <c r="B22" s="115">
        <f>SUM('Future 95% Cost'!V19:AA19)</f>
        <v>2549858288.7116227</v>
      </c>
      <c r="C22" s="115">
        <f t="shared" si="0"/>
        <v>0</v>
      </c>
      <c r="D22" s="116">
        <f t="shared" si="1"/>
        <v>2549858288.7116227</v>
      </c>
      <c r="F22" s="118">
        <f t="shared" si="2"/>
        <v>2261515730.6556025</v>
      </c>
      <c r="G22" s="118">
        <f>SUM('Incentive Relocation assumption'!AH20:AS20)</f>
        <v>78549490.153503299</v>
      </c>
      <c r="H22" s="119">
        <f>SUM('Incentive Relocation assumption'!AB20:AG20)</f>
        <v>2182966240.502099</v>
      </c>
    </row>
    <row r="23" spans="1:8" x14ac:dyDescent="0.35">
      <c r="A23" s="114">
        <v>2039</v>
      </c>
      <c r="B23" s="115">
        <f>SUM('Future 95% Cost'!V20:AA20)</f>
        <v>2437178816.185071</v>
      </c>
      <c r="C23" s="115">
        <f t="shared" si="0"/>
        <v>0</v>
      </c>
      <c r="D23" s="116">
        <f t="shared" si="1"/>
        <v>2437178816.185071</v>
      </c>
      <c r="F23" s="118">
        <f t="shared" si="2"/>
        <v>2111965280.7768693</v>
      </c>
      <c r="G23" s="118">
        <f>SUM('Incentive Relocation assumption'!AH21:AS21)</f>
        <v>70764570.740891427</v>
      </c>
      <c r="H23" s="119">
        <f>SUM('Incentive Relocation assumption'!AB21:AG21)</f>
        <v>2041200710.0359778</v>
      </c>
    </row>
    <row r="24" spans="1:8" x14ac:dyDescent="0.35">
      <c r="A24" s="114">
        <v>2040</v>
      </c>
      <c r="B24" s="115">
        <f>SUM('Future 95% Cost'!V21:AA21)</f>
        <v>2588420431.3608456</v>
      </c>
      <c r="C24" s="115">
        <f t="shared" si="0"/>
        <v>0</v>
      </c>
      <c r="D24" s="116">
        <f t="shared" si="1"/>
        <v>2588420431.3608456</v>
      </c>
      <c r="F24" s="118">
        <f t="shared" si="2"/>
        <v>1973338021.6349001</v>
      </c>
      <c r="G24" s="118">
        <f>SUM('Incentive Relocation assumption'!AH22:AS22)</f>
        <v>63754472.928715669</v>
      </c>
      <c r="H24" s="119">
        <f>SUM('Incentive Relocation assumption'!AB22:AG22)</f>
        <v>1909583548.7061844</v>
      </c>
    </row>
    <row r="25" spans="1:8" x14ac:dyDescent="0.35">
      <c r="A25" s="114">
        <v>2041</v>
      </c>
      <c r="B25" s="115">
        <f>SUM('Future 95% Cost'!V22:AA22)</f>
        <v>2474072964.2542562</v>
      </c>
      <c r="C25" s="115">
        <f t="shared" si="0"/>
        <v>0</v>
      </c>
      <c r="D25" s="116">
        <f t="shared" si="1"/>
        <v>2474072964.2542562</v>
      </c>
      <c r="F25" s="118">
        <f t="shared" si="2"/>
        <v>1844753842.1556485</v>
      </c>
      <c r="G25" s="118">
        <f>SUM('Incentive Relocation assumption'!AH23:AS23)</f>
        <v>57441906.174792305</v>
      </c>
      <c r="H25" s="119">
        <f>SUM('Incentive Relocation assumption'!AB23:AG23)</f>
        <v>1787311935.9808562</v>
      </c>
    </row>
    <row r="26" spans="1:8" x14ac:dyDescent="0.35">
      <c r="A26" s="114">
        <v>2042</v>
      </c>
      <c r="B26" s="115">
        <f>SUM('Future 95% Cost'!V23:AA23)</f>
        <v>2364794352.9950395</v>
      </c>
      <c r="C26" s="115">
        <f t="shared" si="0"/>
        <v>0</v>
      </c>
      <c r="D26" s="116">
        <f t="shared" si="1"/>
        <v>2364794352.9950395</v>
      </c>
      <c r="F26" s="118">
        <f t="shared" si="2"/>
        <v>1725409473.8831384</v>
      </c>
      <c r="G26" s="118">
        <f>SUM('Incentive Relocation assumption'!AH24:AS24)</f>
        <v>51757299.062604852</v>
      </c>
      <c r="H26" s="119">
        <f>SUM('Incentive Relocation assumption'!AB24:AG24)</f>
        <v>1673652174.8205335</v>
      </c>
    </row>
    <row r="27" spans="1:8" x14ac:dyDescent="0.35">
      <c r="A27" s="114">
        <v>2043</v>
      </c>
      <c r="B27" s="115">
        <f>SUM('Future 95% Cost'!V24:AA24)</f>
        <v>2260359224.485661</v>
      </c>
      <c r="C27" s="115">
        <f t="shared" si="0"/>
        <v>0</v>
      </c>
      <c r="D27" s="116">
        <f t="shared" si="1"/>
        <v>2260359224.485661</v>
      </c>
      <c r="F27" s="118">
        <f t="shared" si="2"/>
        <v>1614571394.4519641</v>
      </c>
      <c r="G27" s="118">
        <f>SUM('Incentive Relocation assumption'!AH25:AS25)</f>
        <v>46638027.895591982</v>
      </c>
      <c r="H27" s="119">
        <f>SUM('Incentive Relocation assumption'!AB25:AG25)</f>
        <v>1567933366.5563722</v>
      </c>
    </row>
    <row r="28" spans="1:8" x14ac:dyDescent="0.35">
      <c r="A28" s="114">
        <v>2044</v>
      </c>
      <c r="B28" s="115">
        <f>SUM('Future 95% Cost'!V25:AA25)</f>
        <v>2160552253.1810675</v>
      </c>
      <c r="C28" s="115">
        <f t="shared" si="0"/>
        <v>0</v>
      </c>
      <c r="D28" s="116">
        <f t="shared" si="1"/>
        <v>2160552253.1810675</v>
      </c>
      <c r="F28" s="118">
        <f t="shared" si="2"/>
        <v>1511569409.7896481</v>
      </c>
      <c r="G28" s="118">
        <f>SUM('Incentive Relocation assumption'!AH26:AS26)</f>
        <v>42027722.406900048</v>
      </c>
      <c r="H28" s="119">
        <f>SUM('Incentive Relocation assumption'!AB26:AG26)</f>
        <v>1469541687.3827479</v>
      </c>
    </row>
    <row r="29" spans="1:8" x14ac:dyDescent="0.35">
      <c r="A29" s="114">
        <v>2045</v>
      </c>
      <c r="B29" s="115">
        <f>SUM('Future 95% Cost'!V26:AA26)</f>
        <v>2065167712.0596075</v>
      </c>
      <c r="C29" s="115">
        <f t="shared" si="0"/>
        <v>0</v>
      </c>
      <c r="D29" s="116">
        <f t="shared" si="1"/>
        <v>2065167712.0596075</v>
      </c>
      <c r="F29" s="118">
        <f t="shared" si="2"/>
        <v>1415790848.8022182</v>
      </c>
      <c r="G29" s="118">
        <f>SUM('Incentive Relocation assumption'!AH27:AS27)</f>
        <v>37875640.874220438</v>
      </c>
      <c r="H29" s="119">
        <f>SUM('Incentive Relocation assumption'!AB27:AG27)</f>
        <v>1377915207.9279978</v>
      </c>
    </row>
    <row r="30" spans="1:8" x14ac:dyDescent="0.35">
      <c r="A30" s="114">
        <v>2046</v>
      </c>
      <c r="B30" s="115">
        <f>SUM('Future 95% Cost'!V27:AA27)</f>
        <v>1974009043.7062356</v>
      </c>
      <c r="C30" s="115">
        <f t="shared" si="0"/>
        <v>0</v>
      </c>
      <c r="D30" s="116">
        <f t="shared" si="1"/>
        <v>1974009043.7062356</v>
      </c>
      <c r="F30" s="118">
        <f t="shared" si="2"/>
        <v>1326675310.8355587</v>
      </c>
      <c r="G30" s="118">
        <f>SUM('Incentive Relocation assumption'!AH28:AS28)</f>
        <v>34136107.700322606</v>
      </c>
      <c r="H30" s="119">
        <f>SUM('Incentive Relocation assumption'!AB28:AG28)</f>
        <v>1292539203.135236</v>
      </c>
    </row>
    <row r="31" spans="1:8" x14ac:dyDescent="0.35">
      <c r="A31" s="114">
        <v>2047</v>
      </c>
      <c r="B31" s="115">
        <f>SUM('Future 95% Cost'!V28:AA28)</f>
        <v>1886888450.6052618</v>
      </c>
      <c r="C31" s="115">
        <f t="shared" si="0"/>
        <v>0</v>
      </c>
      <c r="D31" s="116">
        <f t="shared" si="1"/>
        <v>1886888450.6052618</v>
      </c>
      <c r="F31" s="118">
        <f t="shared" si="2"/>
        <v>1243709912.0948298</v>
      </c>
      <c r="G31" s="118">
        <f>SUM('Incentive Relocation assumption'!AH29:AS29)</f>
        <v>30768007.213785037</v>
      </c>
      <c r="H31" s="119">
        <f>SUM('Incentive Relocation assumption'!AB29:AG29)</f>
        <v>1212941904.8810449</v>
      </c>
    </row>
    <row r="32" spans="1:8" x14ac:dyDescent="0.35">
      <c r="A32" s="114">
        <v>2048</v>
      </c>
      <c r="B32" s="115">
        <f>SUM('Future 95% Cost'!V29:AA29)</f>
        <v>1803626503.7805123</v>
      </c>
      <c r="C32" s="115">
        <f t="shared" si="0"/>
        <v>0</v>
      </c>
      <c r="D32" s="116">
        <f t="shared" si="1"/>
        <v>1803626503.7805123</v>
      </c>
      <c r="F32" s="118">
        <f t="shared" si="2"/>
        <v>1166424982.5093112</v>
      </c>
      <c r="G32" s="118">
        <f>SUM('Incentive Relocation assumption'!AH30:AS30)</f>
        <v>27734328.068935547</v>
      </c>
      <c r="H32" s="119">
        <f>SUM('Incentive Relocation assumption'!AB30:AG30)</f>
        <v>1138690654.4403756</v>
      </c>
    </row>
    <row r="33" spans="1:8" x14ac:dyDescent="0.35">
      <c r="A33" s="114">
        <v>2049</v>
      </c>
      <c r="B33" s="115">
        <f>SUM('Future 95% Cost'!V30:AA30)</f>
        <v>1724051768.9595492</v>
      </c>
      <c r="C33" s="115">
        <f t="shared" si="0"/>
        <v>0</v>
      </c>
      <c r="D33" s="116">
        <f t="shared" si="1"/>
        <v>1724051768.9595492</v>
      </c>
      <c r="F33" s="118">
        <f t="shared" si="2"/>
        <v>1094390169.308562</v>
      </c>
      <c r="G33" s="118">
        <f>SUM('Incentive Relocation assumption'!AH31:AS31)</f>
        <v>25001753.186065756</v>
      </c>
      <c r="H33" s="119">
        <f>SUM('Incentive Relocation assumption'!AB31:AG31)</f>
        <v>1069388416.1224962</v>
      </c>
    </row>
    <row r="34" spans="1:8" x14ac:dyDescent="0.35">
      <c r="A34" s="114">
        <v>2050</v>
      </c>
      <c r="B34" s="115">
        <f>SUM('Future 95% Cost'!V31:AA31)</f>
        <v>1794846448.5492668</v>
      </c>
      <c r="C34" s="115">
        <f t="shared" si="0"/>
        <v>0</v>
      </c>
      <c r="D34" s="116">
        <f t="shared" si="1"/>
        <v>1794846448.5492668</v>
      </c>
      <c r="F34" s="118">
        <f t="shared" si="2"/>
        <v>1027210907.8803139</v>
      </c>
      <c r="G34" s="118">
        <f>SUM('Incentive Relocation assumption'!AH32:AS32)</f>
        <v>22540290.678840671</v>
      </c>
      <c r="H34" s="119">
        <f>SUM('Incentive Relocation assumption'!AB32:AG32)</f>
        <v>1004670617.2014732</v>
      </c>
    </row>
    <row r="35" spans="1:8" x14ac:dyDescent="0.35">
      <c r="A35" s="114">
        <v>2051</v>
      </c>
      <c r="B35" s="115">
        <f>SUM('Future 95% Cost'!V32:AA32)</f>
        <v>1715685459.8497736</v>
      </c>
      <c r="C35" s="115">
        <f t="shared" si="0"/>
        <v>0</v>
      </c>
      <c r="D35" s="116">
        <f t="shared" si="1"/>
        <v>1715685459.8497736</v>
      </c>
      <c r="F35" s="118">
        <f t="shared" si="2"/>
        <v>964525224.35820675</v>
      </c>
      <c r="G35" s="118">
        <f>SUM('Incentive Relocation assumption'!AH33:AS33)</f>
        <v>20322941.671084769</v>
      </c>
      <c r="H35" s="119">
        <f>SUM('Incentive Relocation assumption'!AB33:AG33)</f>
        <v>944202282.68712199</v>
      </c>
    </row>
    <row r="36" spans="1:8" x14ac:dyDescent="0.35">
      <c r="A36" s="114">
        <v>2052</v>
      </c>
      <c r="B36" s="115">
        <f>SUM('Future 95% Cost'!V33:AA33)</f>
        <v>1640028543.7368064</v>
      </c>
      <c r="C36" s="115">
        <f t="shared" si="0"/>
        <v>0</v>
      </c>
      <c r="D36" s="116">
        <f t="shared" si="1"/>
        <v>1640028543.7368064</v>
      </c>
      <c r="F36" s="118">
        <f t="shared" si="2"/>
        <v>906000837.88081455</v>
      </c>
      <c r="G36" s="118">
        <f>SUM('Incentive Relocation assumption'!AH34:AS34)</f>
        <v>18325401.3148764</v>
      </c>
      <c r="H36" s="119">
        <f>SUM('Incentive Relocation assumption'!AB34:AG34)</f>
        <v>887675436.56593812</v>
      </c>
    </row>
    <row r="37" spans="1:8" x14ac:dyDescent="0.35">
      <c r="A37" s="114">
        <v>2053</v>
      </c>
      <c r="B37" s="115">
        <f>SUM('Future 95% Cost'!V34:AA34)</f>
        <v>1567720099.5632935</v>
      </c>
      <c r="C37" s="115">
        <f t="shared" si="0"/>
        <v>0</v>
      </c>
      <c r="D37" s="116">
        <f t="shared" si="1"/>
        <v>1567720099.5632935</v>
      </c>
      <c r="F37" s="118">
        <f t="shared" si="2"/>
        <v>851332533.6106683</v>
      </c>
      <c r="G37" s="118">
        <f>SUM('Incentive Relocation assumption'!AH35:AS35)</f>
        <v>16525789.690646401</v>
      </c>
      <c r="H37" s="119">
        <f>SUM('Incentive Relocation assumption'!AB35:AG35)</f>
        <v>834806743.92002189</v>
      </c>
    </row>
    <row r="38" spans="1:8" x14ac:dyDescent="0.35">
      <c r="A38" s="114">
        <v>2054</v>
      </c>
      <c r="B38" s="115">
        <f>SUM('Future 95% Cost'!V35:AA35)</f>
        <v>1498611455.6459217</v>
      </c>
      <c r="C38" s="115">
        <f t="shared" si="0"/>
        <v>0</v>
      </c>
      <c r="D38" s="116">
        <f t="shared" si="1"/>
        <v>1498611455.6459217</v>
      </c>
      <c r="F38" s="118">
        <f t="shared" si="2"/>
        <v>800239780.43759465</v>
      </c>
      <c r="G38" s="118">
        <f>SUM('Incentive Relocation assumption'!AH36:AS36)</f>
        <v>14904409.601870317</v>
      </c>
      <c r="H38" s="119">
        <f>SUM('Incentive Relocation assumption'!AB36:AG36)</f>
        <v>785335370.83572435</v>
      </c>
    </row>
    <row r="39" spans="1:8" x14ac:dyDescent="0.35">
      <c r="A39" s="114">
        <v>2055</v>
      </c>
      <c r="B39" s="115">
        <f>SUM('Future 95% Cost'!V36:AA36)</f>
        <v>1432560559.9358063</v>
      </c>
      <c r="C39" s="115">
        <f t="shared" si="0"/>
        <v>0</v>
      </c>
      <c r="D39" s="116">
        <f t="shared" si="1"/>
        <v>1432560559.9358063</v>
      </c>
      <c r="F39" s="118">
        <f t="shared" si="2"/>
        <v>752464569.8456589</v>
      </c>
      <c r="G39" s="118">
        <f>SUM('Incentive Relocation assumption'!AH37:AS37)</f>
        <v>13443528.575651973</v>
      </c>
      <c r="H39" s="119">
        <f>SUM('Incentive Relocation assumption'!AB37:AG37)</f>
        <v>739021041.2700069</v>
      </c>
    </row>
    <row r="40" spans="1:8" x14ac:dyDescent="0.35">
      <c r="A40" s="114">
        <v>2056</v>
      </c>
      <c r="B40" s="115">
        <f>SUM('Future 95% Cost'!V37:AA37)</f>
        <v>1369431684.5304263</v>
      </c>
      <c r="C40" s="115">
        <f t="shared" si="0"/>
        <v>0</v>
      </c>
      <c r="D40" s="116">
        <f t="shared" si="1"/>
        <v>1369431684.5304263</v>
      </c>
      <c r="F40" s="118">
        <f t="shared" si="2"/>
        <v>707769454.72522271</v>
      </c>
      <c r="G40" s="118">
        <f>SUM('Incentive Relocation assumption'!AH38:AS38)</f>
        <v>12127182.649328634</v>
      </c>
      <c r="H40" s="119">
        <f>SUM('Incentive Relocation assumption'!AB38:AG38)</f>
        <v>695642272.07589412</v>
      </c>
    </row>
    <row r="41" spans="1:8" x14ac:dyDescent="0.35">
      <c r="A41" s="114">
        <v>2057</v>
      </c>
      <c r="B41" s="115">
        <f>SUM('Future 95% Cost'!V38:AA38)</f>
        <v>1309095143.4061608</v>
      </c>
      <c r="C41" s="115">
        <f t="shared" si="0"/>
        <v>0</v>
      </c>
      <c r="D41" s="116">
        <f t="shared" si="1"/>
        <v>1309095143.4061608</v>
      </c>
      <c r="F41" s="118">
        <f t="shared" si="2"/>
        <v>665935768.9862746</v>
      </c>
      <c r="G41" s="118">
        <f>SUM('Incentive Relocation assumption'!AH39:AS39)</f>
        <v>10940999.765186777</v>
      </c>
      <c r="H41" s="119">
        <f>SUM('Incentive Relocation assumption'!AB39:AG39)</f>
        <v>654994769.22108781</v>
      </c>
    </row>
    <row r="42" spans="1:8" x14ac:dyDescent="0.35">
      <c r="A42" s="114">
        <v>2058</v>
      </c>
      <c r="B42" s="115">
        <f>SUM('Future 95% Cost'!V39:AA39)</f>
        <v>1251427022.7786386</v>
      </c>
      <c r="C42" s="115">
        <f t="shared" si="0"/>
        <v>0</v>
      </c>
      <c r="D42" s="116">
        <f t="shared" si="1"/>
        <v>1251427022.7786386</v>
      </c>
      <c r="F42" s="118">
        <f t="shared" si="2"/>
        <v>626762010.6988138</v>
      </c>
      <c r="G42" s="118">
        <f>SUM('Incentive Relocation assumption'!AH40:AS40)</f>
        <v>9872040.8131293468</v>
      </c>
      <c r="H42" s="119">
        <f>SUM('Incentive Relocation assumption'!AB40:AG40)</f>
        <v>616889969.88568449</v>
      </c>
    </row>
    <row r="43" spans="1:8" x14ac:dyDescent="0.35">
      <c r="A43" s="114">
        <v>2059</v>
      </c>
      <c r="B43" s="115">
        <f>SUM('Future 95% Cost'!V40:AA40)</f>
        <v>1196308923.5247431</v>
      </c>
      <c r="C43" s="115">
        <f t="shared" si="0"/>
        <v>0</v>
      </c>
      <c r="D43" s="116">
        <f t="shared" si="1"/>
        <v>1196308923.5247431</v>
      </c>
      <c r="F43" s="118">
        <f t="shared" si="2"/>
        <v>590062373.17112887</v>
      </c>
      <c r="G43" s="118">
        <f>SUM('Incentive Relocation assumption'!AH41:AS41)</f>
        <v>8908656.5571297538</v>
      </c>
      <c r="H43" s="119">
        <f>SUM('Incentive Relocation assumption'!AB41:AG41)</f>
        <v>581153716.61399913</v>
      </c>
    </row>
    <row r="44" spans="1:8" x14ac:dyDescent="0.35">
      <c r="A44" s="114">
        <v>2060</v>
      </c>
      <c r="B44" s="115">
        <f>SUM('Future 95% Cost'!V41:AA41)</f>
        <v>1212069802.2933421</v>
      </c>
      <c r="C44" s="115">
        <f t="shared" si="0"/>
        <v>0</v>
      </c>
      <c r="D44" s="116">
        <f t="shared" si="1"/>
        <v>1212069802.2933421</v>
      </c>
      <c r="F44" s="118">
        <f t="shared" si="2"/>
        <v>555665409.8955425</v>
      </c>
      <c r="G44" s="118">
        <f>SUM('Incentive Relocation assumption'!AH42:AS42)</f>
        <v>8040358.8576874519</v>
      </c>
      <c r="H44" s="119">
        <f>SUM('Incentive Relocation assumption'!AB42:AG42)</f>
        <v>547625051.03785503</v>
      </c>
    </row>
    <row r="45" spans="1:8" x14ac:dyDescent="0.35">
      <c r="A45" s="114">
        <v>2061</v>
      </c>
      <c r="B45" s="115">
        <f>SUM('Future 95% Cost'!V42:AA42)</f>
        <v>1158703973.2783947</v>
      </c>
      <c r="C45" s="115">
        <f t="shared" si="0"/>
        <v>0</v>
      </c>
      <c r="D45" s="116">
        <f t="shared" si="1"/>
        <v>1158703973.2783947</v>
      </c>
      <c r="F45" s="118">
        <f t="shared" si="2"/>
        <v>523412820.6602152</v>
      </c>
      <c r="G45" s="118">
        <f>SUM('Incentive Relocation assumption'!AH43:AS43)</f>
        <v>7257704.7612541635</v>
      </c>
      <c r="H45" s="119">
        <f>SUM('Incentive Relocation assumption'!AB43:AG43)</f>
        <v>516155115.89896101</v>
      </c>
    </row>
    <row r="46" spans="1:8" x14ac:dyDescent="0.35">
      <c r="A46" s="114">
        <v>2062</v>
      </c>
      <c r="B46" s="115">
        <f>SUM('Future 95% Cost'!V43:AA43)</f>
        <v>1107696838.8786588</v>
      </c>
      <c r="C46" s="115">
        <f t="shared" si="0"/>
        <v>0</v>
      </c>
      <c r="D46" s="116">
        <f t="shared" si="1"/>
        <v>1107696838.8786588</v>
      </c>
      <c r="F46" s="118">
        <f t="shared" si="2"/>
        <v>493158347.35966718</v>
      </c>
      <c r="G46" s="118">
        <f>SUM('Incentive Relocation assumption'!AH44:AS44)</f>
        <v>6552192.1704753898</v>
      </c>
      <c r="H46" s="119">
        <f>SUM('Incentive Relocation assumption'!AB44:AG44)</f>
        <v>486606155.18919182</v>
      </c>
    </row>
    <row r="47" spans="1:8" x14ac:dyDescent="0.35">
      <c r="A47" s="114">
        <v>2063</v>
      </c>
      <c r="B47" s="115">
        <f>SUM('Future 95% Cost'!V44:AA44)</f>
        <v>1058943799.1918823</v>
      </c>
      <c r="C47" s="115">
        <f t="shared" si="0"/>
        <v>0</v>
      </c>
      <c r="D47" s="116">
        <f t="shared" si="1"/>
        <v>1058943799.1918823</v>
      </c>
      <c r="F47" s="118">
        <f t="shared" si="2"/>
        <v>464766769.14927799</v>
      </c>
      <c r="G47" s="118">
        <f>SUM('Incentive Relocation assumption'!AH45:AS45)</f>
        <v>5916165.9376807772</v>
      </c>
      <c r="H47" s="119">
        <f>SUM('Incentive Relocation assumption'!AB45:AG45)</f>
        <v>458850603.2115972</v>
      </c>
    </row>
    <row r="48" spans="1:8" x14ac:dyDescent="0.35">
      <c r="A48" s="114">
        <v>2064</v>
      </c>
      <c r="B48" s="115">
        <f>SUM('Future 95% Cost'!V45:AA45)</f>
        <v>1012344906.6164997</v>
      </c>
      <c r="C48" s="115">
        <f t="shared" si="0"/>
        <v>0</v>
      </c>
      <c r="D48" s="116">
        <f t="shared" si="1"/>
        <v>1012344906.6164997</v>
      </c>
      <c r="F48" s="118">
        <f t="shared" si="2"/>
        <v>438112987.59212834</v>
      </c>
      <c r="G48" s="118">
        <f>SUM('Incentive Relocation assumption'!AH46:AS46)</f>
        <v>5342733.3397892155</v>
      </c>
      <c r="H48" s="119">
        <f>SUM('Incentive Relocation assumption'!AB46:AG46)</f>
        <v>432770254.25233912</v>
      </c>
    </row>
    <row r="49" spans="1:8" x14ac:dyDescent="0.35">
      <c r="A49" s="114">
        <v>2065</v>
      </c>
      <c r="B49" s="115">
        <f>SUM('Future 95% Cost'!V46:AA46)</f>
        <v>967804658.38650215</v>
      </c>
      <c r="C49" s="115">
        <f t="shared" si="0"/>
        <v>0</v>
      </c>
      <c r="D49" s="116">
        <f t="shared" si="1"/>
        <v>967804658.38650215</v>
      </c>
      <c r="F49" s="118">
        <f t="shared" si="2"/>
        <v>413081193.35106122</v>
      </c>
      <c r="G49" s="118">
        <f>SUM('Incentive Relocation assumption'!AH47:AS47)</f>
        <v>4825687.9969541207</v>
      </c>
      <c r="H49" s="119">
        <f>SUM('Incentive Relocation assumption'!AB47:AG47)</f>
        <v>408255505.35410708</v>
      </c>
    </row>
    <row r="50" spans="1:8" x14ac:dyDescent="0.35">
      <c r="A50" s="114">
        <v>2066</v>
      </c>
      <c r="B50" s="115">
        <f>SUM('Future 95% Cost'!V47:AA47)</f>
        <v>925231798.38011479</v>
      </c>
      <c r="C50" s="115">
        <f t="shared" si="0"/>
        <v>0</v>
      </c>
      <c r="D50" s="116">
        <f t="shared" si="1"/>
        <v>925231798.38011479</v>
      </c>
      <c r="F50" s="118">
        <f t="shared" si="2"/>
        <v>389564106.79450136</v>
      </c>
      <c r="G50" s="118">
        <f>SUM('Incentive Relocation assumption'!AH48:AS48)</f>
        <v>4359441.3910196545</v>
      </c>
      <c r="H50" s="119">
        <f>SUM('Incentive Relocation assumption'!AB48:AG48)</f>
        <v>385204665.40348172</v>
      </c>
    </row>
    <row r="51" spans="1:8" x14ac:dyDescent="0.35">
      <c r="A51" s="114">
        <v>2067</v>
      </c>
      <c r="B51" s="115">
        <f>SUM('Future 95% Cost'!V48:AA48)</f>
        <v>884539127.78682494</v>
      </c>
      <c r="C51" s="115">
        <f t="shared" si="0"/>
        <v>0</v>
      </c>
      <c r="D51" s="116">
        <f t="shared" si="1"/>
        <v>884539127.78682494</v>
      </c>
      <c r="F51" s="118">
        <f t="shared" si="2"/>
        <v>367462285.6202082</v>
      </c>
      <c r="G51" s="118">
        <f>SUM('Incentive Relocation assumption'!AH49:AS49)</f>
        <v>3938961.2242289986</v>
      </c>
      <c r="H51" s="119">
        <f>SUM('Incentive Relocation assumption'!AB49:AG49)</f>
        <v>363523324.39597923</v>
      </c>
    </row>
    <row r="52" spans="1:8" x14ac:dyDescent="0.35">
      <c r="A52" s="114">
        <v>2068</v>
      </c>
      <c r="B52" s="115">
        <f>SUM('Future 95% Cost'!V49:AA49)</f>
        <v>845643324.23595333</v>
      </c>
      <c r="C52" s="115">
        <f t="shared" si="0"/>
        <v>0</v>
      </c>
      <c r="D52" s="116">
        <f t="shared" si="1"/>
        <v>845643324.23595333</v>
      </c>
      <c r="F52" s="118">
        <f t="shared" si="2"/>
        <v>346683493.26463962</v>
      </c>
      <c r="G52" s="118">
        <f>SUM('Incentive Relocation assumption'!AH50:AS50)</f>
        <v>3559715.9345614631</v>
      </c>
      <c r="H52" s="119">
        <f>SUM('Incentive Relocation assumption'!AB50:AG50)</f>
        <v>343123777.33007813</v>
      </c>
    </row>
    <row r="53" spans="1:8" x14ac:dyDescent="0.35">
      <c r="A53" s="114">
        <v>2069</v>
      </c>
      <c r="B53" s="115">
        <f>SUM('Future 95% Cost'!V50:AA50)</f>
        <v>808464769.00777161</v>
      </c>
      <c r="C53" s="115">
        <f t="shared" si="0"/>
        <v>0</v>
      </c>
      <c r="D53" s="116">
        <f t="shared" si="1"/>
        <v>808464769.00777161</v>
      </c>
      <c r="F53" s="118">
        <f t="shared" si="2"/>
        <v>327142122.46414495</v>
      </c>
      <c r="G53" s="118">
        <f>SUM('Incentive Relocation assumption'!AH51:AS51)</f>
        <v>3217624.7524183206</v>
      </c>
      <c r="H53" s="119">
        <f>SUM('Incentive Relocation assumption'!AB51:AG51)</f>
        <v>323924497.71172661</v>
      </c>
    </row>
    <row r="54" spans="1:8" x14ac:dyDescent="0.35">
      <c r="A54" s="114">
        <v>2070</v>
      </c>
      <c r="B54" s="115">
        <f>SUM('Future 95% Cost'!V51:AA51)</f>
        <v>794169987.18624723</v>
      </c>
      <c r="C54" s="115">
        <f t="shared" si="0"/>
        <v>0</v>
      </c>
      <c r="D54" s="116">
        <f t="shared" si="1"/>
        <v>794169987.18624723</v>
      </c>
      <c r="F54" s="118">
        <f t="shared" si="2"/>
        <v>308758668.87418008</v>
      </c>
      <c r="G54" s="118">
        <f>SUM('Incentive Relocation assumption'!AH52:AS52)</f>
        <v>2909012.7448848854</v>
      </c>
      <c r="H54" s="119">
        <f>SUM('Incentive Relocation assumption'!AB52:AG52)</f>
        <v>305849656.12929517</v>
      </c>
    </row>
    <row r="55" spans="1:8" x14ac:dyDescent="0.35">
      <c r="A55" s="114">
        <v>2071</v>
      </c>
      <c r="B55" s="115">
        <f>SUM('Future 95% Cost'!V52:AA52)</f>
        <v>759267490.67026961</v>
      </c>
      <c r="C55" s="115">
        <f t="shared" si="0"/>
        <v>0</v>
      </c>
      <c r="D55" s="116">
        <f t="shared" si="1"/>
        <v>759267490.67026961</v>
      </c>
      <c r="F55" s="118">
        <f t="shared" si="2"/>
        <v>291459250.13994437</v>
      </c>
      <c r="G55" s="118">
        <f>SUM('Incentive Relocation assumption'!AH53:AS53)</f>
        <v>2630570.3491577297</v>
      </c>
      <c r="H55" s="119">
        <f>SUM('Incentive Relocation assumption'!AB53:AG53)</f>
        <v>288828679.79078662</v>
      </c>
    </row>
    <row r="56" spans="1:8" x14ac:dyDescent="0.35">
      <c r="A56" s="114">
        <v>2072</v>
      </c>
      <c r="B56" s="115">
        <f>SUM('Future 95% Cost'!V53:AA53)</f>
        <v>725905191.56856751</v>
      </c>
      <c r="C56" s="115">
        <f t="shared" si="0"/>
        <v>0</v>
      </c>
      <c r="D56" s="116">
        <f t="shared" si="1"/>
        <v>725905191.56856751</v>
      </c>
      <c r="F56" s="118">
        <f t="shared" si="2"/>
        <v>275175166.25150084</v>
      </c>
      <c r="G56" s="118">
        <f>SUM('Incentive Relocation assumption'!AH54:AS54)</f>
        <v>2379316.9465479432</v>
      </c>
      <c r="H56" s="119">
        <f>SUM('Incentive Relocation assumption'!AB54:AG54)</f>
        <v>272795849.30495292</v>
      </c>
    </row>
    <row r="57" spans="1:8" x14ac:dyDescent="0.35">
      <c r="A57" s="114">
        <v>2073</v>
      </c>
      <c r="B57" s="115">
        <f>SUM('Future 95% Cost'!V54:AA54)</f>
        <v>694014882.77777052</v>
      </c>
      <c r="C57" s="115">
        <f t="shared" si="0"/>
        <v>0</v>
      </c>
      <c r="D57" s="116">
        <f t="shared" si="1"/>
        <v>694014882.77777052</v>
      </c>
      <c r="F57" s="118">
        <f t="shared" si="2"/>
        <v>259842497.41323274</v>
      </c>
      <c r="G57" s="118">
        <f>SUM('Incentive Relocation assumption'!AH55:AS55)</f>
        <v>2152568.0733145969</v>
      </c>
      <c r="H57" s="119">
        <f>SUM('Incentive Relocation assumption'!AB55:AG55)</f>
        <v>257689929.33991814</v>
      </c>
    </row>
    <row r="58" spans="1:8" x14ac:dyDescent="0.35">
      <c r="A58" s="114">
        <v>2074</v>
      </c>
      <c r="B58" s="115">
        <f>SUM('Future 95% Cost'!V55:AA55)</f>
        <v>663531387.06684887</v>
      </c>
      <c r="C58" s="115">
        <f t="shared" si="0"/>
        <v>0</v>
      </c>
      <c r="D58" s="116">
        <f t="shared" si="1"/>
        <v>663531387.06684887</v>
      </c>
      <c r="F58" s="118">
        <f t="shared" si="2"/>
        <v>245401736.01565099</v>
      </c>
      <c r="G58" s="118">
        <f>SUM('Incentive Relocation assumption'!AH56:AS56)</f>
        <v>1947905.9049423677</v>
      </c>
      <c r="H58" s="119">
        <f>SUM('Incentive Relocation assumption'!AB56:AG56)</f>
        <v>243453830.11070862</v>
      </c>
    </row>
    <row r="59" spans="1:8" x14ac:dyDescent="0.35">
      <c r="A59" s="114">
        <v>2075</v>
      </c>
      <c r="B59" s="115">
        <f>SUM('Future 95% Cost'!V56:AA56)</f>
        <v>634392422.1155647</v>
      </c>
      <c r="C59" s="115">
        <f t="shared" si="0"/>
        <v>0</v>
      </c>
      <c r="D59" s="116">
        <f t="shared" si="1"/>
        <v>634392422.1155647</v>
      </c>
      <c r="F59" s="118">
        <f t="shared" si="2"/>
        <v>231797449.62090576</v>
      </c>
      <c r="G59" s="118">
        <f>SUM('Incentive Relocation assumption'!AH57:AS57)</f>
        <v>1763152.6867993569</v>
      </c>
      <c r="H59" s="119">
        <f>SUM('Incentive Relocation assumption'!AB57:AG57)</f>
        <v>230034296.93410641</v>
      </c>
    </row>
    <row r="60" spans="1:8" x14ac:dyDescent="0.35">
      <c r="A60" s="114">
        <v>2076</v>
      </c>
      <c r="B60" s="115">
        <f>SUM('Future 95% Cost'!V57:AA57)</f>
        <v>606538471.57948005</v>
      </c>
      <c r="C60" s="115">
        <f t="shared" si="0"/>
        <v>0</v>
      </c>
      <c r="D60" s="116">
        <f t="shared" si="1"/>
        <v>606538471.57948005</v>
      </c>
      <c r="F60" s="118">
        <f t="shared" si="2"/>
        <v>218977972.16529819</v>
      </c>
      <c r="G60" s="118">
        <f>SUM('Incentive Relocation assumption'!AH58:AS58)</f>
        <v>1596346.8168053504</v>
      </c>
      <c r="H60" s="119">
        <f>SUM('Incentive Relocation assumption'!AB58:AG58)</f>
        <v>217381625.34849283</v>
      </c>
    </row>
    <row r="61" spans="1:8" x14ac:dyDescent="0.35">
      <c r="A61" s="114">
        <v>2077</v>
      </c>
      <c r="B61" s="115">
        <f>SUM('Future 95% Cost'!V58:AA58)</f>
        <v>579912661.91181099</v>
      </c>
      <c r="C61" s="115">
        <f t="shared" si="0"/>
        <v>0</v>
      </c>
      <c r="D61" s="116">
        <f t="shared" si="1"/>
        <v>579912661.91181099</v>
      </c>
      <c r="F61" s="118">
        <f t="shared" si="2"/>
        <v>206895120.84572712</v>
      </c>
      <c r="G61" s="118">
        <f>SUM('Incentive Relocation assumption'!AH59:AS59)</f>
        <v>1445721.3151623388</v>
      </c>
      <c r="H61" s="119">
        <f>SUM('Incentive Relocation assumption'!AB59:AG59)</f>
        <v>205449399.53056479</v>
      </c>
    </row>
    <row r="62" spans="1:8" x14ac:dyDescent="0.35">
      <c r="A62" s="114">
        <v>2078</v>
      </c>
      <c r="B62" s="115">
        <f>SUM('Future 95% Cost'!V59:AA59)</f>
        <v>554460644.68449843</v>
      </c>
      <c r="C62" s="115">
        <f t="shared" si="0"/>
        <v>0</v>
      </c>
      <c r="D62" s="116">
        <f t="shared" si="1"/>
        <v>554460644.68449843</v>
      </c>
      <c r="F62" s="118">
        <f t="shared" si="2"/>
        <v>195503936.39512399</v>
      </c>
      <c r="G62" s="118">
        <f>SUM('Incentive Relocation assumption'!AH60:AS60)</f>
        <v>1309684.4426827559</v>
      </c>
      <c r="H62" s="119">
        <f>SUM('Incentive Relocation assumption'!AB60:AG60)</f>
        <v>194194251.95244125</v>
      </c>
    </row>
    <row r="63" spans="1:8" x14ac:dyDescent="0.35">
      <c r="A63" s="114">
        <v>2079</v>
      </c>
      <c r="B63" s="115">
        <f>SUM('Future 95% Cost'!V60:AA60)</f>
        <v>530130484.16242862</v>
      </c>
      <c r="C63" s="115">
        <f t="shared" si="0"/>
        <v>0</v>
      </c>
      <c r="D63" s="116">
        <f t="shared" si="1"/>
        <v>530130484.16242862</v>
      </c>
      <c r="F63" s="118">
        <f t="shared" si="2"/>
        <v>184762444.66703475</v>
      </c>
      <c r="G63" s="118">
        <f>SUM('Incentive Relocation assumption'!AH61:AS61)</f>
        <v>1186802.2530838249</v>
      </c>
      <c r="H63" s="119">
        <f>SUM('Incentive Relocation assumption'!AB61:AG61)</f>
        <v>183575642.41395092</v>
      </c>
    </row>
    <row r="64" spans="1:8" x14ac:dyDescent="0.35">
      <c r="A64" s="114">
        <v>2080</v>
      </c>
      <c r="B64" s="115">
        <f>SUM('Future 95% Cost'!V61:AA61)</f>
        <v>507878189.29286492</v>
      </c>
      <c r="C64" s="115">
        <f t="shared" si="0"/>
        <v>0</v>
      </c>
      <c r="D64" s="116">
        <f t="shared" si="1"/>
        <v>507878189.29286492</v>
      </c>
      <c r="F64" s="118">
        <f t="shared" si="2"/>
        <v>174631437.64385974</v>
      </c>
      <c r="G64" s="118">
        <f>SUM('Incentive Relocation assumption'!AH62:AS62)</f>
        <v>1075782.8860693078</v>
      </c>
      <c r="H64" s="119">
        <f>SUM('Incentive Relocation assumption'!AB62:AG62)</f>
        <v>173555654.75779045</v>
      </c>
    </row>
    <row r="65" spans="1:8" x14ac:dyDescent="0.35">
      <c r="A65" s="114">
        <v>2081</v>
      </c>
      <c r="B65" s="115">
        <f>SUM('Future 95% Cost'!V62:AA62)</f>
        <v>485600942.77482206</v>
      </c>
      <c r="C65" s="115">
        <f t="shared" si="0"/>
        <v>0</v>
      </c>
      <c r="D65" s="116">
        <f t="shared" si="1"/>
        <v>485600942.77482206</v>
      </c>
      <c r="F65" s="118">
        <f t="shared" si="2"/>
        <v>165074272.15889668</v>
      </c>
      <c r="G65" s="118">
        <f>SUM('Incentive Relocation assumption'!AH63:AS63)</f>
        <v>975462.42732497281</v>
      </c>
      <c r="H65" s="119">
        <f>SUM('Incentive Relocation assumption'!AB63:AG63)</f>
        <v>164098809.7315717</v>
      </c>
    </row>
    <row r="66" spans="1:8" x14ac:dyDescent="0.35">
      <c r="A66" s="114">
        <v>2082</v>
      </c>
      <c r="B66" s="115">
        <f>SUM('Future 95% Cost'!V63:AA63)</f>
        <v>464305114.87862736</v>
      </c>
      <c r="C66" s="115">
        <f t="shared" si="0"/>
        <v>0</v>
      </c>
      <c r="D66" s="116">
        <f t="shared" si="1"/>
        <v>464305114.87862736</v>
      </c>
      <c r="F66" s="118">
        <f t="shared" si="2"/>
        <v>156056684.78108081</v>
      </c>
      <c r="G66" s="118">
        <f>SUM('Incentive Relocation assumption'!AH64:AS64)</f>
        <v>884792.17893352499</v>
      </c>
      <c r="H66" s="119">
        <f>SUM('Incentive Relocation assumption'!AB64:AG64)</f>
        <v>155171892.60214728</v>
      </c>
    </row>
    <row r="67" spans="1:8" x14ac:dyDescent="0.35">
      <c r="A67" s="114">
        <v>2083</v>
      </c>
      <c r="B67" s="115">
        <f>SUM('Future 95% Cost'!V64:AA64)</f>
        <v>443947307.50618994</v>
      </c>
      <c r="C67" s="115">
        <f t="shared" si="0"/>
        <v>0</v>
      </c>
      <c r="D67" s="116">
        <f t="shared" si="1"/>
        <v>443947307.50618994</v>
      </c>
      <c r="F67" s="118">
        <f t="shared" si="2"/>
        <v>147546621.45483667</v>
      </c>
      <c r="G67" s="118">
        <f>SUM('Incentive Relocation assumption'!AH65:AS65)</f>
        <v>802827.19935114495</v>
      </c>
      <c r="H67" s="119">
        <f>SUM('Incentive Relocation assumption'!AB65:AG65)</f>
        <v>146743794.25548553</v>
      </c>
    </row>
    <row r="68" spans="1:8" x14ac:dyDescent="0.35">
      <c r="A68" s="114">
        <v>2084</v>
      </c>
      <c r="B68" s="115">
        <f>SUM('Future 95% Cost'!V65:AA65)</f>
        <v>424486047.86575711</v>
      </c>
      <c r="C68" s="115">
        <f t="shared" si="0"/>
        <v>0</v>
      </c>
      <c r="D68" s="116">
        <f t="shared" si="1"/>
        <v>424486047.86575711</v>
      </c>
      <c r="F68" s="118">
        <f t="shared" si="2"/>
        <v>139514080.61723122</v>
      </c>
      <c r="G68" s="118">
        <f>SUM('Incentive Relocation assumption'!AH66:AS66)</f>
        <v>728715.98616694147</v>
      </c>
      <c r="H68" s="119">
        <f>SUM('Incentive Relocation assumption'!AB66:AG66)</f>
        <v>138785364.63106427</v>
      </c>
    </row>
    <row r="69" spans="1:8" x14ac:dyDescent="0.35">
      <c r="A69" s="114">
        <v>2085</v>
      </c>
      <c r="B69" s="115">
        <f>SUM('Future 95% Cost'!V66:AA66)</f>
        <v>405881702.81237507</v>
      </c>
      <c r="C69" s="115">
        <f t="shared" si="0"/>
        <v>0</v>
      </c>
      <c r="D69" s="116">
        <f t="shared" si="1"/>
        <v>405881702.81237507</v>
      </c>
      <c r="F69" s="118">
        <f t="shared" si="2"/>
        <v>131930968.63199562</v>
      </c>
      <c r="G69" s="118">
        <f>SUM('Incentive Relocation assumption'!AH67:AS67)</f>
        <v>661691.18753315706</v>
      </c>
      <c r="H69" s="119">
        <f>SUM('Incentive Relocation assumption'!AB67:AG67)</f>
        <v>131269277.44446246</v>
      </c>
    </row>
    <row r="70" spans="1:8" x14ac:dyDescent="0.35">
      <c r="A70" s="114">
        <v>2086</v>
      </c>
      <c r="B70" s="115">
        <f>SUM('Future 95% Cost'!V67:AA67)</f>
        <v>388096397.00927442</v>
      </c>
      <c r="C70" s="115">
        <f t="shared" si="0"/>
        <v>0</v>
      </c>
      <c r="D70" s="116">
        <f t="shared" si="1"/>
        <v>388096397.00927442</v>
      </c>
      <c r="F70" s="118">
        <f t="shared" si="2"/>
        <v>124770966.48617007</v>
      </c>
      <c r="G70" s="118">
        <f>SUM('Incentive Relocation assumption'!AH68:AS68)</f>
        <v>601061.23955855949</v>
      </c>
      <c r="H70" s="119">
        <f>SUM('Incentive Relocation assumption'!AB68:AG68)</f>
        <v>124169905.24661151</v>
      </c>
    </row>
    <row r="71" spans="1:8" x14ac:dyDescent="0.35">
      <c r="A71" s="114">
        <v>2087</v>
      </c>
      <c r="B71" s="115">
        <f>SUM('Future 95% Cost'!V68:AA68)</f>
        <v>371093934.73934573</v>
      </c>
      <c r="C71" s="115">
        <f t="shared" si="0"/>
        <v>0</v>
      </c>
      <c r="D71" s="116">
        <f t="shared" si="1"/>
        <v>371093934.73934573</v>
      </c>
      <c r="F71" s="118">
        <f t="shared" si="2"/>
        <v>118009406.79121153</v>
      </c>
      <c r="G71" s="118">
        <f>SUM('Incentive Relocation assumption'!AH69:AS69)</f>
        <v>546202.83721840684</v>
      </c>
      <c r="H71" s="119">
        <f>SUM('Incentive Relocation assumption'!AB69:AG69)</f>
        <v>117463203.95399313</v>
      </c>
    </row>
    <row r="72" spans="1:8" x14ac:dyDescent="0.35">
      <c r="A72" s="114">
        <v>2088</v>
      </c>
      <c r="B72" s="115">
        <f>SUM('Future 95% Cost'!V69:AA69)</f>
        <v>354839725.20352173</v>
      </c>
      <c r="C72" s="115">
        <f t="shared" ref="C72:C134" si="3">$C$2*B72</f>
        <v>0</v>
      </c>
      <c r="D72" s="116">
        <f t="shared" ref="D72:D134" si="4">B72*$C$3</f>
        <v>354839725.20352173</v>
      </c>
      <c r="F72" s="118">
        <f t="shared" ref="F72:F134" si="5">SUM(G72,H72)</f>
        <v>111623160.21737434</v>
      </c>
      <c r="G72" s="118">
        <f>SUM('Incentive Relocation assumption'!AH70:AS70)</f>
        <v>496554.15557259612</v>
      </c>
      <c r="H72" s="119">
        <f>SUM('Incentive Relocation assumption'!AB70:AG70)</f>
        <v>111126606.06180175</v>
      </c>
    </row>
    <row r="73" spans="1:8" x14ac:dyDescent="0.35">
      <c r="A73" s="114">
        <v>2089</v>
      </c>
      <c r="B73" s="115">
        <f>SUM('Future 95% Cost'!V70:AA70)</f>
        <v>339300711.15020001</v>
      </c>
      <c r="C73" s="115">
        <f t="shared" si="3"/>
        <v>0</v>
      </c>
      <c r="D73" s="116">
        <f t="shared" si="4"/>
        <v>339300711.15020001</v>
      </c>
      <c r="F73" s="118">
        <f t="shared" si="5"/>
        <v>105590530.56891096</v>
      </c>
      <c r="G73" s="118">
        <f>SUM('Incentive Relocation assumption'!AH71:AS71)</f>
        <v>451608.74639611744</v>
      </c>
      <c r="H73" s="119">
        <f>SUM('Incentive Relocation assumption'!AB71:AG71)</f>
        <v>105138921.82251483</v>
      </c>
    </row>
    <row r="74" spans="1:8" x14ac:dyDescent="0.35">
      <c r="A74" s="114">
        <v>2090</v>
      </c>
      <c r="B74" s="115">
        <f>SUM('Future 95% Cost'!V71:AA71)</f>
        <v>319234441.05449736</v>
      </c>
      <c r="C74" s="115">
        <f t="shared" si="3"/>
        <v>0</v>
      </c>
      <c r="D74" s="116">
        <f t="shared" si="4"/>
        <v>319234441.05449736</v>
      </c>
      <c r="F74" s="118">
        <f t="shared" si="5"/>
        <v>99891157.778945759</v>
      </c>
      <c r="G74" s="118">
        <f>SUM('Incentive Relocation assumption'!AH72:AS72)</f>
        <v>410910.04280936404</v>
      </c>
      <c r="H74" s="119">
        <f>SUM('Incentive Relocation assumption'!AB72:AG72)</f>
        <v>99480247.736136392</v>
      </c>
    </row>
    <row r="75" spans="1:8" x14ac:dyDescent="0.35">
      <c r="A75" s="114">
        <v>2091</v>
      </c>
      <c r="B75" s="115">
        <f>SUM('Future 95% Cost'!V72:AA72)</f>
        <v>305260538.33156669</v>
      </c>
      <c r="C75" s="115">
        <f t="shared" si="3"/>
        <v>0</v>
      </c>
      <c r="D75" s="116">
        <f t="shared" si="4"/>
        <v>305260538.33156669</v>
      </c>
      <c r="F75" s="118">
        <f t="shared" si="5"/>
        <v>94505928.167466819</v>
      </c>
      <c r="G75" s="118">
        <f>SUM('Incentive Relocation assumption'!AH73:AS73)</f>
        <v>374046.4112299158</v>
      </c>
      <c r="H75" s="119">
        <f>SUM('Incentive Relocation assumption'!AB73:AG73)</f>
        <v>94131881.756236911</v>
      </c>
    </row>
    <row r="76" spans="1:8" x14ac:dyDescent="0.35">
      <c r="A76" s="114">
        <v>2092</v>
      </c>
      <c r="B76" s="115">
        <f>SUM('Future 95% Cost'!V73:AA73)</f>
        <v>291901162.88002074</v>
      </c>
      <c r="C76" s="115">
        <f t="shared" si="3"/>
        <v>0</v>
      </c>
      <c r="D76" s="116">
        <f t="shared" si="4"/>
        <v>291901162.88002074</v>
      </c>
      <c r="F76" s="118">
        <f t="shared" si="5"/>
        <v>89416891.364409089</v>
      </c>
      <c r="G76" s="118">
        <f>SUM('Incentive Relocation assumption'!AH74:AS74)</f>
        <v>340646.69602906157</v>
      </c>
      <c r="H76" s="119">
        <f>SUM('Incentive Relocation assumption'!AB74:AG74)</f>
        <v>89076244.668380022</v>
      </c>
    </row>
    <row r="77" spans="1:8" x14ac:dyDescent="0.35">
      <c r="A77" s="114">
        <v>2093</v>
      </c>
      <c r="B77" s="115">
        <f>SUM('Future 95% Cost'!V74:AA74)</f>
        <v>279129182.36086589</v>
      </c>
      <c r="C77" s="115">
        <f t="shared" si="3"/>
        <v>0</v>
      </c>
      <c r="D77" s="116">
        <f t="shared" si="4"/>
        <v>279129182.36086589</v>
      </c>
      <c r="F77" s="118">
        <f t="shared" si="5"/>
        <v>84607183.352854609</v>
      </c>
      <c r="G77" s="118">
        <f>SUM('Incentive Relocation assumption'!AH75:AS75)</f>
        <v>310376.20773241459</v>
      </c>
      <c r="H77" s="119">
        <f>SUM('Incentive Relocation assumption'!AB75:AG75)</f>
        <v>84296807.1451222</v>
      </c>
    </row>
    <row r="78" spans="1:8" x14ac:dyDescent="0.35">
      <c r="A78" s="114">
        <v>2094</v>
      </c>
      <c r="B78" s="115">
        <f>SUM('Future 95% Cost'!V75:AA75)</f>
        <v>266918666.49033034</v>
      </c>
      <c r="C78" s="115">
        <f t="shared" si="3"/>
        <v>0</v>
      </c>
      <c r="D78" s="116">
        <f t="shared" si="4"/>
        <v>266918666.49033034</v>
      </c>
      <c r="F78" s="118">
        <f t="shared" si="5"/>
        <v>80060955.13547565</v>
      </c>
      <c r="G78" s="118">
        <f>SUM('Incentive Relocation assumption'!AH76:AS76)</f>
        <v>282933.11051375151</v>
      </c>
      <c r="H78" s="119">
        <f>SUM('Incentive Relocation assumption'!AB76:AG76)</f>
        <v>79778022.024961904</v>
      </c>
    </row>
    <row r="79" spans="1:8" x14ac:dyDescent="0.35">
      <c r="A79" s="114">
        <v>2095</v>
      </c>
      <c r="B79" s="115">
        <f>SUM('Future 95% Cost'!V76:AA76)</f>
        <v>255244833.62402919</v>
      </c>
      <c r="C79" s="115">
        <f t="shared" si="3"/>
        <v>0</v>
      </c>
      <c r="D79" s="116">
        <f t="shared" si="4"/>
        <v>255244833.62402919</v>
      </c>
      <c r="F79" s="118">
        <f t="shared" si="5"/>
        <v>75763306.570974767</v>
      </c>
      <c r="G79" s="118">
        <f>SUM('Incentive Relocation assumption'!AH77:AS77)</f>
        <v>258045.16915142833</v>
      </c>
      <c r="H79" s="119">
        <f>SUM('Incentive Relocation assumption'!AB77:AG77)</f>
        <v>75505261.401823342</v>
      </c>
    </row>
    <row r="80" spans="1:8" x14ac:dyDescent="0.35">
      <c r="A80" s="114">
        <v>2096</v>
      </c>
      <c r="B80" s="115">
        <f>SUM('Future 95% Cost'!V77:AA77)</f>
        <v>244083999.72114888</v>
      </c>
      <c r="C80" s="115">
        <f t="shared" si="3"/>
        <v>0</v>
      </c>
      <c r="D80" s="116">
        <f t="shared" si="4"/>
        <v>244083999.72114888</v>
      </c>
      <c r="F80" s="118">
        <f t="shared" si="5"/>
        <v>71700224.966859609</v>
      </c>
      <c r="G80" s="118">
        <f>SUM('Incentive Relocation assumption'!AH78:AS78)</f>
        <v>235466.81959451176</v>
      </c>
      <c r="H80" s="119">
        <f>SUM('Incentive Relocation assumption'!AB78:AG78)</f>
        <v>71464758.147265092</v>
      </c>
    </row>
    <row r="81" spans="1:8" x14ac:dyDescent="0.35">
      <c r="A81" s="114">
        <v>2097</v>
      </c>
      <c r="B81" s="115">
        <f>SUM('Future 95% Cost'!V78:AA78)</f>
        <v>233413529.58234787</v>
      </c>
      <c r="C81" s="115">
        <f t="shared" si="3"/>
        <v>0</v>
      </c>
      <c r="D81" s="116">
        <f t="shared" si="4"/>
        <v>233413529.58234787</v>
      </c>
      <c r="F81" s="118">
        <f t="shared" si="5"/>
        <v>67858528.050817847</v>
      </c>
      <c r="G81" s="118">
        <f>SUM('Incentive Relocation assumption'!AH79:AS79)</f>
        <v>214976.53086608148</v>
      </c>
      <c r="H81" s="119">
        <f>SUM('Incentive Relocation assumption'!AB79:AG79)</f>
        <v>67643551.519951761</v>
      </c>
    </row>
    <row r="82" spans="1:8" x14ac:dyDescent="0.35">
      <c r="A82" s="114">
        <v>2098</v>
      </c>
      <c r="B82" s="115">
        <f>SUM('Future 95% Cost'!V79:AA79)</f>
        <v>223211790.25982937</v>
      </c>
      <c r="C82" s="115">
        <f t="shared" si="3"/>
        <v>0</v>
      </c>
      <c r="D82" s="116">
        <f t="shared" si="4"/>
        <v>223211790.25982937</v>
      </c>
      <c r="F82" s="118">
        <f t="shared" si="5"/>
        <v>64225810.975578353</v>
      </c>
      <c r="G82" s="118">
        <f>SUM('Incentive Relocation assumption'!AH80:AS80)</f>
        <v>196374.42925402982</v>
      </c>
      <c r="H82" s="119">
        <f>SUM('Incentive Relocation assumption'!AB80:AG80)</f>
        <v>64029436.54632432</v>
      </c>
    </row>
    <row r="83" spans="1:8" x14ac:dyDescent="0.35">
      <c r="A83" s="114">
        <v>2099</v>
      </c>
      <c r="B83" s="115">
        <f>SUM('Future 95% Cost'!V80:AA80)</f>
        <v>213458106.5425877</v>
      </c>
      <c r="C83" s="115">
        <f t="shared" si="3"/>
        <v>0</v>
      </c>
      <c r="D83" s="116">
        <f t="shared" si="4"/>
        <v>213458106.5425877</v>
      </c>
      <c r="F83" s="118">
        <f t="shared" si="5"/>
        <v>60790397.04177545</v>
      </c>
      <c r="G83" s="118">
        <f>SUM('Incentive Relocation assumption'!AH81:AS81)</f>
        <v>179480.15864022242</v>
      </c>
      <c r="H83" s="119">
        <f>SUM('Incentive Relocation assumption'!AB81:AG81)</f>
        <v>60610916.883135229</v>
      </c>
    </row>
    <row r="84" spans="1:8" x14ac:dyDescent="0.35">
      <c r="A84" s="114">
        <v>2100</v>
      </c>
      <c r="B84" s="115">
        <f>SUM('Future 95% Cost'!V81:AA81)</f>
        <v>198818909.93819544</v>
      </c>
      <c r="C84" s="115">
        <f t="shared" si="3"/>
        <v>0</v>
      </c>
      <c r="D84" s="116">
        <f t="shared" si="4"/>
        <v>198818909.93819544</v>
      </c>
      <c r="F84" s="118">
        <f t="shared" si="5"/>
        <v>57541291.850256011</v>
      </c>
      <c r="G84" s="118">
        <f>SUM('Incentive Relocation assumption'!AH82:AS82)</f>
        <v>164130.95342948905</v>
      </c>
      <c r="H84" s="119">
        <f>SUM('Incentive Relocation assumption'!AB82:AG82)</f>
        <v>57377160.896826521</v>
      </c>
    </row>
    <row r="85" spans="1:8" x14ac:dyDescent="0.35">
      <c r="A85" s="114">
        <v>2101</v>
      </c>
      <c r="B85" s="115">
        <f>SUM('Future 95% Cost'!V82:AA82)</f>
        <v>190135025.09763703</v>
      </c>
      <c r="C85" s="115">
        <f t="shared" si="3"/>
        <v>0</v>
      </c>
      <c r="D85" s="116">
        <f t="shared" si="4"/>
        <v>190135025.09763703</v>
      </c>
      <c r="F85" s="118">
        <f t="shared" si="5"/>
        <v>54468140.619744942</v>
      </c>
      <c r="G85" s="118">
        <f>SUM('Incentive Relocation assumption'!AH83:AS83)</f>
        <v>150179.90289017279</v>
      </c>
      <c r="H85" s="119">
        <f>SUM('Incentive Relocation assumption'!AB83:AG83)</f>
        <v>54317960.716854766</v>
      </c>
    </row>
    <row r="86" spans="1:8" x14ac:dyDescent="0.35">
      <c r="A86" s="114">
        <v>2102</v>
      </c>
      <c r="B86" s="115">
        <f>SUM('Future 95% Cost'!V83:AA83)</f>
        <v>181832313.15221921</v>
      </c>
      <c r="C86" s="115">
        <f t="shared" si="3"/>
        <v>0</v>
      </c>
      <c r="D86" s="116">
        <f t="shared" si="4"/>
        <v>181832313.15221921</v>
      </c>
      <c r="F86" s="118">
        <f t="shared" si="5"/>
        <v>51561188.428042442</v>
      </c>
      <c r="G86" s="118">
        <f>SUM('Incentive Relocation assumption'!AH84:AS84)</f>
        <v>137494.38783281049</v>
      </c>
      <c r="H86" s="119">
        <f>SUM('Incentive Relocation assumption'!AB84:AG84)</f>
        <v>51423694.040209629</v>
      </c>
    </row>
    <row r="87" spans="1:8" x14ac:dyDescent="0.35">
      <c r="A87" s="114">
        <v>2103</v>
      </c>
      <c r="B87" s="115">
        <f>SUM('Future 95% Cost'!V84:AA84)</f>
        <v>173893972.1017839</v>
      </c>
      <c r="C87" s="115">
        <f t="shared" si="3"/>
        <v>0</v>
      </c>
      <c r="D87" s="116">
        <f t="shared" si="4"/>
        <v>173893972.1017839</v>
      </c>
      <c r="F87" s="118">
        <f t="shared" si="5"/>
        <v>48811243.155176342</v>
      </c>
      <c r="G87" s="118">
        <f>SUM('Incentive Relocation assumption'!AH85:AS85)</f>
        <v>125954.6724573251</v>
      </c>
      <c r="H87" s="119">
        <f>SUM('Incentive Relocation assumption'!AB85:AG85)</f>
        <v>48685288.482719019</v>
      </c>
    </row>
    <row r="88" spans="1:8" x14ac:dyDescent="0.35">
      <c r="A88" s="114">
        <v>2104</v>
      </c>
      <c r="B88" s="115">
        <f>SUM('Future 95% Cost'!V85:AA85)</f>
        <v>166303943.26837915</v>
      </c>
      <c r="C88" s="115">
        <f t="shared" si="3"/>
        <v>0</v>
      </c>
      <c r="D88" s="116">
        <f t="shared" si="4"/>
        <v>166303943.26837915</v>
      </c>
      <c r="F88" s="118">
        <f t="shared" si="5"/>
        <v>46209640.925366253</v>
      </c>
      <c r="G88" s="118">
        <f>SUM('Incentive Relocation assumption'!AH86:AS86)</f>
        <v>115452.6359130061</v>
      </c>
      <c r="H88" s="119">
        <f>SUM('Incentive Relocation assumption'!AB86:AG86)</f>
        <v>46094188.289453246</v>
      </c>
    </row>
    <row r="89" spans="1:8" x14ac:dyDescent="0.35">
      <c r="A89" s="114">
        <v>2105</v>
      </c>
      <c r="B89" s="115">
        <f>SUM('Future 95% Cost'!V86:AA86)</f>
        <v>159046878.30722216</v>
      </c>
      <c r="C89" s="115">
        <f t="shared" si="3"/>
        <v>0</v>
      </c>
      <c r="D89" s="116">
        <f t="shared" si="4"/>
        <v>159046878.30722216</v>
      </c>
      <c r="F89" s="118">
        <f t="shared" si="5"/>
        <v>43748213.861440912</v>
      </c>
      <c r="G89" s="118">
        <f>SUM('Incentive Relocation assumption'!AH87:AS87)</f>
        <v>105890.62965756097</v>
      </c>
      <c r="H89" s="119">
        <f>SUM('Incentive Relocation assumption'!AB87:AG87)</f>
        <v>43642323.231783353</v>
      </c>
    </row>
    <row r="90" spans="1:8" x14ac:dyDescent="0.35">
      <c r="A90" s="114">
        <v>2106</v>
      </c>
      <c r="B90" s="115">
        <f>SUM('Future 95% Cost'!V87:AA87)</f>
        <v>152108107.68584472</v>
      </c>
      <c r="C90" s="115">
        <f t="shared" si="3"/>
        <v>0</v>
      </c>
      <c r="D90" s="116">
        <f t="shared" si="4"/>
        <v>152108107.68584472</v>
      </c>
      <c r="F90" s="118">
        <f t="shared" si="5"/>
        <v>41419259.980642959</v>
      </c>
      <c r="G90" s="118">
        <f>SUM('Incentive Relocation assumption'!AH88:AS88)</f>
        <v>97180.448090169521</v>
      </c>
      <c r="H90" s="119">
        <f>SUM('Incentive Relocation assumption'!AB88:AG88)</f>
        <v>41322079.532552794</v>
      </c>
    </row>
    <row r="91" spans="1:8" x14ac:dyDescent="0.35">
      <c r="A91" s="114">
        <v>2107</v>
      </c>
      <c r="B91" s="115">
        <f>SUM('Future 95% Cost'!V88:AA88)</f>
        <v>145473610.56591618</v>
      </c>
      <c r="C91" s="115">
        <f t="shared" si="3"/>
        <v>0</v>
      </c>
      <c r="D91" s="116">
        <f t="shared" si="4"/>
        <v>145473610.56591618</v>
      </c>
      <c r="F91" s="118">
        <f t="shared" si="5"/>
        <v>39215515.074694134</v>
      </c>
      <c r="G91" s="118">
        <f>SUM('Incentive Relocation assumption'!AH89:AS89)</f>
        <v>89242.401183030874</v>
      </c>
      <c r="H91" s="119">
        <f>SUM('Incentive Relocation assumption'!AB89:AG89)</f>
        <v>39126272.673511103</v>
      </c>
    </row>
    <row r="92" spans="1:8" x14ac:dyDescent="0.35">
      <c r="A92" s="114">
        <v>2108</v>
      </c>
      <c r="B92" s="115">
        <f>SUM('Future 95% Cost'!V89:AA89)</f>
        <v>139129986.02516496</v>
      </c>
      <c r="C92" s="115">
        <f t="shared" si="3"/>
        <v>0</v>
      </c>
      <c r="D92" s="116">
        <f t="shared" si="4"/>
        <v>139129986.02516496</v>
      </c>
      <c r="F92" s="118">
        <f t="shared" si="5"/>
        <v>37130126.42970635</v>
      </c>
      <c r="G92" s="118">
        <f>SUM('Incentive Relocation assumption'!AH90:AS90)</f>
        <v>82004.478960661945</v>
      </c>
      <c r="H92" s="119">
        <f>SUM('Incentive Relocation assumption'!AB90:AG90)</f>
        <v>37048121.950745687</v>
      </c>
    </row>
    <row r="93" spans="1:8" x14ac:dyDescent="0.35">
      <c r="A93" s="114">
        <v>2109</v>
      </c>
      <c r="B93" s="115">
        <f>SUM('Future 95% Cost'!V90:AA90)</f>
        <v>133064425.55962169</v>
      </c>
      <c r="C93" s="115">
        <f t="shared" si="3"/>
        <v>0</v>
      </c>
      <c r="D93" s="116">
        <f t="shared" si="4"/>
        <v>133064425.55962169</v>
      </c>
      <c r="F93" s="118">
        <f t="shared" si="5"/>
        <v>35156628.253122732</v>
      </c>
      <c r="G93" s="118">
        <f>SUM('Incentive Relocation assumption'!AH91:AS91)</f>
        <v>75401.598688910381</v>
      </c>
      <c r="H93" s="119">
        <f>SUM('Incentive Relocation assumption'!AB91:AG91)</f>
        <v>35081226.654433824</v>
      </c>
    </row>
    <row r="94" spans="1:8" x14ac:dyDescent="0.35">
      <c r="A94" s="114">
        <v>2110</v>
      </c>
      <c r="B94" s="115">
        <f>SUM('Future 95% Cost'!V91:AA91)</f>
        <v>123908155.98899278</v>
      </c>
      <c r="C94" s="115">
        <f t="shared" si="3"/>
        <v>0</v>
      </c>
      <c r="D94" s="116">
        <f t="shared" si="4"/>
        <v>123908155.98899278</v>
      </c>
      <c r="F94" s="118">
        <f t="shared" si="5"/>
        <v>33288918.685460504</v>
      </c>
      <c r="G94" s="118">
        <f>SUM('Incentive Relocation assumption'!AH92:AS92)</f>
        <v>69374.926546701521</v>
      </c>
      <c r="H94" s="119">
        <f>SUM('Incentive Relocation assumption'!AB92:AG92)</f>
        <v>33219543.758913804</v>
      </c>
    </row>
    <row r="95" spans="1:8" x14ac:dyDescent="0.35">
      <c r="A95" s="114">
        <v>2111</v>
      </c>
      <c r="B95" s="115">
        <f>SUM('Future 95% Cost'!V92:AA92)</f>
        <v>118508800.03430767</v>
      </c>
      <c r="C95" s="115">
        <f t="shared" si="3"/>
        <v>0</v>
      </c>
      <c r="D95" s="116">
        <f t="shared" si="4"/>
        <v>118508800.03430767</v>
      </c>
      <c r="F95" s="118">
        <f t="shared" si="5"/>
        <v>31521238.284300022</v>
      </c>
      <c r="G95" s="118">
        <f>SUM('Incentive Relocation assumption'!AH93:AS93)</f>
        <v>63871.266374305174</v>
      </c>
      <c r="H95" s="119">
        <f>SUM('Incentive Relocation assumption'!AB93:AG93)</f>
        <v>31457367.017925717</v>
      </c>
    </row>
    <row r="96" spans="1:8" x14ac:dyDescent="0.35">
      <c r="A96" s="114">
        <v>2112</v>
      </c>
      <c r="B96" s="115">
        <f>SUM('Future 95% Cost'!V93:AA93)</f>
        <v>113345972.9020922</v>
      </c>
      <c r="C96" s="115">
        <f t="shared" si="3"/>
        <v>0</v>
      </c>
      <c r="D96" s="116">
        <f t="shared" si="4"/>
        <v>113345972.9020922</v>
      </c>
      <c r="F96" s="118">
        <f t="shared" si="5"/>
        <v>29848149.876801852</v>
      </c>
      <c r="G96" s="118">
        <f>SUM('Incentive Relocation assumption'!AH94:AS94)</f>
        <v>58842.508830041465</v>
      </c>
      <c r="H96" s="119">
        <f>SUM('Incentive Relocation assumption'!AB94:AG94)</f>
        <v>29789307.367971811</v>
      </c>
    </row>
    <row r="97" spans="1:8" x14ac:dyDescent="0.35">
      <c r="A97" s="114">
        <v>2113</v>
      </c>
      <c r="B97" s="115">
        <f>SUM('Future 95% Cost'!V94:AA94)</f>
        <v>108409266.39085087</v>
      </c>
      <c r="C97" s="115">
        <f t="shared" si="3"/>
        <v>0</v>
      </c>
      <c r="D97" s="116">
        <f t="shared" si="4"/>
        <v>108409266.39085087</v>
      </c>
      <c r="F97" s="118">
        <f t="shared" si="5"/>
        <v>28264519.685116097</v>
      </c>
      <c r="G97" s="118">
        <f>SUM('Incentive Relocation assumption'!AH95:AS95)</f>
        <v>54245.134952148721</v>
      </c>
      <c r="H97" s="119">
        <f>SUM('Incentive Relocation assumption'!AB95:AG95)</f>
        <v>28210274.550163947</v>
      </c>
    </row>
    <row r="98" spans="1:8" x14ac:dyDescent="0.35">
      <c r="A98" s="114">
        <v>2114</v>
      </c>
      <c r="B98" s="115">
        <f>SUM('Future 95% Cost'!V95:AA95)</f>
        <v>103688732.06709526</v>
      </c>
      <c r="C98" s="115">
        <f t="shared" si="3"/>
        <v>0</v>
      </c>
      <c r="D98" s="116">
        <f t="shared" si="4"/>
        <v>103688732.06709526</v>
      </c>
      <c r="F98" s="118">
        <f t="shared" si="5"/>
        <v>26765499.636442173</v>
      </c>
      <c r="G98" s="118">
        <f>SUM('Incentive Relocation assumption'!AH96:AS96)</f>
        <v>50039.768721064182</v>
      </c>
      <c r="H98" s="119">
        <f>SUM('Incentive Relocation assumption'!AB96:AG96)</f>
        <v>26715459.867721111</v>
      </c>
    </row>
    <row r="99" spans="1:8" x14ac:dyDescent="0.35">
      <c r="A99" s="114">
        <v>2115</v>
      </c>
      <c r="B99" s="115">
        <f>SUM('Future 95% Cost'!V96:AA96)</f>
        <v>99174860.887746319</v>
      </c>
      <c r="C99" s="115">
        <f t="shared" si="3"/>
        <v>0</v>
      </c>
      <c r="D99" s="116">
        <f t="shared" si="4"/>
        <v>99174860.887746319</v>
      </c>
      <c r="F99" s="118">
        <f t="shared" si="5"/>
        <v>25346510.776266478</v>
      </c>
      <c r="G99" s="118">
        <f>SUM('Incentive Relocation assumption'!AH97:AS97)</f>
        <v>46190.773755749637</v>
      </c>
      <c r="H99" s="119">
        <f>SUM('Incentive Relocation assumption'!AB97:AG97)</f>
        <v>25300320.00251073</v>
      </c>
    </row>
    <row r="100" spans="1:8" x14ac:dyDescent="0.35">
      <c r="A100" s="114">
        <v>2116</v>
      </c>
      <c r="B100" s="115">
        <f>SUM('Future 95% Cost'!V97:AA97)</f>
        <v>94858563.728361085</v>
      </c>
      <c r="C100" s="115">
        <f t="shared" si="3"/>
        <v>0</v>
      </c>
      <c r="D100" s="116">
        <f t="shared" si="4"/>
        <v>94858563.728361085</v>
      </c>
      <c r="F100" s="118">
        <f t="shared" si="5"/>
        <v>24003227.709505133</v>
      </c>
      <c r="G100" s="118">
        <f>SUM('Incentive Relocation assumption'!AH98:AS98)</f>
        <v>42665.889762643426</v>
      </c>
      <c r="H100" s="119">
        <f>SUM('Incentive Relocation assumption'!AB98:AG98)</f>
        <v>23960561.81974249</v>
      </c>
    </row>
    <row r="101" spans="1:8" x14ac:dyDescent="0.35">
      <c r="A101" s="114">
        <v>2117</v>
      </c>
      <c r="B101" s="115">
        <f>SUM('Future 95% Cost'!V98:AA98)</f>
        <v>90731152.776812717</v>
      </c>
      <c r="C101" s="115">
        <f t="shared" si="3"/>
        <v>0</v>
      </c>
      <c r="D101" s="116">
        <f t="shared" si="4"/>
        <v>90731152.776812717</v>
      </c>
      <c r="F101" s="118">
        <f t="shared" si="5"/>
        <v>22731563.999962132</v>
      </c>
      <c r="G101" s="118">
        <f>SUM('Incentive Relocation assumption'!AH99:AS99)</f>
        <v>39435.904792405825</v>
      </c>
      <c r="H101" s="119">
        <f>SUM('Incentive Relocation assumption'!AB99:AG99)</f>
        <v>22692128.095169727</v>
      </c>
    </row>
    <row r="102" spans="1:8" x14ac:dyDescent="0.35">
      <c r="A102" s="114">
        <v>2118</v>
      </c>
      <c r="B102" s="115">
        <f>SUM('Future 95% Cost'!V99:AA99)</f>
        <v>86784323.753856227</v>
      </c>
      <c r="C102" s="115">
        <f t="shared" si="3"/>
        <v>0</v>
      </c>
      <c r="D102" s="116">
        <f t="shared" si="4"/>
        <v>86784323.753856227</v>
      </c>
      <c r="F102" s="118">
        <f t="shared" si="5"/>
        <v>21527658.463724591</v>
      </c>
      <c r="G102" s="118">
        <f>SUM('Incentive Relocation assumption'!AH100:AS100)</f>
        <v>36474.359752315271</v>
      </c>
      <c r="H102" s="119">
        <f>SUM('Incentive Relocation assumption'!AB100:AG100)</f>
        <v>21491184.103972275</v>
      </c>
    </row>
    <row r="103" spans="1:8" x14ac:dyDescent="0.35">
      <c r="A103" s="114">
        <v>2119</v>
      </c>
      <c r="B103" s="115">
        <f>SUM('Future 95% Cost'!V100:AA100)</f>
        <v>83010138.923734337</v>
      </c>
      <c r="C103" s="115">
        <f t="shared" si="3"/>
        <v>0</v>
      </c>
      <c r="D103" s="116">
        <f t="shared" si="4"/>
        <v>83010138.923734337</v>
      </c>
      <c r="F103" s="118">
        <f t="shared" si="5"/>
        <v>20387862.296898849</v>
      </c>
      <c r="G103" s="118">
        <f>SUM('Incentive Relocation assumption'!AH101:AS101)</f>
        <v>33757.28197604356</v>
      </c>
      <c r="H103" s="119">
        <f>SUM('Incentive Relocation assumption'!AB101:AG101)</f>
        <v>20354105.014922805</v>
      </c>
    </row>
    <row r="104" spans="1:8" x14ac:dyDescent="0.35">
      <c r="A104" s="114">
        <v>2120</v>
      </c>
      <c r="B104" s="115">
        <f>SUM('Future 95% Cost'!V101:AA101)</f>
        <v>77278872.367626339</v>
      </c>
      <c r="C104" s="115">
        <f t="shared" si="3"/>
        <v>0</v>
      </c>
      <c r="D104" s="116">
        <f t="shared" si="4"/>
        <v>77278872.367626339</v>
      </c>
      <c r="F104" s="118">
        <f t="shared" si="5"/>
        <v>19308726.98248281</v>
      </c>
      <c r="G104" s="118">
        <f>SUM('Incentive Relocation assumption'!AH102:AS102)</f>
        <v>31262.944970852539</v>
      </c>
      <c r="H104" s="119">
        <f>SUM('Incentive Relocation assumption'!AB102:AG102)</f>
        <v>19277464.037511956</v>
      </c>
    </row>
    <row r="105" spans="1:8" x14ac:dyDescent="0.35">
      <c r="A105" s="114">
        <v>2121</v>
      </c>
      <c r="B105" s="115">
        <f>SUM('Future 95% Cost'!V102:AA102)</f>
        <v>73919791.437217548</v>
      </c>
      <c r="C105" s="115">
        <f t="shared" si="3"/>
        <v>0</v>
      </c>
      <c r="D105" s="116">
        <f t="shared" si="4"/>
        <v>73919791.437217548</v>
      </c>
      <c r="F105" s="118">
        <f t="shared" si="5"/>
        <v>18286992.925204366</v>
      </c>
      <c r="G105" s="118">
        <f>SUM('Incentive Relocation assumption'!AH103:AS103)</f>
        <v>28971.651748957498</v>
      </c>
      <c r="H105" s="119">
        <f>SUM('Incentive Relocation assumption'!AB103:AG103)</f>
        <v>18258021.273455407</v>
      </c>
    </row>
    <row r="106" spans="1:8" x14ac:dyDescent="0.35">
      <c r="A106" s="114">
        <v>2122</v>
      </c>
      <c r="B106" s="115">
        <f>SUM('Future 95% Cost'!V103:AA103)</f>
        <v>70707549.663217634</v>
      </c>
      <c r="C106" s="115">
        <f t="shared" si="3"/>
        <v>0</v>
      </c>
      <c r="D106" s="116">
        <f t="shared" si="4"/>
        <v>70707549.663217634</v>
      </c>
      <c r="F106" s="118">
        <f t="shared" si="5"/>
        <v>17319578.766864911</v>
      </c>
      <c r="G106" s="118">
        <f>SUM('Incentive Relocation assumption'!AH104:AS104)</f>
        <v>26865.539407752232</v>
      </c>
      <c r="H106" s="119">
        <f>SUM('Incentive Relocation assumption'!AB104:AG104)</f>
        <v>17292713.227457158</v>
      </c>
    </row>
    <row r="107" spans="1:8" x14ac:dyDescent="0.35">
      <c r="A107" s="114">
        <v>2123</v>
      </c>
      <c r="B107" s="115">
        <f>SUM('Future 95% Cost'!V104:AA104)</f>
        <v>67635697.306138858</v>
      </c>
      <c r="C107" s="115">
        <f t="shared" si="3"/>
        <v>0</v>
      </c>
      <c r="D107" s="116">
        <f t="shared" si="4"/>
        <v>67635697.306138858</v>
      </c>
      <c r="F107" s="118">
        <f t="shared" si="5"/>
        <v>16403571.338139994</v>
      </c>
      <c r="G107" s="118">
        <f>SUM('Incentive Relocation assumption'!AH105:AS105)</f>
        <v>24928.402856044038</v>
      </c>
      <c r="H107" s="119">
        <f>SUM('Incentive Relocation assumption'!AB105:AG105)</f>
        <v>16378642.93528395</v>
      </c>
    </row>
    <row r="108" spans="1:8" x14ac:dyDescent="0.35">
      <c r="A108" s="114">
        <v>2124</v>
      </c>
      <c r="B108" s="115">
        <f>SUM('Future 95% Cost'!V105:AA105)</f>
        <v>64698069.083782054</v>
      </c>
      <c r="C108" s="115">
        <f t="shared" si="3"/>
        <v>0</v>
      </c>
      <c r="D108" s="116">
        <f t="shared" si="4"/>
        <v>64698069.083782054</v>
      </c>
      <c r="F108" s="118">
        <f t="shared" si="5"/>
        <v>15536216.205930179</v>
      </c>
      <c r="G108" s="118">
        <f>SUM('Incentive Relocation assumption'!AH106:AS106)</f>
        <v>23145.535792417802</v>
      </c>
      <c r="H108" s="119">
        <f>SUM('Incentive Relocation assumption'!AB106:AG106)</f>
        <v>15513070.670137761</v>
      </c>
    </row>
    <row r="109" spans="1:8" x14ac:dyDescent="0.35">
      <c r="A109" s="114">
        <v>2125</v>
      </c>
      <c r="B109" s="115">
        <f>SUM('Future 95% Cost'!V106:AA106)</f>
        <v>61888771.581252329</v>
      </c>
      <c r="C109" s="115">
        <f t="shared" si="3"/>
        <v>0</v>
      </c>
      <c r="D109" s="116">
        <f t="shared" si="4"/>
        <v>61888771.581252329</v>
      </c>
      <c r="F109" s="118">
        <f t="shared" si="5"/>
        <v>14714908.778249191</v>
      </c>
      <c r="G109" s="118">
        <f>SUM('Incentive Relocation assumption'!AH107:AS107)</f>
        <v>21503.587230339999</v>
      </c>
      <c r="H109" s="119">
        <f>SUM('Incentive Relocation assumption'!AB107:AG107)</f>
        <v>14693405.191018851</v>
      </c>
    </row>
    <row r="110" spans="1:8" x14ac:dyDescent="0.35">
      <c r="A110" s="114">
        <v>2126</v>
      </c>
      <c r="B110" s="115">
        <f>SUM('Future 95% Cost'!V107:AA107)</f>
        <v>59202171.219927587</v>
      </c>
      <c r="C110" s="115">
        <f t="shared" si="3"/>
        <v>0</v>
      </c>
      <c r="D110" s="116">
        <f t="shared" si="4"/>
        <v>59202171.219927587</v>
      </c>
      <c r="F110" s="118">
        <f t="shared" si="5"/>
        <v>13937185.931303905</v>
      </c>
      <c r="G110" s="118">
        <f>SUM('Incentive Relocation assumption'!AH108:AS108)</f>
        <v>19990.432033889061</v>
      </c>
      <c r="H110" s="119">
        <f>SUM('Incentive Relocation assumption'!AB108:AG108)</f>
        <v>13917195.499270016</v>
      </c>
    </row>
    <row r="111" spans="1:8" x14ac:dyDescent="0.35">
      <c r="A111" s="114">
        <v>2127</v>
      </c>
      <c r="B111" s="115">
        <f>SUM('Future 95% Cost'!V108:AA108)</f>
        <v>56632882.760496259</v>
      </c>
      <c r="C111" s="115">
        <f t="shared" si="3"/>
        <v>0</v>
      </c>
      <c r="D111" s="116">
        <f t="shared" si="4"/>
        <v>56632882.760496259</v>
      </c>
      <c r="F111" s="118">
        <f t="shared" si="5"/>
        <v>13200718.125880891</v>
      </c>
      <c r="G111" s="118">
        <f>SUM('Incentive Relocation assumption'!AH109:AS109)</f>
        <v>18595.054080842081</v>
      </c>
      <c r="H111" s="119">
        <f>SUM('Incentive Relocation assumption'!AB109:AG109)</f>
        <v>13182123.071800049</v>
      </c>
    </row>
    <row r="112" spans="1:8" x14ac:dyDescent="0.35">
      <c r="A112" s="114">
        <v>2128</v>
      </c>
      <c r="B112" s="115">
        <f>SUM('Future 95% Cost'!V109:AA109)</f>
        <v>54175758.31629131</v>
      </c>
      <c r="C112" s="115">
        <f t="shared" si="3"/>
        <v>0</v>
      </c>
      <c r="D112" s="116">
        <f t="shared" si="4"/>
        <v>54175758.31629131</v>
      </c>
      <c r="F112" s="118">
        <f t="shared" si="5"/>
        <v>12503301.982425423</v>
      </c>
      <c r="G112" s="118">
        <f>SUM('Incentive Relocation assumption'!AH110:AS110)</f>
        <v>17307.440807089992</v>
      </c>
      <c r="H112" s="119">
        <f>SUM('Incentive Relocation assumption'!AB110:AG110)</f>
        <v>12485994.541618334</v>
      </c>
    </row>
    <row r="113" spans="1:8" x14ac:dyDescent="0.35">
      <c r="A113" s="114">
        <v>2129</v>
      </c>
      <c r="B113" s="115">
        <f>SUM('Future 95% Cost'!V110:AA110)</f>
        <v>51825876.85420756</v>
      </c>
      <c r="C113" s="115">
        <f t="shared" si="3"/>
        <v>0</v>
      </c>
      <c r="D113" s="116">
        <f t="shared" si="4"/>
        <v>51825876.85420756</v>
      </c>
      <c r="F113" s="118">
        <f t="shared" si="5"/>
        <v>11842853.286295922</v>
      </c>
      <c r="G113" s="118">
        <f>SUM('Incentive Relocation assumption'!AH111:AS111)</f>
        <v>16118.48801021273</v>
      </c>
      <c r="H113" s="119">
        <f>SUM('Incentive Relocation assumption'!AB111:AG111)</f>
        <v>11826734.79828571</v>
      </c>
    </row>
    <row r="114" spans="1:8" x14ac:dyDescent="0.35">
      <c r="A114" s="114">
        <v>2130</v>
      </c>
      <c r="B114" s="115">
        <f>SUM('Future 95% Cost'!V111:AA111)</f>
        <v>48235509.807721332</v>
      </c>
      <c r="C114" s="115">
        <f t="shared" si="3"/>
        <v>0</v>
      </c>
      <c r="D114" s="116">
        <f t="shared" si="4"/>
        <v>48235509.807721332</v>
      </c>
      <c r="F114" s="118">
        <f t="shared" si="5"/>
        <v>11217400.396615159</v>
      </c>
      <c r="G114" s="118">
        <f>SUM('Incentive Relocation assumption'!AH112:AS112)</f>
        <v>15019.913901255997</v>
      </c>
      <c r="H114" s="119">
        <f>SUM('Incentive Relocation assumption'!AB112:AG112)</f>
        <v>11202380.482713902</v>
      </c>
    </row>
    <row r="115" spans="1:8" x14ac:dyDescent="0.35">
      <c r="A115" s="114">
        <v>2131</v>
      </c>
      <c r="B115" s="115">
        <f>SUM('Future 95% Cost'!V112:AA112)</f>
        <v>46144430.945150845</v>
      </c>
      <c r="C115" s="115">
        <f t="shared" si="3"/>
        <v>0</v>
      </c>
      <c r="D115" s="116">
        <f t="shared" si="4"/>
        <v>46144430.945150845</v>
      </c>
      <c r="F115" s="118">
        <f t="shared" si="5"/>
        <v>10625078.033932485</v>
      </c>
      <c r="G115" s="118">
        <f>SUM('Incentive Relocation assumption'!AH113:AS113)</f>
        <v>14004.181494263041</v>
      </c>
      <c r="H115" s="119">
        <f>SUM('Incentive Relocation assumption'!AB113:AG113)</f>
        <v>10611073.852438221</v>
      </c>
    </row>
    <row r="116" spans="1:8" x14ac:dyDescent="0.35">
      <c r="A116" s="114">
        <v>2132</v>
      </c>
      <c r="B116" s="115">
        <f>SUM('Future 95% Cost'!V113:AA113)</f>
        <v>44144555.57609573</v>
      </c>
      <c r="C116" s="115">
        <f t="shared" si="3"/>
        <v>0</v>
      </c>
      <c r="D116" s="116">
        <f t="shared" si="4"/>
        <v>44144555.57609573</v>
      </c>
      <c r="F116" s="118">
        <f t="shared" si="5"/>
        <v>10064121.423569703</v>
      </c>
      <c r="G116" s="118">
        <f>SUM('Incentive Relocation assumption'!AH114:AS114)</f>
        <v>13064.428513202678</v>
      </c>
      <c r="H116" s="119">
        <f>SUM('Incentive Relocation assumption'!AB114:AG114)</f>
        <v>10051056.995056501</v>
      </c>
    </row>
    <row r="117" spans="1:8" x14ac:dyDescent="0.35">
      <c r="A117" s="114">
        <v>2133</v>
      </c>
      <c r="B117" s="115">
        <f>SUM('Future 95% Cost'!V114:AA114)</f>
        <v>42231885.42728512</v>
      </c>
      <c r="C117" s="115">
        <f t="shared" si="3"/>
        <v>0</v>
      </c>
      <c r="D117" s="116">
        <f t="shared" si="4"/>
        <v>42231885.42728512</v>
      </c>
      <c r="F117" s="118">
        <f t="shared" si="5"/>
        <v>9532860.7730598208</v>
      </c>
      <c r="G117" s="118">
        <f>SUM('Incentive Relocation assumption'!AH115:AS115)</f>
        <v>12194.404077456455</v>
      </c>
      <c r="H117" s="119">
        <f>SUM('Incentive Relocation assumption'!AB115:AG115)</f>
        <v>9520666.3689823635</v>
      </c>
    </row>
    <row r="118" spans="1:8" x14ac:dyDescent="0.35">
      <c r="A118" s="114">
        <v>2134</v>
      </c>
      <c r="B118" s="115">
        <f>SUM('Future 95% Cost'!V115:AA115)</f>
        <v>40402598.269275017</v>
      </c>
      <c r="C118" s="115">
        <f t="shared" si="3"/>
        <v>0</v>
      </c>
      <c r="D118" s="116">
        <f t="shared" si="4"/>
        <v>40402598.269275017</v>
      </c>
      <c r="F118" s="118">
        <f t="shared" si="5"/>
        <v>9029716.0635109507</v>
      </c>
      <c r="G118" s="118">
        <f>SUM('Incentive Relocation assumption'!AH116:AS116)</f>
        <v>11388.411500062917</v>
      </c>
      <c r="H118" s="119">
        <f>SUM('Incentive Relocation assumption'!AB116:AG116)</f>
        <v>9018327.6520108879</v>
      </c>
    </row>
    <row r="119" spans="1:8" x14ac:dyDescent="0.35">
      <c r="A119" s="114">
        <v>2135</v>
      </c>
      <c r="B119" s="115">
        <f>SUM('Future 95% Cost'!V116:AA116)</f>
        <v>38653040.136222072</v>
      </c>
      <c r="C119" s="115">
        <f t="shared" si="3"/>
        <v>0</v>
      </c>
      <c r="D119" s="116">
        <f t="shared" si="4"/>
        <v>38653040.136222072</v>
      </c>
      <c r="F119" s="118">
        <f t="shared" si="5"/>
        <v>8553192.1360476315</v>
      </c>
      <c r="G119" s="118">
        <f>SUM('Incentive Relocation assumption'!AH117:AS117)</f>
        <v>10641.256598991169</v>
      </c>
      <c r="H119" s="119">
        <f>SUM('Incentive Relocation assumption'!AB117:AG117)</f>
        <v>8542550.8794486411</v>
      </c>
    </row>
    <row r="120" spans="1:8" x14ac:dyDescent="0.35">
      <c r="A120" s="114">
        <v>2136</v>
      </c>
      <c r="B120" s="115">
        <f>SUM('Future 95% Cost'!V117:AA117)</f>
        <v>36979717.890624009</v>
      </c>
      <c r="C120" s="115">
        <f t="shared" si="3"/>
        <v>0</v>
      </c>
      <c r="D120" s="116">
        <f t="shared" si="4"/>
        <v>36979717.890624009</v>
      </c>
      <c r="F120" s="118">
        <f t="shared" si="5"/>
        <v>8101874.0557062244</v>
      </c>
      <c r="G120" s="118">
        <f>SUM('Incentive Relocation assumption'!AH118:AS118)</f>
        <v>9948.2009810041236</v>
      </c>
      <c r="H120" s="119">
        <f>SUM('Incentive Relocation assumption'!AB118:AG118)</f>
        <v>8091925.8547252202</v>
      </c>
    </row>
    <row r="121" spans="1:8" x14ac:dyDescent="0.35">
      <c r="A121" s="114">
        <v>2137</v>
      </c>
      <c r="B121" s="115">
        <f>SUM('Future 95% Cost'!V118:AA118)</f>
        <v>35379292.11768724</v>
      </c>
      <c r="C121" s="115">
        <f t="shared" si="3"/>
        <v>0</v>
      </c>
      <c r="D121" s="116">
        <f t="shared" si="4"/>
        <v>35379292.11768724</v>
      </c>
      <c r="F121" s="118">
        <f t="shared" si="5"/>
        <v>7674422.7362978794</v>
      </c>
      <c r="G121" s="118">
        <f>SUM('Incentive Relocation assumption'!AH119:AS119)</f>
        <v>9304.919811215419</v>
      </c>
      <c r="H121" s="119">
        <f>SUM('Incentive Relocation assumption'!AB119:AG119)</f>
        <v>7665117.8164866641</v>
      </c>
    </row>
    <row r="122" spans="1:8" x14ac:dyDescent="0.35">
      <c r="A122" s="114">
        <v>2138</v>
      </c>
      <c r="B122" s="115">
        <f>SUM('Future 95% Cost'!V119:AA119)</f>
        <v>33848570.334666029</v>
      </c>
      <c r="C122" s="115">
        <f t="shared" si="3"/>
        <v>0</v>
      </c>
      <c r="D122" s="116">
        <f t="shared" si="4"/>
        <v>33848570.334666029</v>
      </c>
      <c r="F122" s="118">
        <f t="shared" si="5"/>
        <v>7269570.8108085264</v>
      </c>
      <c r="G122" s="118">
        <f>SUM('Incentive Relocation assumption'!AH120:AS120)</f>
        <v>8707.4636294827706</v>
      </c>
      <c r="H122" s="119">
        <f>SUM('Incentive Relocation assumption'!AB120:AG120)</f>
        <v>7260863.347179044</v>
      </c>
    </row>
    <row r="123" spans="1:8" x14ac:dyDescent="0.35">
      <c r="A123" s="114">
        <v>2139</v>
      </c>
      <c r="B123" s="115">
        <f>SUM('Future 95% Cost'!V120:AA120)</f>
        <v>32384500.501170952</v>
      </c>
      <c r="C123" s="115">
        <f t="shared" si="3"/>
        <v>0</v>
      </c>
      <c r="D123" s="116">
        <f t="shared" si="4"/>
        <v>32384500.501170952</v>
      </c>
      <c r="F123" s="118">
        <f t="shared" si="5"/>
        <v>6886118.732887079</v>
      </c>
      <c r="G123" s="118">
        <f>SUM('Incentive Relocation assumption'!AH121:AS121)</f>
        <v>8152.2238182951087</v>
      </c>
      <c r="H123" s="119">
        <f>SUM('Incentive Relocation assumption'!AB121:AG121)</f>
        <v>6877966.5090687843</v>
      </c>
    </row>
    <row r="124" spans="1:8" x14ac:dyDescent="0.35">
      <c r="A124" s="114">
        <v>2140</v>
      </c>
      <c r="B124" s="115">
        <f>SUM('Future 95% Cost'!V121:AA121)</f>
        <v>30133316.433004212</v>
      </c>
      <c r="C124" s="115">
        <f t="shared" si="3"/>
        <v>0</v>
      </c>
      <c r="D124" s="116">
        <f t="shared" si="4"/>
        <v>30133316.433004212</v>
      </c>
      <c r="F124" s="118">
        <f t="shared" si="5"/>
        <v>6522931.0958859846</v>
      </c>
      <c r="G124" s="118">
        <f>SUM('Incentive Relocation assumption'!AH122:AS122)</f>
        <v>7635.901365718134</v>
      </c>
      <c r="H124" s="119">
        <f>SUM('Incentive Relocation assumption'!AB122:AG122)</f>
        <v>6515295.1945202667</v>
      </c>
    </row>
    <row r="125" spans="1:8" x14ac:dyDescent="0.35">
      <c r="A125" s="114">
        <v>2141</v>
      </c>
      <c r="B125" s="115">
        <f>SUM('Future 95% Cost'!V122:AA122)</f>
        <v>28830706.092267565</v>
      </c>
      <c r="C125" s="115">
        <f t="shared" si="3"/>
        <v>0</v>
      </c>
      <c r="D125" s="116">
        <f t="shared" si="4"/>
        <v>28830706.092267565</v>
      </c>
      <c r="F125" s="118">
        <f t="shared" si="5"/>
        <v>6178933.1567679495</v>
      </c>
      <c r="G125" s="118">
        <f>SUM('Incentive Relocation assumption'!AH123:AS123)</f>
        <v>7155.4786022531835</v>
      </c>
      <c r="H125" s="119">
        <f>SUM('Incentive Relocation assumption'!AB123:AG123)</f>
        <v>6171777.6781656966</v>
      </c>
    </row>
    <row r="126" spans="1:8" x14ac:dyDescent="0.35">
      <c r="A126" s="114">
        <v>2142</v>
      </c>
      <c r="B126" s="115">
        <f>SUM('Future 95% Cost'!V123:AA123)</f>
        <v>27584773.222156174</v>
      </c>
      <c r="C126" s="115">
        <f t="shared" si="3"/>
        <v>0</v>
      </c>
      <c r="D126" s="116">
        <f t="shared" si="4"/>
        <v>27584773.222156174</v>
      </c>
      <c r="F126" s="118">
        <f t="shared" si="5"/>
        <v>5853107.5529839946</v>
      </c>
      <c r="G126" s="118">
        <f>SUM('Incentive Relocation assumption'!AH124:AS124)</f>
        <v>6708.1936220690404</v>
      </c>
      <c r="H126" s="119">
        <f>SUM('Incentive Relocation assumption'!AB124:AG124)</f>
        <v>5846399.3593619252</v>
      </c>
    </row>
    <row r="127" spans="1:8" x14ac:dyDescent="0.35">
      <c r="A127" s="114">
        <v>2143</v>
      </c>
      <c r="B127" s="115">
        <f>SUM('Future 95% Cost'!V124:AA124)</f>
        <v>26393038.232322145</v>
      </c>
      <c r="C127" s="115">
        <f t="shared" si="3"/>
        <v>0</v>
      </c>
      <c r="D127" s="116">
        <f t="shared" si="4"/>
        <v>26393038.232322145</v>
      </c>
      <c r="F127" s="118">
        <f t="shared" si="5"/>
        <v>5544491.2011651695</v>
      </c>
      <c r="G127" s="118">
        <f>SUM('Incentive Relocation assumption'!AH125:AS125)</f>
        <v>6291.5171276511692</v>
      </c>
      <c r="H127" s="119">
        <f>SUM('Incentive Relocation assumption'!AB125:AG125)</f>
        <v>5538199.6840375187</v>
      </c>
    </row>
    <row r="128" spans="1:8" x14ac:dyDescent="0.35">
      <c r="A128" s="114">
        <v>2144</v>
      </c>
      <c r="B128" s="115">
        <f>SUM('Future 95% Cost'!V125:AA125)</f>
        <v>25253130.515669532</v>
      </c>
      <c r="C128" s="115">
        <f t="shared" si="3"/>
        <v>0</v>
      </c>
      <c r="D128" s="116">
        <f t="shared" si="4"/>
        <v>25253130.515669532</v>
      </c>
      <c r="F128" s="118">
        <f t="shared" si="5"/>
        <v>5252172.3671576744</v>
      </c>
      <c r="G128" s="118">
        <f>SUM('Incentive Relocation assumption'!AH126:AS126)</f>
        <v>5903.1314626011317</v>
      </c>
      <c r="H128" s="119">
        <f>SUM('Incentive Relocation assumption'!AB126:AG126)</f>
        <v>5246269.2356950734</v>
      </c>
    </row>
    <row r="129" spans="1:8" x14ac:dyDescent="0.35">
      <c r="A129" s="114">
        <v>2145</v>
      </c>
      <c r="B129" s="115">
        <f>SUM('Future 95% Cost'!V126:AA126)</f>
        <v>24162783.639286026</v>
      </c>
      <c r="C129" s="115">
        <f t="shared" si="3"/>
        <v>0</v>
      </c>
      <c r="D129" s="116">
        <f t="shared" si="4"/>
        <v>24162783.639286026</v>
      </c>
      <c r="F129" s="118">
        <f t="shared" si="5"/>
        <v>4975287.8975722073</v>
      </c>
      <c r="G129" s="118">
        <f>SUM('Incentive Relocation assumption'!AH127:AS127)</f>
        <v>5540.9116204525844</v>
      </c>
      <c r="H129" s="119">
        <f>SUM('Incentive Relocation assumption'!AB127:AG127)</f>
        <v>4969746.9859517543</v>
      </c>
    </row>
    <row r="130" spans="1:8" x14ac:dyDescent="0.35">
      <c r="A130" s="114">
        <v>2146</v>
      </c>
      <c r="B130" s="115">
        <f>SUM('Future 95% Cost'!V127:AA127)</f>
        <v>23119830.748312861</v>
      </c>
      <c r="C130" s="115">
        <f t="shared" si="3"/>
        <v>0</v>
      </c>
      <c r="D130" s="116">
        <f t="shared" si="4"/>
        <v>23119830.748312861</v>
      </c>
      <c r="F130" s="118">
        <f t="shared" si="5"/>
        <v>4713020.6036168272</v>
      </c>
      <c r="G130" s="118">
        <f>SUM('Incentive Relocation assumption'!AH128:AS128)</f>
        <v>5202.9080382768025</v>
      </c>
      <c r="H130" s="119">
        <f>SUM('Incentive Relocation assumption'!AB128:AG128)</f>
        <v>4707817.69557855</v>
      </c>
    </row>
    <row r="131" spans="1:8" x14ac:dyDescent="0.35">
      <c r="A131" s="114">
        <v>2147</v>
      </c>
      <c r="B131" s="115">
        <f>SUM('Future 95% Cost'!V128:AA128)</f>
        <v>22122200.17329609</v>
      </c>
      <c r="C131" s="115">
        <f t="shared" si="3"/>
        <v>0</v>
      </c>
      <c r="D131" s="116">
        <f t="shared" si="4"/>
        <v>22122200.17329609</v>
      </c>
      <c r="F131" s="118">
        <f t="shared" si="5"/>
        <v>4464596.7885413766</v>
      </c>
      <c r="G131" s="118">
        <f>SUM('Incentive Relocation assumption'!AH129:AS129)</f>
        <v>4887.331002594331</v>
      </c>
      <c r="H131" s="119">
        <f>SUM('Incentive Relocation assumption'!AB129:AG129)</f>
        <v>4459709.4575387826</v>
      </c>
    </row>
    <row r="132" spans="1:8" x14ac:dyDescent="0.35">
      <c r="A132" s="114">
        <v>2148</v>
      </c>
      <c r="B132" s="115">
        <f>SUM('Future 95% Cost'!V129:AA129)</f>
        <v>21167911.231983215</v>
      </c>
      <c r="C132" s="115">
        <f t="shared" si="3"/>
        <v>0</v>
      </c>
      <c r="D132" s="116">
        <f t="shared" si="4"/>
        <v>21167911.231983215</v>
      </c>
      <c r="F132" s="118">
        <f t="shared" si="5"/>
        <v>4229283.9105436243</v>
      </c>
      <c r="G132" s="118">
        <f>SUM('Incentive Relocation assumption'!AH130:AS130)</f>
        <v>4592.5365120737606</v>
      </c>
      <c r="H132" s="119">
        <f>SUM('Incentive Relocation assumption'!AB130:AG130)</f>
        <v>4224691.3740315503</v>
      </c>
    </row>
    <row r="133" spans="1:8" x14ac:dyDescent="0.35">
      <c r="A133" s="114">
        <v>2149</v>
      </c>
      <c r="B133" s="115">
        <f>SUM('Future 95% Cost'!V130:AA130)</f>
        <v>20255070.216931481</v>
      </c>
      <c r="C133" s="115">
        <f t="shared" si="3"/>
        <v>0</v>
      </c>
      <c r="D133" s="116">
        <f t="shared" si="4"/>
        <v>20255070.216931481</v>
      </c>
      <c r="F133" s="118">
        <f t="shared" si="5"/>
        <v>4006388.3734753053</v>
      </c>
      <c r="G133" s="118">
        <f>SUM('Incentive Relocation assumption'!AH131:AS131)</f>
        <v>4317.0134567310806</v>
      </c>
      <c r="H133" s="119">
        <f>SUM('Incentive Relocation assumption'!AB131:AG131)</f>
        <v>4002071.3600185742</v>
      </c>
    </row>
    <row r="134" spans="1:8" x14ac:dyDescent="0.35">
      <c r="A134" s="114">
        <v>2150</v>
      </c>
      <c r="B134" s="115">
        <f>SUM('Future 95% Cost'!V131:AA131)</f>
        <v>18842216.751027118</v>
      </c>
      <c r="C134" s="115">
        <f t="shared" si="3"/>
        <v>0</v>
      </c>
      <c r="D134" s="116">
        <f t="shared" si="4"/>
        <v>18842216.751027118</v>
      </c>
      <c r="F134" s="118">
        <f t="shared" si="5"/>
        <v>3795253.4381427462</v>
      </c>
      <c r="G134" s="118">
        <f>SUM('Incentive Relocation assumption'!AH132:AS132)</f>
        <v>4059.3719870874747</v>
      </c>
      <c r="H134" s="119">
        <f>SUM('Incentive Relocation assumption'!AB132:AG132)</f>
        <v>3791194.0661556586</v>
      </c>
    </row>
  </sheetData>
  <mergeCells count="2">
    <mergeCell ref="B5:D5"/>
    <mergeCell ref="F5:H5"/>
  </mergeCells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764B0-F502-460E-8D0D-B6A65448F3E5}">
  <dimension ref="A1:S131"/>
  <sheetViews>
    <sheetView workbookViewId="0">
      <selection activeCell="N16" sqref="N16"/>
    </sheetView>
  </sheetViews>
  <sheetFormatPr defaultColWidth="8.81640625" defaultRowHeight="14.5" x14ac:dyDescent="0.35"/>
  <cols>
    <col min="2" max="2" width="13.453125" style="30" bestFit="1" customWidth="1"/>
    <col min="3" max="4" width="14.453125" style="30" bestFit="1" customWidth="1"/>
    <col min="5" max="7" width="13.453125" style="30" bestFit="1" customWidth="1"/>
    <col min="8" max="9" width="14.453125" style="32" bestFit="1" customWidth="1"/>
    <col min="10" max="13" width="13.453125" style="32" bestFit="1" customWidth="1"/>
    <col min="14" max="17" width="16" style="34" bestFit="1" customWidth="1"/>
    <col min="18" max="19" width="14.453125" style="34" bestFit="1" customWidth="1"/>
  </cols>
  <sheetData>
    <row r="1" spans="1:19" x14ac:dyDescent="0.35">
      <c r="A1" t="s">
        <v>130</v>
      </c>
    </row>
    <row r="2" spans="1:19" x14ac:dyDescent="0.35">
      <c r="B2" s="30" t="s">
        <v>126</v>
      </c>
      <c r="H2" s="32" t="s">
        <v>127</v>
      </c>
      <c r="N2" s="34" t="s">
        <v>128</v>
      </c>
    </row>
    <row r="3" spans="1:19" x14ac:dyDescent="0.35">
      <c r="A3" s="1" t="s">
        <v>0</v>
      </c>
      <c r="B3" s="31" t="s">
        <v>1</v>
      </c>
      <c r="C3" s="31" t="s">
        <v>2</v>
      </c>
      <c r="D3" s="31" t="s">
        <v>3</v>
      </c>
      <c r="E3" s="31" t="s">
        <v>4</v>
      </c>
      <c r="F3" s="31" t="s">
        <v>5</v>
      </c>
      <c r="G3" s="31" t="s">
        <v>6</v>
      </c>
      <c r="H3" s="33" t="s">
        <v>1</v>
      </c>
      <c r="I3" s="33" t="s">
        <v>2</v>
      </c>
      <c r="J3" s="33" t="s">
        <v>3</v>
      </c>
      <c r="K3" s="33" t="s">
        <v>4</v>
      </c>
      <c r="L3" s="33" t="s">
        <v>5</v>
      </c>
      <c r="M3" s="33" t="s">
        <v>6</v>
      </c>
      <c r="N3" s="35" t="s">
        <v>1</v>
      </c>
      <c r="O3" s="35" t="s">
        <v>2</v>
      </c>
      <c r="P3" s="35" t="s">
        <v>3</v>
      </c>
      <c r="Q3" s="35" t="s">
        <v>4</v>
      </c>
      <c r="R3" s="35" t="s">
        <v>5</v>
      </c>
      <c r="S3" s="35" t="s">
        <v>6</v>
      </c>
    </row>
    <row r="4" spans="1:19" x14ac:dyDescent="0.35">
      <c r="A4">
        <v>2023</v>
      </c>
      <c r="B4" s="40">
        <f>'Total Property Damage 95%'!B4/'Property Value'!B3</f>
        <v>7.6780912517724364E-6</v>
      </c>
      <c r="C4" s="40">
        <f>'Total Property Damage 95%'!C4/'Property Value'!C3</f>
        <v>1.6529209617626442E-5</v>
      </c>
      <c r="D4" s="40">
        <f>'Total Property Damage 95%'!D4/'Property Value'!D3</f>
        <v>1.5779884216177835E-5</v>
      </c>
      <c r="E4" s="40">
        <f>'Total Property Damage 95%'!E4/'Property Value'!E3</f>
        <v>7.7204923166645018E-5</v>
      </c>
      <c r="F4" s="40">
        <f>'Total Property Damage 95%'!F4/'Property Value'!F3</f>
        <v>4.6624544550433804E-5</v>
      </c>
      <c r="G4" s="40">
        <f>'Total Property Damage 95%'!G4/'Property Value'!G3</f>
        <v>1.0697701472106879E-4</v>
      </c>
      <c r="H4" s="41">
        <f>'Total Property Damage 95%'!H4/'Property Value'!B3</f>
        <v>1.5419890557634458E-5</v>
      </c>
      <c r="I4" s="41">
        <f>'Total Property Damage 95%'!I4/'Property Value'!C3</f>
        <v>2.7512117415720583E-5</v>
      </c>
      <c r="J4" s="41">
        <f>'Total Property Damage 95%'!J4/'Property Value'!D3</f>
        <v>1.5717189580527938E-5</v>
      </c>
      <c r="K4" s="41">
        <f>'Total Property Damage 95%'!K4/'Property Value'!E3</f>
        <v>8.6049341061594157E-5</v>
      </c>
      <c r="L4" s="41">
        <f>'Total Property Damage 95%'!L4/'Property Value'!F3</f>
        <v>5.6036359946194504E-5</v>
      </c>
      <c r="M4" s="41">
        <f>'Total Property Damage 95%'!M4/'Property Value'!G3</f>
        <v>9.1917220569925545E-5</v>
      </c>
      <c r="N4" s="42">
        <f>'Total Property Damage 95%'!N4/'Property Value'!B3</f>
        <v>9.0763035048789715E-4</v>
      </c>
      <c r="O4" s="42">
        <f>'Total Property Damage 95%'!O4/'Property Value'!C3</f>
        <v>2.7149107729833449E-3</v>
      </c>
      <c r="P4" s="42">
        <f>'Total Property Damage 95%'!P4/'Property Value'!D3</f>
        <v>1.7986524378071588E-3</v>
      </c>
      <c r="Q4" s="42">
        <f>'Total Property Damage 95%'!Q4/'Property Value'!E3</f>
        <v>4.4607708680695548E-3</v>
      </c>
      <c r="R4" s="42">
        <f>'Total Property Damage 95%'!R4/'Property Value'!F3</f>
        <v>2.2658277211087601E-3</v>
      </c>
      <c r="S4" s="42">
        <f>'Total Property Damage 95%'!S4/'Property Value'!G3</f>
        <v>4.955558298566214E-3</v>
      </c>
    </row>
    <row r="5" spans="1:19" x14ac:dyDescent="0.35">
      <c r="A5">
        <v>2024</v>
      </c>
      <c r="B5" s="40">
        <f>'Total Property Damage 95%'!B5/'Property Value'!B4</f>
        <v>7.7759189065438563E-6</v>
      </c>
      <c r="C5" s="40">
        <f>'Total Property Damage 95%'!C5/'Property Value'!C4</f>
        <v>1.6739810632786859E-5</v>
      </c>
      <c r="D5" s="40">
        <f>'Total Property Damage 95%'!D5/'Property Value'!D4</f>
        <v>1.5980937969619078E-5</v>
      </c>
      <c r="E5" s="40">
        <f>'Total Property Damage 95%'!E5/'Property Value'!E4</f>
        <v>7.8188602094458862E-5</v>
      </c>
      <c r="F5" s="40">
        <f>'Total Property Damage 95%'!F5/'Property Value'!F4</f>
        <v>4.721859451657631E-5</v>
      </c>
      <c r="G5" s="40">
        <f>'Total Property Damage 95%'!G5/'Property Value'!G4</f>
        <v>1.0834002410991838E-4</v>
      </c>
      <c r="H5" s="41">
        <f>'Total Property Damage 95%'!H5/'Property Value'!B4</f>
        <v>1.5268626141653751E-5</v>
      </c>
      <c r="I5" s="41">
        <f>'Total Property Damage 95%'!I5/'Property Value'!C4</f>
        <v>2.7242231948133966E-5</v>
      </c>
      <c r="J5" s="41">
        <f>'Total Property Damage 95%'!J5/'Property Value'!D4</f>
        <v>1.5563008751950035E-5</v>
      </c>
      <c r="K5" s="41">
        <f>'Total Property Damage 95%'!K5/'Property Value'!E4</f>
        <v>8.5205223311694665E-5</v>
      </c>
      <c r="L5" s="41">
        <f>'Total Property Damage 95%'!L5/'Property Value'!F4</f>
        <v>5.5486660372824366E-5</v>
      </c>
      <c r="M5" s="41">
        <f>'Total Property Damage 95%'!M5/'Property Value'!G4</f>
        <v>9.1015540714539287E-5</v>
      </c>
      <c r="N5" s="42">
        <f>'Total Property Damage 95%'!N5/'Property Value'!B4</f>
        <v>9.0574706409770798E-4</v>
      </c>
      <c r="O5" s="42">
        <f>'Total Property Damage 95%'!O5/'Property Value'!C4</f>
        <v>2.7092774724810104E-3</v>
      </c>
      <c r="P5" s="42">
        <f>'Total Property Damage 95%'!P5/'Property Value'!D4</f>
        <v>1.7949203263203822E-3</v>
      </c>
      <c r="Q5" s="42">
        <f>'Total Property Damage 95%'!Q5/'Property Value'!E4</f>
        <v>4.4515149974818508E-3</v>
      </c>
      <c r="R5" s="42">
        <f>'Total Property Damage 95%'!R5/'Property Value'!F4</f>
        <v>2.2611262448884203E-3</v>
      </c>
      <c r="S5" s="42">
        <f>'Total Property Damage 95%'!S5/'Property Value'!G4</f>
        <v>4.9452757694568002E-3</v>
      </c>
    </row>
    <row r="6" spans="1:19" x14ac:dyDescent="0.35">
      <c r="A6">
        <v>2025</v>
      </c>
      <c r="B6" s="40">
        <f>'Total Property Damage 95%'!B6/'Property Value'!B5</f>
        <v>7.8749929974052154E-6</v>
      </c>
      <c r="C6" s="40">
        <f>'Total Property Damage 95%'!C6/'Property Value'!C5</f>
        <v>1.6953094945492202E-5</v>
      </c>
      <c r="D6" s="40">
        <f>'Total Property Damage 95%'!D6/'Property Value'!D5</f>
        <v>1.6184553377583194E-5</v>
      </c>
      <c r="E6" s="40">
        <f>'Total Property Damage 95%'!E6/'Property Value'!E5</f>
        <v>7.9184814215666833E-5</v>
      </c>
      <c r="F6" s="40">
        <f>'Total Property Damage 95%'!F6/'Property Value'!F5</f>
        <v>4.7820213357989905E-5</v>
      </c>
      <c r="G6" s="40">
        <f>'Total Property Damage 95%'!G6/'Property Value'!G5</f>
        <v>1.0972039979562095E-4</v>
      </c>
      <c r="H6" s="41">
        <f>'Total Property Damage 95%'!H6/'Property Value'!B5</f>
        <v>1.5118845583386331E-5</v>
      </c>
      <c r="I6" s="41">
        <f>'Total Property Damage 95%'!I6/'Property Value'!C5</f>
        <v>2.6974993974541133E-5</v>
      </c>
      <c r="J6" s="41">
        <f>'Total Property Damage 95%'!J6/'Property Value'!D5</f>
        <v>1.5410340390202112E-5</v>
      </c>
      <c r="K6" s="41">
        <f>'Total Property Damage 95%'!K6/'Property Value'!E5</f>
        <v>8.4369386099064902E-5</v>
      </c>
      <c r="L6" s="41">
        <f>'Total Property Damage 95%'!L6/'Property Value'!F5</f>
        <v>5.4942353184349561E-5</v>
      </c>
      <c r="M6" s="41">
        <f>'Total Property Damage 95%'!M6/'Property Value'!G5</f>
        <v>9.0122706063093804E-5</v>
      </c>
      <c r="N6" s="42">
        <f>'Total Property Damage 95%'!N6/'Property Value'!B5</f>
        <v>9.0386768543011255E-4</v>
      </c>
      <c r="O6" s="42">
        <f>'Total Property Damage 95%'!O6/'Property Value'!C5</f>
        <v>2.7036558607880703E-3</v>
      </c>
      <c r="P6" s="42">
        <f>'Total Property Damage 95%'!P6/'Property Value'!D5</f>
        <v>1.7911959587733779E-3</v>
      </c>
      <c r="Q6" s="42">
        <f>'Total Property Damage 95%'!Q6/'Property Value'!E5</f>
        <v>4.4422783323505291E-3</v>
      </c>
      <c r="R6" s="42">
        <f>'Total Property Damage 95%'!R6/'Property Value'!F5</f>
        <v>2.256434523989919E-3</v>
      </c>
      <c r="S6" s="42">
        <f>'Total Property Damage 95%'!S6/'Property Value'!G5</f>
        <v>4.9350145760675051E-3</v>
      </c>
    </row>
    <row r="7" spans="1:19" x14ac:dyDescent="0.35">
      <c r="A7">
        <v>2026</v>
      </c>
      <c r="B7" s="40">
        <f>'Total Property Damage 95%'!B7/'Property Value'!B6</f>
        <v>7.9753294053763591E-6</v>
      </c>
      <c r="C7" s="40">
        <f>'Total Property Damage 95%'!C7/'Property Value'!C6</f>
        <v>1.7169096744018864E-5</v>
      </c>
      <c r="D7" s="40">
        <f>'Total Property Damage 95%'!D7/'Property Value'!D6</f>
        <v>1.63907630784755E-5</v>
      </c>
      <c r="E7" s="40">
        <f>'Total Property Damage 95%'!E7/'Property Value'!E6</f>
        <v>8.0193719217471938E-5</v>
      </c>
      <c r="F7" s="40">
        <f>'Total Property Damage 95%'!F7/'Property Value'!F6</f>
        <v>4.8429497510793013E-5</v>
      </c>
      <c r="G7" s="40">
        <f>'Total Property Damage 95%'!G7/'Property Value'!G6</f>
        <v>1.1111836304463941E-4</v>
      </c>
      <c r="H7" s="41">
        <f>'Total Property Damage 95%'!H7/'Property Value'!B6</f>
        <v>1.497053432664131E-5</v>
      </c>
      <c r="I7" s="41">
        <f>'Total Property Damage 95%'!I7/'Property Value'!C6</f>
        <v>2.6710377523834754E-5</v>
      </c>
      <c r="J7" s="41">
        <f>'Total Property Damage 95%'!J7/'Property Value'!D6</f>
        <v>1.5259169658446581E-5</v>
      </c>
      <c r="K7" s="41">
        <f>'Total Property Damage 95%'!K7/'Property Value'!E6</f>
        <v>8.3541748194163721E-5</v>
      </c>
      <c r="L7" s="41">
        <f>'Total Property Damage 95%'!L7/'Property Value'!F6</f>
        <v>5.4403385483121512E-5</v>
      </c>
      <c r="M7" s="41">
        <f>'Total Property Damage 95%'!M7/'Property Value'!G6</f>
        <v>8.9238629846840416E-5</v>
      </c>
      <c r="N7" s="42">
        <f>'Total Property Damage 95%'!N7/'Property Value'!B6</f>
        <v>9.0199220637678741E-4</v>
      </c>
      <c r="O7" s="42">
        <f>'Total Property Damage 95%'!O7/'Property Value'!C6</f>
        <v>2.698045913650846E-3</v>
      </c>
      <c r="P7" s="42">
        <f>'Total Property Damage 95%'!P7/'Property Value'!D6</f>
        <v>1.7874793190978688E-3</v>
      </c>
      <c r="Q7" s="42">
        <f>'Total Property Damage 95%'!Q7/'Property Value'!E6</f>
        <v>4.4330608328252532E-3</v>
      </c>
      <c r="R7" s="42">
        <f>'Total Property Damage 95%'!R7/'Property Value'!F6</f>
        <v>2.2517525381714645E-3</v>
      </c>
      <c r="S7" s="42">
        <f>'Total Property Damage 95%'!S7/'Property Value'!G6</f>
        <v>4.9247746741278029E-3</v>
      </c>
    </row>
    <row r="8" spans="1:19" x14ac:dyDescent="0.35">
      <c r="A8">
        <v>2027</v>
      </c>
      <c r="B8" s="40">
        <f>'Total Property Damage 95%'!B8/'Property Value'!B7</f>
        <v>8.0769442138194602E-6</v>
      </c>
      <c r="C8" s="40">
        <f>'Total Property Damage 95%'!C8/'Property Value'!C7</f>
        <v>1.7387850652240943E-5</v>
      </c>
      <c r="D8" s="40">
        <f>'Total Property Damage 95%'!D8/'Property Value'!D7</f>
        <v>1.6599600126551878E-5</v>
      </c>
      <c r="E8" s="40">
        <f>'Total Property Damage 95%'!E8/'Property Value'!E7</f>
        <v>8.1215478821674585E-5</v>
      </c>
      <c r="F8" s="40">
        <f>'Total Property Damage 95%'!F8/'Property Value'!F7</f>
        <v>4.9046544639810313E-5</v>
      </c>
      <c r="G8" s="40">
        <f>'Total Property Damage 95%'!G8/'Property Value'!G7</f>
        <v>1.1253413794262422E-4</v>
      </c>
      <c r="H8" s="41">
        <f>'Total Property Damage 95%'!H8/'Property Value'!B7</f>
        <v>1.4823677958019592E-5</v>
      </c>
      <c r="I8" s="41">
        <f>'Total Property Damage 95%'!I8/'Property Value'!C7</f>
        <v>2.6448356879676112E-5</v>
      </c>
      <c r="J8" s="41">
        <f>'Total Property Damage 95%'!J8/'Property Value'!D7</f>
        <v>1.5109481865390704E-5</v>
      </c>
      <c r="K8" s="41">
        <f>'Total Property Damage 95%'!K8/'Property Value'!E7</f>
        <v>8.2722229164287032E-5</v>
      </c>
      <c r="L8" s="41">
        <f>'Total Property Damage 95%'!L8/'Property Value'!F7</f>
        <v>5.3869704890401395E-5</v>
      </c>
      <c r="M8" s="41">
        <f>'Total Property Damage 95%'!M8/'Property Value'!G7</f>
        <v>8.8363226148205367E-5</v>
      </c>
      <c r="N8" s="42">
        <f>'Total Property Damage 95%'!N8/'Property Value'!B7</f>
        <v>9.0012061884623274E-4</v>
      </c>
      <c r="O8" s="42">
        <f>'Total Property Damage 95%'!O8/'Property Value'!C7</f>
        <v>2.6924476068659825E-3</v>
      </c>
      <c r="P8" s="42">
        <f>'Total Property Damage 95%'!P8/'Property Value'!D7</f>
        <v>1.7837703912589175E-3</v>
      </c>
      <c r="Q8" s="42">
        <f>'Total Property Damage 95%'!Q8/'Property Value'!E7</f>
        <v>4.4238624591383738E-3</v>
      </c>
      <c r="R8" s="42">
        <f>'Total Property Damage 95%'!R8/'Property Value'!F7</f>
        <v>2.2470802672332649E-3</v>
      </c>
      <c r="S8" s="42">
        <f>'Total Property Damage 95%'!S8/'Property Value'!G7</f>
        <v>4.9145560194590295E-3</v>
      </c>
    </row>
    <row r="9" spans="1:19" x14ac:dyDescent="0.35">
      <c r="A9">
        <v>2028</v>
      </c>
      <c r="B9" s="40">
        <f>'Total Property Damage 95%'!B9/'Property Value'!B8</f>
        <v>8.1798537110171055E-6</v>
      </c>
      <c r="C9" s="40">
        <f>'Total Property Damage 95%'!C9/'Property Value'!C8</f>
        <v>1.7609391735180241E-5</v>
      </c>
      <c r="D9" s="40">
        <f>'Total Property Damage 95%'!D9/'Property Value'!D8</f>
        <v>1.6811097997217202E-5</v>
      </c>
      <c r="E9" s="40">
        <f>'Total Property Damage 95%'!E9/'Property Value'!E8</f>
        <v>8.2250256810595732E-5</v>
      </c>
      <c r="F9" s="40">
        <f>'Total Property Damage 95%'!F9/'Property Value'!F8</f>
        <v>4.9671453654228027E-5</v>
      </c>
      <c r="G9" s="40">
        <f>'Total Property Damage 95%'!G9/'Property Value'!G8</f>
        <v>1.13967951430333E-4</v>
      </c>
      <c r="H9" s="41">
        <f>'Total Property Damage 95%'!H9/'Property Value'!B8</f>
        <v>1.4678262205513118E-5</v>
      </c>
      <c r="I9" s="41">
        <f>'Total Property Damage 95%'!I9/'Property Value'!C8</f>
        <v>2.6188906577995939E-5</v>
      </c>
      <c r="J9" s="41">
        <f>'Total Property Damage 95%'!J9/'Property Value'!D8</f>
        <v>1.496126246385884E-5</v>
      </c>
      <c r="K9" s="41">
        <f>'Total Property Damage 95%'!K9/'Property Value'!E8</f>
        <v>8.1910749365750909E-5</v>
      </c>
      <c r="L9" s="41">
        <f>'Total Property Damage 95%'!L9/'Property Value'!F8</f>
        <v>5.334125954126984E-5</v>
      </c>
      <c r="M9" s="41">
        <f>'Total Property Damage 95%'!M9/'Property Value'!G8</f>
        <v>8.7496409892440062E-5</v>
      </c>
      <c r="N9" s="42">
        <f>'Total Property Damage 95%'!N9/'Property Value'!B8</f>
        <v>8.9825291476373871E-4</v>
      </c>
      <c r="O9" s="42">
        <f>'Total Property Damage 95%'!O9/'Property Value'!C8</f>
        <v>2.6868609162803473E-3</v>
      </c>
      <c r="P9" s="42">
        <f>'Total Property Damage 95%'!P9/'Property Value'!D8</f>
        <v>1.7800691592548593E-3</v>
      </c>
      <c r="Q9" s="42">
        <f>'Total Property Damage 95%'!Q9/'Property Value'!E8</f>
        <v>4.414683171604759E-3</v>
      </c>
      <c r="R9" s="42">
        <f>'Total Property Damage 95%'!R9/'Property Value'!F8</f>
        <v>2.2424176910174429E-3</v>
      </c>
      <c r="S9" s="42">
        <f>'Total Property Damage 95%'!S9/'Property Value'!G8</f>
        <v>4.9043585679741887E-3</v>
      </c>
    </row>
    <row r="10" spans="1:19" x14ac:dyDescent="0.35">
      <c r="A10">
        <v>2029</v>
      </c>
      <c r="B10" s="40">
        <f>'Total Property Damage 95%'!B10/'Property Value'!B9</f>
        <v>8.2840743927832093E-6</v>
      </c>
      <c r="C10" s="40">
        <f>'Total Property Damage 95%'!C10/'Property Value'!C9</f>
        <v>1.7833755504627006E-5</v>
      </c>
      <c r="D10" s="40">
        <f>'Total Property Damage 95%'!D10/'Property Value'!D9</f>
        <v>1.7025290592391242E-5</v>
      </c>
      <c r="E10" s="40">
        <f>'Total Property Damage 95%'!E10/'Property Value'!E9</f>
        <v>8.3298219053330218E-5</v>
      </c>
      <c r="F10" s="40">
        <f>'Total Property Damage 95%'!F10/'Property Value'!F9</f>
        <v>5.0304324723448331E-5</v>
      </c>
      <c r="G10" s="40">
        <f>'Total Property Damage 95%'!G10/'Property Value'!G9</f>
        <v>1.1542003334000796E-4</v>
      </c>
      <c r="H10" s="41">
        <f>'Total Property Damage 95%'!H10/'Property Value'!B9</f>
        <v>1.4534272937117865E-5</v>
      </c>
      <c r="I10" s="41">
        <f>'Total Property Damage 95%'!I10/'Property Value'!C9</f>
        <v>2.5932001404519691E-5</v>
      </c>
      <c r="J10" s="41">
        <f>'Total Property Damage 95%'!J10/'Property Value'!D9</f>
        <v>1.4814497049378696E-5</v>
      </c>
      <c r="K10" s="41">
        <f>'Total Property Damage 95%'!K10/'Property Value'!E9</f>
        <v>8.1107229936151724E-5</v>
      </c>
      <c r="L10" s="41">
        <f>'Total Property Damage 95%'!L10/'Property Value'!F9</f>
        <v>5.2817998079586453E-5</v>
      </c>
      <c r="M10" s="41">
        <f>'Total Property Damage 95%'!M10/'Property Value'!G9</f>
        <v>8.6638096839353193E-5</v>
      </c>
      <c r="N10" s="42">
        <f>'Total Property Damage 95%'!N10/'Property Value'!B9</f>
        <v>8.9638908607134974E-4</v>
      </c>
      <c r="O10" s="42">
        <f>'Total Property Damage 95%'!O10/'Property Value'!C9</f>
        <v>2.6812858177909216E-3</v>
      </c>
      <c r="P10" s="42">
        <f>'Total Property Damage 95%'!P10/'Property Value'!D9</f>
        <v>1.7763756071172319E-3</v>
      </c>
      <c r="Q10" s="42">
        <f>'Total Property Damage 95%'!Q10/'Property Value'!E9</f>
        <v>4.4055229306216191E-3</v>
      </c>
      <c r="R10" s="42">
        <f>'Total Property Damage 95%'!R10/'Property Value'!F9</f>
        <v>2.2377647894079472E-3</v>
      </c>
      <c r="S10" s="42">
        <f>'Total Property Damage 95%'!S10/'Property Value'!G9</f>
        <v>4.8941822756777614E-3</v>
      </c>
    </row>
    <row r="11" spans="1:19" x14ac:dyDescent="0.35">
      <c r="A11">
        <v>2030</v>
      </c>
      <c r="B11" s="40">
        <f>'Total Property Damage 95%'!B11/'Property Value'!B10</f>
        <v>9.4254474220121802E-6</v>
      </c>
      <c r="C11" s="40">
        <f>'Total Property Damage 95%'!C11/'Property Value'!C10</f>
        <v>2.0290875827034717E-5</v>
      </c>
      <c r="D11" s="40">
        <f>'Total Property Damage 95%'!D11/'Property Value'!D10</f>
        <v>1.9371021277025092E-5</v>
      </c>
      <c r="E11" s="40">
        <f>'Total Property Damage 95%'!E11/'Property Value'!E10</f>
        <v>9.4774979896171432E-5</v>
      </c>
      <c r="F11" s="40">
        <f>'Total Property Damage 95%'!F11/'Property Value'!F10</f>
        <v>5.7235213652082154E-5</v>
      </c>
      <c r="G11" s="40">
        <f>'Total Property Damage 95%'!G11/'Property Value'!G10</f>
        <v>1.3132251161830045E-4</v>
      </c>
      <c r="H11" s="41">
        <f>'Total Property Damage 95%'!H11/'Property Value'!B10</f>
        <v>1.6168566338289062E-5</v>
      </c>
      <c r="I11" s="41">
        <f>'Total Property Damage 95%'!I11/'Property Value'!C10</f>
        <v>2.8847902251980502E-5</v>
      </c>
      <c r="J11" s="41">
        <f>'Total Property Damage 95%'!J11/'Property Value'!D10</f>
        <v>1.6480300001767096E-5</v>
      </c>
      <c r="K11" s="41">
        <f>'Total Property Damage 95%'!K11/'Property Value'!E10</f>
        <v>9.0227260311624553E-5</v>
      </c>
      <c r="L11" s="41">
        <f>'Total Property Damage 95%'!L11/'Property Value'!F10</f>
        <v>5.8757070924716221E-5</v>
      </c>
      <c r="M11" s="41">
        <f>'Total Property Damage 95%'!M11/'Property Value'!G10</f>
        <v>9.6380040627472505E-5</v>
      </c>
      <c r="N11" s="42">
        <f>'Total Property Damage 95%'!N11/'Property Value'!B10</f>
        <v>1.0049721265957992E-3</v>
      </c>
      <c r="O11" s="42">
        <f>'Total Property Damage 95%'!O11/'Property Value'!C10</f>
        <v>3.0060802303231255E-3</v>
      </c>
      <c r="P11" s="42">
        <f>'Total Property Damage 95%'!P11/'Property Value'!D10</f>
        <v>1.9915547826911085E-3</v>
      </c>
      <c r="Q11" s="42">
        <f>'Total Property Damage 95%'!Q11/'Property Value'!E10</f>
        <v>4.9391807833779862E-3</v>
      </c>
      <c r="R11" s="42">
        <f>'Total Property Damage 95%'!R11/'Property Value'!F10</f>
        <v>2.5088338023935971E-3</v>
      </c>
      <c r="S11" s="42">
        <f>'Total Property Damage 95%'!S11/'Property Value'!G10</f>
        <v>5.4870333050260379E-3</v>
      </c>
    </row>
    <row r="12" spans="1:19" x14ac:dyDescent="0.35">
      <c r="A12">
        <v>2031</v>
      </c>
      <c r="B12" s="40">
        <f>'Total Property Damage 95%'!B12/'Property Value'!B11</f>
        <v>9.5455383907479208E-6</v>
      </c>
      <c r="C12" s="40">
        <f>'Total Property Damage 95%'!C12/'Property Value'!C11</f>
        <v>2.0549404767408883E-5</v>
      </c>
      <c r="D12" s="40">
        <f>'Total Property Damage 95%'!D12/'Property Value'!D11</f>
        <v>1.9617830219497762E-5</v>
      </c>
      <c r="E12" s="40">
        <f>'Total Property Damage 95%'!E12/'Property Value'!E11</f>
        <v>9.5982521420519761E-5</v>
      </c>
      <c r="F12" s="40">
        <f>'Total Property Damage 95%'!F12/'Property Value'!F11</f>
        <v>5.7964455665275439E-5</v>
      </c>
      <c r="G12" s="40">
        <f>'Total Property Damage 95%'!G12/'Property Value'!G11</f>
        <v>1.3299571045236549E-4</v>
      </c>
      <c r="H12" s="41">
        <f>'Total Property Damage 95%'!H12/'Property Value'!B11</f>
        <v>1.6009957641601799E-5</v>
      </c>
      <c r="I12" s="41">
        <f>'Total Property Damage 95%'!I12/'Property Value'!C11</f>
        <v>2.8564913143198926E-5</v>
      </c>
      <c r="J12" s="41">
        <f>'Total Property Damage 95%'!J12/'Property Value'!D11</f>
        <v>1.6318633293067925E-5</v>
      </c>
      <c r="K12" s="41">
        <f>'Total Property Damage 95%'!K12/'Property Value'!E11</f>
        <v>8.9342158450131772E-5</v>
      </c>
      <c r="L12" s="41">
        <f>'Total Property Damage 95%'!L12/'Property Value'!F11</f>
        <v>5.8180682007755726E-5</v>
      </c>
      <c r="M12" s="41">
        <f>'Total Property Damage 95%'!M12/'Property Value'!G11</f>
        <v>9.5434581870601257E-5</v>
      </c>
      <c r="N12" s="42">
        <f>'Total Property Damage 95%'!N12/'Property Value'!B11</f>
        <v>1.0028868610165687E-3</v>
      </c>
      <c r="O12" s="42">
        <f>'Total Property Damage 95%'!O12/'Property Value'!C11</f>
        <v>2.9998427681420287E-3</v>
      </c>
      <c r="P12" s="42">
        <f>'Total Property Damage 95%'!P12/'Property Value'!D11</f>
        <v>1.9874224087400366E-3</v>
      </c>
      <c r="Q12" s="42">
        <f>'Total Property Damage 95%'!Q12/'Property Value'!E11</f>
        <v>4.9289322367719601E-3</v>
      </c>
      <c r="R12" s="42">
        <f>'Total Property Damage 95%'!R12/'Property Value'!F11</f>
        <v>2.5036281010276666E-3</v>
      </c>
      <c r="S12" s="42">
        <f>'Total Property Damage 95%'!S12/'Property Value'!G11</f>
        <v>5.4756479925578997E-3</v>
      </c>
    </row>
    <row r="13" spans="1:19" x14ac:dyDescent="0.35">
      <c r="A13">
        <v>2032</v>
      </c>
      <c r="B13" s="40">
        <f>'Total Property Damage 95%'!B13/'Property Value'!B12</f>
        <v>9.6671594556293586E-6</v>
      </c>
      <c r="C13" s="40">
        <f>'Total Property Damage 95%'!C13/'Property Value'!C12</f>
        <v>2.0811227661852885E-5</v>
      </c>
      <c r="D13" s="40">
        <f>'Total Property Damage 95%'!D13/'Property Value'!D12</f>
        <v>1.9867783789876899E-5</v>
      </c>
      <c r="E13" s="40">
        <f>'Total Property Damage 95%'!E13/'Property Value'!E12</f>
        <v>9.7205448403505192E-5</v>
      </c>
      <c r="F13" s="40">
        <f>'Total Property Damage 95%'!F13/'Property Value'!F12</f>
        <v>5.8702989054876243E-5</v>
      </c>
      <c r="G13" s="40">
        <f>'Total Property Damage 95%'!G13/'Property Value'!G12</f>
        <v>1.3469022775120719E-4</v>
      </c>
      <c r="H13" s="41">
        <f>'Total Property Damage 95%'!H13/'Property Value'!B12</f>
        <v>1.5852904847778061E-5</v>
      </c>
      <c r="I13" s="41">
        <f>'Total Property Damage 95%'!I13/'Property Value'!C12</f>
        <v>2.8284700071128433E-5</v>
      </c>
      <c r="J13" s="41">
        <f>'Total Property Damage 95%'!J13/'Property Value'!D12</f>
        <v>1.6158552485395971E-5</v>
      </c>
      <c r="K13" s="41">
        <f>'Total Property Damage 95%'!K13/'Property Value'!E12</f>
        <v>8.8465739167523821E-5</v>
      </c>
      <c r="L13" s="41">
        <f>'Total Property Damage 95%'!L13/'Property Value'!F12</f>
        <v>5.7609947289998271E-5</v>
      </c>
      <c r="M13" s="41">
        <f>'Total Property Damage 95%'!M13/'Property Value'!G12</f>
        <v>9.4498397775321012E-5</v>
      </c>
      <c r="N13" s="42">
        <f>'Total Property Damage 95%'!N13/'Property Value'!B12</f>
        <v>1.0008059222563822E-3</v>
      </c>
      <c r="O13" s="42">
        <f>'Total Property Damage 95%'!O13/'Property Value'!C12</f>
        <v>2.9936182483747999E-3</v>
      </c>
      <c r="P13" s="42">
        <f>'Total Property Damage 95%'!P13/'Property Value'!D12</f>
        <v>1.9832986092528063E-3</v>
      </c>
      <c r="Q13" s="42">
        <f>'Total Property Damage 95%'!Q13/'Property Value'!E12</f>
        <v>4.9187049553741004E-3</v>
      </c>
      <c r="R13" s="42">
        <f>'Total Property Damage 95%'!R13/'Property Value'!F12</f>
        <v>2.4984332012248718E-3</v>
      </c>
      <c r="S13" s="42">
        <f>'Total Property Damage 95%'!S13/'Property Value'!G12</f>
        <v>5.4642863040287454E-3</v>
      </c>
    </row>
    <row r="14" spans="1:19" x14ac:dyDescent="0.35">
      <c r="A14">
        <v>2033</v>
      </c>
      <c r="B14" s="40">
        <f>'Total Property Damage 95%'!B14/'Property Value'!B13</f>
        <v>9.7903301118295254E-6</v>
      </c>
      <c r="C14" s="40">
        <f>'Total Property Damage 95%'!C14/'Property Value'!C13</f>
        <v>2.1076386479104917E-5</v>
      </c>
      <c r="D14" s="40">
        <f>'Total Property Damage 95%'!D14/'Property Value'!D13</f>
        <v>2.0120922054314767E-5</v>
      </c>
      <c r="E14" s="40">
        <f>'Total Property Damage 95%'!E14/'Property Value'!E13</f>
        <v>9.8443956873448674E-5</v>
      </c>
      <c r="F14" s="40">
        <f>'Total Property Damage 95%'!F14/'Property Value'!F13</f>
        <v>5.9450932203635405E-5</v>
      </c>
      <c r="G14" s="40">
        <f>'Total Property Damage 95%'!G14/'Property Value'!G13</f>
        <v>1.3640633513642316E-4</v>
      </c>
      <c r="H14" s="41">
        <f>'Total Property Damage 95%'!H14/'Property Value'!B13</f>
        <v>1.5697392693886044E-5</v>
      </c>
      <c r="I14" s="41">
        <f>'Total Property Damage 95%'!I14/'Property Value'!C13</f>
        <v>2.8007235803696886E-5</v>
      </c>
      <c r="J14" s="41">
        <f>'Total Property Damage 95%'!J14/'Property Value'!D13</f>
        <v>1.6000042021546608E-5</v>
      </c>
      <c r="K14" s="41">
        <f>'Total Property Damage 95%'!K14/'Property Value'!E13</f>
        <v>8.7597917290354156E-5</v>
      </c>
      <c r="L14" s="41">
        <f>'Total Property Damage 95%'!L14/'Property Value'!F13</f>
        <v>5.7044811305476879E-5</v>
      </c>
      <c r="M14" s="41">
        <f>'Total Property Damage 95%'!M14/'Property Value'!G13</f>
        <v>9.3571397360034703E-5</v>
      </c>
      <c r="N14" s="42">
        <f>'Total Property Damage 95%'!N14/'Property Value'!B13</f>
        <v>9.9872930133731216E-4</v>
      </c>
      <c r="O14" s="42">
        <f>'Total Property Damage 95%'!O14/'Property Value'!C13</f>
        <v>2.9874066441665939E-3</v>
      </c>
      <c r="P14" s="42">
        <f>'Total Property Damage 95%'!P14/'Property Value'!D13</f>
        <v>1.9791833664378439E-3</v>
      </c>
      <c r="Q14" s="42">
        <f>'Total Property Damage 95%'!Q14/'Property Value'!E13</f>
        <v>4.9084988950601942E-3</v>
      </c>
      <c r="R14" s="42">
        <f>'Total Property Damage 95%'!R14/'Property Value'!F13</f>
        <v>2.4932490805725225E-3</v>
      </c>
      <c r="S14" s="42">
        <f>'Total Property Damage 95%'!S14/'Property Value'!G13</f>
        <v>5.4529481904201128E-3</v>
      </c>
    </row>
    <row r="15" spans="1:19" x14ac:dyDescent="0.35">
      <c r="A15">
        <v>2034</v>
      </c>
      <c r="B15" s="40">
        <f>'Total Property Damage 95%'!B15/'Property Value'!B14</f>
        <v>9.9150701029122303E-6</v>
      </c>
      <c r="C15" s="40">
        <f>'Total Property Damage 95%'!C15/'Property Value'!C14</f>
        <v>2.1344923722632849E-5</v>
      </c>
      <c r="D15" s="40">
        <f>'Total Property Damage 95%'!D15/'Property Value'!D14</f>
        <v>2.0377285589452198E-5</v>
      </c>
      <c r="E15" s="40">
        <f>'Total Property Damage 95%'!E15/'Property Value'!E14</f>
        <v>9.9698245356295902E-5</v>
      </c>
      <c r="F15" s="40">
        <f>'Total Property Damage 95%'!F15/'Property Value'!F14</f>
        <v>6.0208405002635246E-5</v>
      </c>
      <c r="G15" s="40">
        <f>'Total Property Damage 95%'!G15/'Property Value'!G14</f>
        <v>1.3814430769038051E-4</v>
      </c>
      <c r="H15" s="41">
        <f>'Total Property Damage 95%'!H15/'Property Value'!B14</f>
        <v>1.5543406066718651E-5</v>
      </c>
      <c r="I15" s="41">
        <f>'Total Property Damage 95%'!I15/'Property Value'!C14</f>
        <v>2.7732493375970465E-5</v>
      </c>
      <c r="J15" s="41">
        <f>'Total Property Damage 95%'!J15/'Property Value'!D14</f>
        <v>1.584308649692664E-5</v>
      </c>
      <c r="K15" s="41">
        <f>'Total Property Damage 95%'!K15/'Property Value'!E14</f>
        <v>8.6738608480701733E-5</v>
      </c>
      <c r="L15" s="41">
        <f>'Total Property Damage 95%'!L15/'Property Value'!F14</f>
        <v>5.6485219132328764E-5</v>
      </c>
      <c r="M15" s="41">
        <f>'Total Property Damage 95%'!M15/'Property Value'!G14</f>
        <v>9.2653490535646982E-5</v>
      </c>
      <c r="N15" s="42">
        <f>'Total Property Damage 95%'!N15/'Property Value'!B14</f>
        <v>9.9665698930005969E-4</v>
      </c>
      <c r="O15" s="42">
        <f>'Total Property Damage 95%'!O15/'Property Value'!C14</f>
        <v>2.9812079287182894E-3</v>
      </c>
      <c r="P15" s="42">
        <f>'Total Property Damage 95%'!P15/'Property Value'!D14</f>
        <v>1.9750766625404948E-3</v>
      </c>
      <c r="Q15" s="42">
        <f>'Total Property Damage 95%'!Q15/'Property Value'!E14</f>
        <v>4.8983140117975802E-3</v>
      </c>
      <c r="R15" s="42">
        <f>'Total Property Damage 95%'!R15/'Property Value'!F14</f>
        <v>2.4880757167044347E-3</v>
      </c>
      <c r="S15" s="42">
        <f>'Total Property Damage 95%'!S15/'Property Value'!G14</f>
        <v>5.441633602815253E-3</v>
      </c>
    </row>
    <row r="16" spans="1:19" x14ac:dyDescent="0.35">
      <c r="A16">
        <v>2035</v>
      </c>
      <c r="B16" s="40">
        <f>'Total Property Damage 95%'!B16/'Property Value'!B15</f>
        <v>1.0041399423996844E-5</v>
      </c>
      <c r="C16" s="40">
        <f>'Total Property Damage 95%'!C16/'Property Value'!C15</f>
        <v>2.1616882437447286E-5</v>
      </c>
      <c r="D16" s="40">
        <f>'Total Property Damage 95%'!D16/'Property Value'!D15</f>
        <v>2.0636915488922765E-5</v>
      </c>
      <c r="E16" s="40">
        <f>'Total Property Damage 95%'!E16/'Property Value'!E15</f>
        <v>1.0096851490743994E-4</v>
      </c>
      <c r="F16" s="40">
        <f>'Total Property Damage 95%'!F16/'Property Value'!F15</f>
        <v>6.0975528870507472E-5</v>
      </c>
      <c r="G16" s="40">
        <f>'Total Property Damage 95%'!G16/'Property Value'!G15</f>
        <v>1.3990442400030993E-4</v>
      </c>
      <c r="H16" s="41">
        <f>'Total Property Damage 95%'!H16/'Property Value'!B15</f>
        <v>1.5390930001324716E-5</v>
      </c>
      <c r="I16" s="41">
        <f>'Total Property Damage 95%'!I16/'Property Value'!C15</f>
        <v>2.7460446087533128E-5</v>
      </c>
      <c r="J16" s="41">
        <f>'Total Property Damage 95%'!J16/'Property Value'!D15</f>
        <v>1.5687670658057217E-5</v>
      </c>
      <c r="K16" s="41">
        <f>'Total Property Damage 95%'!K16/'Property Value'!E15</f>
        <v>8.588772922797469E-5</v>
      </c>
      <c r="L16" s="41">
        <f>'Total Property Damage 95%'!L16/'Property Value'!F15</f>
        <v>5.5931116387457869E-5</v>
      </c>
      <c r="M16" s="41">
        <f>'Total Property Damage 95%'!M16/'Property Value'!G15</f>
        <v>9.1744588096809011E-5</v>
      </c>
      <c r="N16" s="42">
        <f>'Total Property Damage 95%'!N16/'Property Value'!B15</f>
        <v>9.9458897720391655E-4</v>
      </c>
      <c r="O16" s="42">
        <f>'Total Property Damage 95%'!O16/'Property Value'!C15</f>
        <v>2.9750220752863708E-3</v>
      </c>
      <c r="P16" s="42">
        <f>'Total Property Damage 95%'!P16/'Property Value'!D15</f>
        <v>1.9709784798429427E-3</v>
      </c>
      <c r="Q16" s="42">
        <f>'Total Property Damage 95%'!Q16/'Property Value'!E15</f>
        <v>4.8881502616449626E-3</v>
      </c>
      <c r="R16" s="42">
        <f>'Total Property Damage 95%'!R16/'Property Value'!F15</f>
        <v>2.4829130873008339E-3</v>
      </c>
      <c r="S16" s="42">
        <f>'Total Property Damage 95%'!S16/'Property Value'!G15</f>
        <v>5.4303424923989154E-3</v>
      </c>
    </row>
    <row r="17" spans="1:19" x14ac:dyDescent="0.35">
      <c r="A17">
        <v>2036</v>
      </c>
      <c r="B17" s="40">
        <f>'Total Property Damage 95%'!B17/'Property Value'!B16</f>
        <v>1.0169338324963397E-5</v>
      </c>
      <c r="C17" s="40">
        <f>'Total Property Damage 95%'!C17/'Property Value'!C16</f>
        <v>2.1892306217001456E-5</v>
      </c>
      <c r="D17" s="40">
        <f>'Total Property Damage 95%'!D17/'Property Value'!D16</f>
        <v>2.0899853369939903E-5</v>
      </c>
      <c r="E17" s="40">
        <f>'Total Property Damage 95%'!E17/'Property Value'!E16</f>
        <v>1.0225496914394928E-4</v>
      </c>
      <c r="F17" s="40">
        <f>'Total Property Damage 95%'!F17/'Property Value'!F16</f>
        <v>6.1752426772895873E-5</v>
      </c>
      <c r="G17" s="40">
        <f>'Total Property Damage 95%'!G17/'Property Value'!G16</f>
        <v>1.4168696620296182E-4</v>
      </c>
      <c r="H17" s="41">
        <f>'Total Property Damage 95%'!H17/'Property Value'!B16</f>
        <v>1.5239949679554683E-5</v>
      </c>
      <c r="I17" s="41">
        <f>'Total Property Damage 95%'!I17/'Property Value'!C16</f>
        <v>2.7191067499891735E-5</v>
      </c>
      <c r="J17" s="41">
        <f>'Total Property Damage 95%'!J17/'Property Value'!D16</f>
        <v>1.5533779401091462E-5</v>
      </c>
      <c r="K17" s="41">
        <f>'Total Property Damage 95%'!K17/'Property Value'!E16</f>
        <v>8.504519684079465E-5</v>
      </c>
      <c r="L17" s="41">
        <f>'Total Property Damage 95%'!L17/'Property Value'!F16</f>
        <v>5.5382449221249676E-5</v>
      </c>
      <c r="M17" s="41">
        <f>'Total Property Damage 95%'!M17/'Property Value'!G16</f>
        <v>9.0844601713249145E-5</v>
      </c>
      <c r="N17" s="42">
        <f>'Total Property Damage 95%'!N17/'Property Value'!B16</f>
        <v>9.9252525612672526E-4</v>
      </c>
      <c r="O17" s="42">
        <f>'Total Property Damage 95%'!O17/'Property Value'!C16</f>
        <v>2.9688490571828144E-3</v>
      </c>
      <c r="P17" s="42">
        <f>'Total Property Damage 95%'!P17/'Property Value'!D16</f>
        <v>1.9668888006641352E-3</v>
      </c>
      <c r="Q17" s="42">
        <f>'Total Property Damage 95%'!Q17/'Property Value'!E16</f>
        <v>4.8780076007522242E-3</v>
      </c>
      <c r="R17" s="42">
        <f>'Total Property Damage 95%'!R17/'Property Value'!F16</f>
        <v>2.4777611700882562E-3</v>
      </c>
      <c r="S17" s="42">
        <f>'Total Property Damage 95%'!S17/'Property Value'!G16</f>
        <v>5.4190748104571392E-3</v>
      </c>
    </row>
    <row r="18" spans="1:19" x14ac:dyDescent="0.35">
      <c r="A18">
        <v>2037</v>
      </c>
      <c r="B18" s="40">
        <f>'Total Property Damage 95%'!B18/'Property Value'!B17</f>
        <v>1.0298907313698537E-5</v>
      </c>
      <c r="C18" s="40">
        <f>'Total Property Damage 95%'!C18/'Property Value'!C17</f>
        <v>2.217123921017897E-5</v>
      </c>
      <c r="D18" s="40">
        <f>'Total Property Damage 95%'!D18/'Property Value'!D17</f>
        <v>2.1166141379967887E-5</v>
      </c>
      <c r="E18" s="40">
        <f>'Total Property Damage 95%'!E18/'Property Value'!E17</f>
        <v>1.0355781427720646E-4</v>
      </c>
      <c r="F18" s="40">
        <f>'Total Property Damage 95%'!F18/'Property Value'!F17</f>
        <v>6.2539223242167013E-5</v>
      </c>
      <c r="G18" s="40">
        <f>'Total Property Damage 95%'!G18/'Property Value'!G17</f>
        <v>1.4349222002983103E-4</v>
      </c>
      <c r="H18" s="41">
        <f>'Total Property Damage 95%'!H18/'Property Value'!B17</f>
        <v>1.5090450428620515E-5</v>
      </c>
      <c r="I18" s="41">
        <f>'Total Property Damage 95%'!I18/'Property Value'!C17</f>
        <v>2.6924331433906705E-5</v>
      </c>
      <c r="J18" s="41">
        <f>'Total Property Damage 95%'!J18/'Property Value'!D17</f>
        <v>1.5381397770346623E-5</v>
      </c>
      <c r="K18" s="41">
        <f>'Total Property Damage 95%'!K18/'Property Value'!E17</f>
        <v>8.4210929438960334E-5</v>
      </c>
      <c r="L18" s="41">
        <f>'Total Property Damage 95%'!L18/'Property Value'!F17</f>
        <v>5.4839164312337934E-5</v>
      </c>
      <c r="M18" s="41">
        <f>'Total Property Damage 95%'!M18/'Property Value'!G17</f>
        <v>8.9953443921188733E-5</v>
      </c>
      <c r="N18" s="42">
        <f>'Total Property Damage 95%'!N18/'Property Value'!B17</f>
        <v>9.9046581716484214E-4</v>
      </c>
      <c r="O18" s="42">
        <f>'Total Property Damage 95%'!O18/'Property Value'!C17</f>
        <v>2.9626888477749724E-3</v>
      </c>
      <c r="P18" s="42">
        <f>'Total Property Damage 95%'!P18/'Property Value'!D17</f>
        <v>1.9628076073597077E-3</v>
      </c>
      <c r="Q18" s="42">
        <f>'Total Property Damage 95%'!Q18/'Property Value'!E17</f>
        <v>4.8678859853602341E-3</v>
      </c>
      <c r="R18" s="42">
        <f>'Total Property Damage 95%'!R18/'Property Value'!F17</f>
        <v>2.4726199428394564E-3</v>
      </c>
      <c r="S18" s="42">
        <f>'Total Property Damage 95%'!S18/'Property Value'!G17</f>
        <v>5.4078305083770425E-3</v>
      </c>
    </row>
    <row r="19" spans="1:19" x14ac:dyDescent="0.35">
      <c r="A19">
        <v>2038</v>
      </c>
      <c r="B19" s="40">
        <f>'Total Property Damage 95%'!B19/'Property Value'!B18</f>
        <v>1.0430127159382809E-5</v>
      </c>
      <c r="C19" s="40">
        <f>'Total Property Damage 95%'!C19/'Property Value'!C18</f>
        <v>2.2453726128370682E-5</v>
      </c>
      <c r="D19" s="40">
        <f>'Total Property Damage 95%'!D19/'Property Value'!D18</f>
        <v>2.1435822203477838E-5</v>
      </c>
      <c r="E19" s="40">
        <f>'Total Property Damage 95%'!E19/'Property Value'!E18</f>
        <v>1.048772591459627E-4</v>
      </c>
      <c r="F19" s="40">
        <f>'Total Property Damage 95%'!F19/'Property Value'!F18</f>
        <v>6.3336044397372095E-5</v>
      </c>
      <c r="G19" s="40">
        <f>'Total Property Damage 95%'!G19/'Property Value'!G18</f>
        <v>1.4532047485295809E-4</v>
      </c>
      <c r="H19" s="41">
        <f>'Total Property Damage 95%'!H19/'Property Value'!B18</f>
        <v>1.494241771966974E-5</v>
      </c>
      <c r="I19" s="41">
        <f>'Total Property Damage 95%'!I19/'Property Value'!C18</f>
        <v>2.6660211967247813E-5</v>
      </c>
      <c r="J19" s="41">
        <f>'Total Property Damage 95%'!J19/'Property Value'!D18</f>
        <v>1.5230510956850632E-5</v>
      </c>
      <c r="K19" s="41">
        <f>'Total Property Damage 95%'!K19/'Property Value'!E18</f>
        <v>8.3384845945490266E-5</v>
      </c>
      <c r="L19" s="41">
        <f>'Total Property Damage 95%'!L19/'Property Value'!F18</f>
        <v>5.4301208862422705E-5</v>
      </c>
      <c r="M19" s="41">
        <f>'Total Property Damage 95%'!M19/'Property Value'!G18</f>
        <v>8.9071028114842107E-5</v>
      </c>
      <c r="N19" s="42">
        <f>'Total Property Damage 95%'!N19/'Property Value'!B18</f>
        <v>9.8841065143309725E-4</v>
      </c>
      <c r="O19" s="42">
        <f>'Total Property Damage 95%'!O19/'Property Value'!C18</f>
        <v>2.9565414204854594E-3</v>
      </c>
      <c r="P19" s="42">
        <f>'Total Property Damage 95%'!P19/'Property Value'!D18</f>
        <v>1.9587348823219067E-3</v>
      </c>
      <c r="Q19" s="42">
        <f>'Total Property Damage 95%'!Q19/'Property Value'!E18</f>
        <v>4.857785371800657E-3</v>
      </c>
      <c r="R19" s="42">
        <f>'Total Property Damage 95%'!R19/'Property Value'!F18</f>
        <v>2.4674893833733073E-3</v>
      </c>
      <c r="S19" s="42">
        <f>'Total Property Damage 95%'!S19/'Property Value'!G18</f>
        <v>5.3966095376466097E-3</v>
      </c>
    </row>
    <row r="20" spans="1:19" x14ac:dyDescent="0.35">
      <c r="A20">
        <v>2039</v>
      </c>
      <c r="B20" s="40">
        <f>'Total Property Damage 95%'!B20/'Property Value'!B19</f>
        <v>1.0563018895819851E-5</v>
      </c>
      <c r="C20" s="40">
        <f>'Total Property Damage 95%'!C20/'Property Value'!C19</f>
        <v>2.2739812252641629E-5</v>
      </c>
      <c r="D20" s="40">
        <f>'Total Property Damage 95%'!D20/'Property Value'!D19</f>
        <v>2.1708939068789807E-5</v>
      </c>
      <c r="E20" s="40">
        <f>'Total Property Damage 95%'!E20/'Property Value'!E19</f>
        <v>1.0621351524981344E-4</v>
      </c>
      <c r="F20" s="40">
        <f>'Total Property Damage 95%'!F20/'Property Value'!F19</f>
        <v>6.4143017964463141E-5</v>
      </c>
      <c r="G20" s="40">
        <f>'Total Property Damage 95%'!G20/'Property Value'!G19</f>
        <v>1.4717202373131405E-4</v>
      </c>
      <c r="H20" s="41">
        <f>'Total Property Damage 95%'!H20/'Property Value'!B19</f>
        <v>1.4795837166373494E-5</v>
      </c>
      <c r="I20" s="41">
        <f>'Total Property Damage 95%'!I20/'Property Value'!C19</f>
        <v>2.6398683431874976E-5</v>
      </c>
      <c r="J20" s="41">
        <f>'Total Property Damage 95%'!J20/'Property Value'!D19</f>
        <v>1.5081104296902896E-5</v>
      </c>
      <c r="K20" s="41">
        <f>'Total Property Damage 95%'!K20/'Property Value'!E19</f>
        <v>8.2566866078743358E-5</v>
      </c>
      <c r="L20" s="41">
        <f>'Total Property Damage 95%'!L20/'Property Value'!F19</f>
        <v>5.3768530591139246E-5</v>
      </c>
      <c r="M20" s="41">
        <f>'Total Property Damage 95%'!M20/'Property Value'!G19</f>
        <v>8.8197268537999843E-5</v>
      </c>
      <c r="N20" s="42">
        <f>'Total Property Damage 95%'!N20/'Property Value'!B19</f>
        <v>9.8635975006475794E-4</v>
      </c>
      <c r="O20" s="42">
        <f>'Total Property Damage 95%'!O20/'Property Value'!C19</f>
        <v>2.9504067487920345E-3</v>
      </c>
      <c r="P20" s="42">
        <f>'Total Property Damage 95%'!P20/'Property Value'!D19</f>
        <v>1.9546706079795126E-3</v>
      </c>
      <c r="Q20" s="42">
        <f>'Total Property Damage 95%'!Q20/'Property Value'!E19</f>
        <v>4.8477057164957689E-3</v>
      </c>
      <c r="R20" s="42">
        <f>'Total Property Damage 95%'!R20/'Property Value'!F19</f>
        <v>2.4623694695547075E-3</v>
      </c>
      <c r="S20" s="42">
        <f>'Total Property Damage 95%'!S20/'Property Value'!G19</f>
        <v>5.3854118498544903E-3</v>
      </c>
    </row>
    <row r="21" spans="1:19" x14ac:dyDescent="0.35">
      <c r="A21">
        <v>2040</v>
      </c>
      <c r="B21" s="40">
        <f>'Total Property Damage 95%'!B21/'Property Value'!B20</f>
        <v>1.1886648650141689E-5</v>
      </c>
      <c r="C21" s="40">
        <f>'Total Property Damage 95%'!C21/'Property Value'!C20</f>
        <v>2.5589290455998817E-5</v>
      </c>
      <c r="D21" s="40">
        <f>'Total Property Damage 95%'!D21/'Property Value'!D20</f>
        <v>2.4429240714523041E-5</v>
      </c>
      <c r="E21" s="40">
        <f>'Total Property Damage 95%'!E21/'Property Value'!E20</f>
        <v>1.1952290818779301E-4</v>
      </c>
      <c r="F21" s="40">
        <f>'Total Property Damage 95%'!F21/'Property Value'!F20</f>
        <v>7.2180645081021847E-5</v>
      </c>
      <c r="G21" s="40">
        <f>'Total Property Damage 95%'!G21/'Property Value'!G20</f>
        <v>1.656138415047932E-4</v>
      </c>
      <c r="H21" s="41">
        <f>'Total Property Damage 95%'!H21/'Property Value'!B20</f>
        <v>1.6279127656408882E-5</v>
      </c>
      <c r="I21" s="41">
        <f>'Total Property Damage 95%'!I21/'Property Value'!C20</f>
        <v>2.9045165387823148E-5</v>
      </c>
      <c r="J21" s="41">
        <f>'Total Property Damage 95%'!J21/'Property Value'!D20</f>
        <v>1.659299296743162E-5</v>
      </c>
      <c r="K21" s="41">
        <f>'Total Property Damage 95%'!K21/'Property Value'!E20</f>
        <v>9.0844238009070121E-5</v>
      </c>
      <c r="L21" s="41">
        <f>'Total Property Damage 95%'!L21/'Property Value'!F20</f>
        <v>5.9158854179605823E-5</v>
      </c>
      <c r="M21" s="41">
        <f>'Total Property Damage 95%'!M21/'Property Value'!G20</f>
        <v>9.7039091288444256E-5</v>
      </c>
      <c r="N21" s="42">
        <f>'Total Property Damage 95%'!N21/'Property Value'!B20</f>
        <v>1.0937200725604805E-3</v>
      </c>
      <c r="O21" s="42">
        <f>'Total Property Damage 95%'!O21/'Property Value'!C20</f>
        <v>3.2715437579036418E-3</v>
      </c>
      <c r="P21" s="42">
        <f>'Total Property Damage 95%'!P21/'Property Value'!D20</f>
        <v>2.1674267213872352E-3</v>
      </c>
      <c r="Q21" s="42">
        <f>'Total Property Damage 95%'!Q21/'Property Value'!E20</f>
        <v>5.3753542230910289E-3</v>
      </c>
      <c r="R21" s="42">
        <f>'Total Property Damage 95%'!R21/'Property Value'!F20</f>
        <v>2.7303860632343037E-3</v>
      </c>
      <c r="S21" s="42">
        <f>'Total Property Damage 95%'!S21/'Property Value'!G20</f>
        <v>5.971586978082E-3</v>
      </c>
    </row>
    <row r="22" spans="1:19" x14ac:dyDescent="0.35">
      <c r="A22">
        <v>2041</v>
      </c>
      <c r="B22" s="40">
        <f>'Total Property Damage 95%'!B22/'Property Value'!B21</f>
        <v>1.2038098134447673E-5</v>
      </c>
      <c r="C22" s="40">
        <f>'Total Property Damage 95%'!C22/'Property Value'!C21</f>
        <v>2.5915327252187858E-5</v>
      </c>
      <c r="D22" s="40">
        <f>'Total Property Damage 95%'!D22/'Property Value'!D21</f>
        <v>2.4740497151648167E-5</v>
      </c>
      <c r="E22" s="40">
        <f>'Total Property Damage 95%'!E22/'Property Value'!E21</f>
        <v>1.2104576659309943E-4</v>
      </c>
      <c r="F22" s="40">
        <f>'Total Property Damage 95%'!F22/'Property Value'!F21</f>
        <v>7.3100308965784138E-5</v>
      </c>
      <c r="G22" s="40">
        <f>'Total Property Damage 95%'!G22/'Property Value'!G21</f>
        <v>1.6772395105947704E-4</v>
      </c>
      <c r="H22" s="41">
        <f>'Total Property Damage 95%'!H22/'Property Value'!B21</f>
        <v>1.6119434386964573E-5</v>
      </c>
      <c r="I22" s="41">
        <f>'Total Property Damage 95%'!I22/'Property Value'!C21</f>
        <v>2.87602411879379E-5</v>
      </c>
      <c r="J22" s="41">
        <f>'Total Property Damage 95%'!J22/'Property Value'!D21</f>
        <v>1.6430220775164155E-5</v>
      </c>
      <c r="K22" s="41">
        <f>'Total Property Damage 95%'!K22/'Property Value'!E21</f>
        <v>8.995308378483661E-5</v>
      </c>
      <c r="L22" s="41">
        <f>'Total Property Damage 95%'!L22/'Property Value'!F21</f>
        <v>5.8578523891649565E-5</v>
      </c>
      <c r="M22" s="41">
        <f>'Total Property Damage 95%'!M22/'Property Value'!G21</f>
        <v>9.6087167445912337E-5</v>
      </c>
      <c r="N22" s="42">
        <f>'Total Property Damage 95%'!N22/'Property Value'!B21</f>
        <v>1.0914506595486495E-3</v>
      </c>
      <c r="O22" s="42">
        <f>'Total Property Damage 95%'!O22/'Property Value'!C21</f>
        <v>3.264755472528592E-3</v>
      </c>
      <c r="P22" s="42">
        <f>'Total Property Damage 95%'!P22/'Property Value'!D21</f>
        <v>2.1629294221905673E-3</v>
      </c>
      <c r="Q22" s="42">
        <f>'Total Property Damage 95%'!Q22/'Property Value'!E21</f>
        <v>5.3642006389856157E-3</v>
      </c>
      <c r="R22" s="42">
        <f>'Total Property Damage 95%'!R22/'Property Value'!F21</f>
        <v>2.7247206522990177E-3</v>
      </c>
      <c r="S22" s="42">
        <f>'Total Property Damage 95%'!S22/'Property Value'!G21</f>
        <v>5.9591962416135607E-3</v>
      </c>
    </row>
    <row r="23" spans="1:19" x14ac:dyDescent="0.35">
      <c r="A23">
        <v>2042</v>
      </c>
      <c r="B23" s="40">
        <f>'Total Property Damage 95%'!B23/'Property Value'!B22</f>
        <v>1.2191477258214838E-5</v>
      </c>
      <c r="C23" s="40">
        <f>'Total Property Damage 95%'!C23/'Property Value'!C22</f>
        <v>2.6245518129657587E-5</v>
      </c>
      <c r="D23" s="40">
        <f>'Total Property Damage 95%'!D23/'Property Value'!D22</f>
        <v>2.5055719351392923E-5</v>
      </c>
      <c r="E23" s="40">
        <f>'Total Property Damage 95%'!E23/'Property Value'!E22</f>
        <v>1.2258802795435609E-4</v>
      </c>
      <c r="F23" s="40">
        <f>'Total Property Damage 95%'!F23/'Property Value'!F22</f>
        <v>7.4031690419154854E-5</v>
      </c>
      <c r="G23" s="40">
        <f>'Total Property Damage 95%'!G23/'Property Value'!G22</f>
        <v>1.6986094582068897E-4</v>
      </c>
      <c r="H23" s="41">
        <f>'Total Property Damage 95%'!H23/'Property Value'!B22</f>
        <v>1.5961307659711223E-5</v>
      </c>
      <c r="I23" s="41">
        <f>'Total Property Damage 95%'!I23/'Property Value'!C22</f>
        <v>2.8478112007416326E-5</v>
      </c>
      <c r="J23" s="41">
        <f>'Total Property Damage 95%'!J23/'Property Value'!D22</f>
        <v>1.6269045328380016E-5</v>
      </c>
      <c r="K23" s="41">
        <f>'Total Property Damage 95%'!K23/'Property Value'!E22</f>
        <v>8.9070671511317566E-5</v>
      </c>
      <c r="L23" s="41">
        <f>'Total Property Damage 95%'!L23/'Property Value'!F22</f>
        <v>5.8003886466541821E-5</v>
      </c>
      <c r="M23" s="41">
        <f>'Total Property Damage 95%'!M23/'Property Value'!G22</f>
        <v>9.5144581685486815E-5</v>
      </c>
      <c r="N23" s="42">
        <f>'Total Property Damage 95%'!N23/'Property Value'!B22</f>
        <v>1.089185955452333E-3</v>
      </c>
      <c r="O23" s="42">
        <f>'Total Property Damage 95%'!O23/'Property Value'!C22</f>
        <v>3.257981272497264E-3</v>
      </c>
      <c r="P23" s="42">
        <f>'Total Property Damage 95%'!P23/'Property Value'!D22</f>
        <v>2.1584414546588935E-3</v>
      </c>
      <c r="Q23" s="42">
        <f>'Total Property Damage 95%'!Q23/'Property Value'!E22</f>
        <v>5.3530701979947262E-3</v>
      </c>
      <c r="R23" s="42">
        <f>'Total Property Damage 95%'!R23/'Property Value'!F22</f>
        <v>2.7190669968006269E-3</v>
      </c>
      <c r="S23" s="42">
        <f>'Total Property Damage 95%'!S23/'Property Value'!G22</f>
        <v>5.9468312152872981E-3</v>
      </c>
    </row>
    <row r="24" spans="1:19" x14ac:dyDescent="0.35">
      <c r="A24">
        <v>2043</v>
      </c>
      <c r="B24" s="40">
        <f>'Total Property Damage 95%'!B24/'Property Value'!B23</f>
        <v>1.2346810607254539E-5</v>
      </c>
      <c r="C24" s="40">
        <f>'Total Property Damage 95%'!C24/'Property Value'!C23</f>
        <v>2.657991601614955E-5</v>
      </c>
      <c r="D24" s="40">
        <f>'Total Property Damage 95%'!D24/'Property Value'!D23</f>
        <v>2.5374957842103984E-5</v>
      </c>
      <c r="E24" s="40">
        <f>'Total Property Damage 95%'!E24/'Property Value'!E23</f>
        <v>1.2414993948738971E-4</v>
      </c>
      <c r="F24" s="40">
        <f>'Total Property Damage 95%'!F24/'Property Value'!F23</f>
        <v>7.4974938736345389E-5</v>
      </c>
      <c r="G24" s="40">
        <f>'Total Property Damage 95%'!G24/'Property Value'!G23</f>
        <v>1.7202516833667651E-4</v>
      </c>
      <c r="H24" s="41">
        <f>'Total Property Damage 95%'!H24/'Property Value'!B23</f>
        <v>1.5804732107348486E-5</v>
      </c>
      <c r="I24" s="41">
        <f>'Total Property Damage 95%'!I24/'Property Value'!C23</f>
        <v>2.8198750427972285E-5</v>
      </c>
      <c r="J24" s="41">
        <f>'Total Property Damage 95%'!J24/'Property Value'!D23</f>
        <v>1.6109450963493773E-5</v>
      </c>
      <c r="K24" s="41">
        <f>'Total Property Damage 95%'!K24/'Property Value'!E23</f>
        <v>8.8196915432646944E-5</v>
      </c>
      <c r="L24" s="41">
        <f>'Total Property Damage 95%'!L24/'Property Value'!F23</f>
        <v>5.7434886059037075E-5</v>
      </c>
      <c r="M24" s="41">
        <f>'Total Property Damage 95%'!M24/'Property Value'!G23</f>
        <v>9.4211242403434751E-5</v>
      </c>
      <c r="N24" s="42">
        <f>'Total Property Damage 95%'!N24/'Property Value'!B23</f>
        <v>1.0869259505007732E-3</v>
      </c>
      <c r="O24" s="42">
        <f>'Total Property Damage 95%'!O24/'Property Value'!C23</f>
        <v>3.2512211285832941E-3</v>
      </c>
      <c r="P24" s="42">
        <f>'Total Property Damage 95%'!P24/'Property Value'!D23</f>
        <v>2.1539627994294889E-3</v>
      </c>
      <c r="Q24" s="42">
        <f>'Total Property Damage 95%'!Q24/'Property Value'!E23</f>
        <v>5.3419628520975865E-3</v>
      </c>
      <c r="R24" s="42">
        <f>'Total Property Damage 95%'!R24/'Property Value'!F23</f>
        <v>2.7134250723472035E-3</v>
      </c>
      <c r="S24" s="42">
        <f>'Total Property Damage 95%'!S24/'Property Value'!G23</f>
        <v>5.9344918457559896E-3</v>
      </c>
    </row>
    <row r="25" spans="1:19" x14ac:dyDescent="0.35">
      <c r="A25">
        <v>2044</v>
      </c>
      <c r="B25" s="40">
        <f>'Total Property Damage 95%'!B25/'Property Value'!B24</f>
        <v>1.250412308062945E-5</v>
      </c>
      <c r="C25" s="40">
        <f>'Total Property Damage 95%'!C25/'Property Value'!C24</f>
        <v>2.6918574513765204E-5</v>
      </c>
      <c r="D25" s="40">
        <f>'Total Property Damage 95%'!D25/'Property Value'!D24</f>
        <v>2.5698263795916863E-5</v>
      </c>
      <c r="E25" s="40">
        <f>'Total Property Damage 95%'!E25/'Property Value'!E24</f>
        <v>1.2573175155783901E-4</v>
      </c>
      <c r="F25" s="40">
        <f>'Total Property Damage 95%'!F25/'Property Value'!F24</f>
        <v>7.5930205114758674E-5</v>
      </c>
      <c r="G25" s="40">
        <f>'Total Property Damage 95%'!G25/'Property Value'!G24</f>
        <v>1.7421696552014329E-4</v>
      </c>
      <c r="H25" s="41">
        <f>'Total Property Damage 95%'!H25/'Property Value'!B24</f>
        <v>1.5649692513324519E-5</v>
      </c>
      <c r="I25" s="41">
        <f>'Total Property Damage 95%'!I25/'Property Value'!C24</f>
        <v>2.7922129300284636E-5</v>
      </c>
      <c r="J25" s="41">
        <f>'Total Property Damage 95%'!J25/'Property Value'!D24</f>
        <v>1.5951422170574985E-5</v>
      </c>
      <c r="K25" s="41">
        <f>'Total Property Damage 95%'!K25/'Property Value'!E24</f>
        <v>8.733173063419752E-5</v>
      </c>
      <c r="L25" s="41">
        <f>'Total Property Damage 95%'!L25/'Property Value'!F24</f>
        <v>5.687146737171459E-5</v>
      </c>
      <c r="M25" s="41">
        <f>'Total Property Damage 95%'!M25/'Property Value'!G24</f>
        <v>9.3287058894627893E-5</v>
      </c>
      <c r="N25" s="42">
        <f>'Total Property Damage 95%'!N25/'Property Value'!B24</f>
        <v>1.0846706349434858E-3</v>
      </c>
      <c r="O25" s="42">
        <f>'Total Property Damage 95%'!O25/'Property Value'!C24</f>
        <v>3.2444750116209587E-3</v>
      </c>
      <c r="P25" s="42">
        <f>'Total Property Damage 95%'!P25/'Property Value'!D24</f>
        <v>2.1494934371798029E-3</v>
      </c>
      <c r="Q25" s="42">
        <f>'Total Property Damage 95%'!Q25/'Property Value'!E24</f>
        <v>5.3308785533730633E-3</v>
      </c>
      <c r="R25" s="42">
        <f>'Total Property Damage 95%'!R25/'Property Value'!F24</f>
        <v>2.7077948545974305E-3</v>
      </c>
      <c r="S25" s="42">
        <f>'Total Property Damage 95%'!S25/'Property Value'!G24</f>
        <v>5.922178079783097E-3</v>
      </c>
    </row>
    <row r="26" spans="1:19" x14ac:dyDescent="0.35">
      <c r="A26">
        <v>2045</v>
      </c>
      <c r="B26" s="40">
        <f>'Total Property Damage 95%'!B26/'Property Value'!B25</f>
        <v>1.2663439894644752E-5</v>
      </c>
      <c r="C26" s="40">
        <f>'Total Property Damage 95%'!C26/'Property Value'!C25</f>
        <v>2.7261547907558017E-5</v>
      </c>
      <c r="D26" s="40">
        <f>'Total Property Damage 95%'!D26/'Property Value'!D25</f>
        <v>2.6025689036958565E-5</v>
      </c>
      <c r="E26" s="40">
        <f>'Total Property Damage 95%'!E26/'Property Value'!E25</f>
        <v>1.2733371772128709E-4</v>
      </c>
      <c r="F26" s="40">
        <f>'Total Property Damage 95%'!F26/'Property Value'!F25</f>
        <v>7.6897642678225354E-5</v>
      </c>
      <c r="G26" s="40">
        <f>'Total Property Damage 95%'!G26/'Property Value'!G25</f>
        <v>1.7643668870385702E-4</v>
      </c>
      <c r="H26" s="41">
        <f>'Total Property Damage 95%'!H26/'Property Value'!B25</f>
        <v>1.5496173810357226E-5</v>
      </c>
      <c r="I26" s="41">
        <f>'Total Property Damage 95%'!I26/'Property Value'!C25</f>
        <v>2.7648221741358785E-5</v>
      </c>
      <c r="J26" s="41">
        <f>'Total Property Damage 95%'!J26/'Property Value'!D25</f>
        <v>1.5794943591840902E-5</v>
      </c>
      <c r="K26" s="41">
        <f>'Total Property Damage 95%'!K26/'Property Value'!E25</f>
        <v>8.6475033034328624E-5</v>
      </c>
      <c r="L26" s="41">
        <f>'Total Property Damage 95%'!L26/'Property Value'!F25</f>
        <v>5.6313575649604469E-5</v>
      </c>
      <c r="M26" s="41">
        <f>'Total Property Damage 95%'!M26/'Property Value'!G25</f>
        <v>9.237194134372755E-5</v>
      </c>
      <c r="N26" s="42">
        <f>'Total Property Damage 95%'!N26/'Property Value'!B25</f>
        <v>1.0824199990502185E-3</v>
      </c>
      <c r="O26" s="42">
        <f>'Total Property Damage 95%'!O26/'Property Value'!C25</f>
        <v>3.2377428925050539E-3</v>
      </c>
      <c r="P26" s="42">
        <f>'Total Property Damage 95%'!P26/'Property Value'!D25</f>
        <v>2.1450333486273811E-3</v>
      </c>
      <c r="Q26" s="42">
        <f>'Total Property Damage 95%'!Q26/'Property Value'!E25</f>
        <v>5.3198172539994561E-3</v>
      </c>
      <c r="R26" s="42">
        <f>'Total Property Damage 95%'!R26/'Property Value'!F25</f>
        <v>2.7021763192604988E-3</v>
      </c>
      <c r="S26" s="42">
        <f>'Total Property Damage 95%'!S26/'Property Value'!G25</f>
        <v>5.9098898642425566E-3</v>
      </c>
    </row>
    <row r="27" spans="1:19" x14ac:dyDescent="0.35">
      <c r="A27">
        <v>2046</v>
      </c>
      <c r="B27" s="40">
        <f>'Total Property Damage 95%'!B27/'Property Value'!B26</f>
        <v>1.2824786586890165E-5</v>
      </c>
      <c r="C27" s="40">
        <f>'Total Property Damage 95%'!C27/'Property Value'!C26</f>
        <v>2.7608891174235065E-5</v>
      </c>
      <c r="D27" s="40">
        <f>'Total Property Damage 95%'!D27/'Property Value'!D26</f>
        <v>2.6357286049654685E-5</v>
      </c>
      <c r="E27" s="40">
        <f>'Total Property Damage 95%'!E27/'Property Value'!E26</f>
        <v>1.2895609476390479E-4</v>
      </c>
      <c r="F27" s="40">
        <f>'Total Property Damage 95%'!F27/'Property Value'!F26</f>
        <v>7.7877406501548609E-5</v>
      </c>
      <c r="G27" s="40">
        <f>'Total Property Damage 95%'!G27/'Property Value'!G26</f>
        <v>1.786846936969663E-4</v>
      </c>
      <c r="H27" s="41">
        <f>'Total Property Damage 95%'!H27/'Property Value'!B26</f>
        <v>1.5344161078969926E-5</v>
      </c>
      <c r="I27" s="41">
        <f>'Total Property Damage 95%'!I27/'Property Value'!C26</f>
        <v>2.7377001131914114E-5</v>
      </c>
      <c r="J27" s="41">
        <f>'Total Property Damage 95%'!J27/'Property Value'!D26</f>
        <v>1.5640000020163924E-5</v>
      </c>
      <c r="K27" s="41">
        <f>'Total Property Damage 95%'!K27/'Property Value'!E26</f>
        <v>8.5626739376214845E-5</v>
      </c>
      <c r="L27" s="41">
        <f>'Total Property Damage 95%'!L27/'Property Value'!F26</f>
        <v>5.5761156674866322E-5</v>
      </c>
      <c r="M27" s="41">
        <f>'Total Property Damage 95%'!M27/'Property Value'!G26</f>
        <v>9.1465800816456069E-5</v>
      </c>
      <c r="N27" s="42">
        <f>'Total Property Damage 95%'!N27/'Property Value'!B26</f>
        <v>1.0801740331109087E-3</v>
      </c>
      <c r="O27" s="42">
        <f>'Total Property Damage 95%'!O27/'Property Value'!C26</f>
        <v>3.2310247421907666E-3</v>
      </c>
      <c r="P27" s="42">
        <f>'Total Property Damage 95%'!P27/'Property Value'!D26</f>
        <v>2.1405825145297771E-3</v>
      </c>
      <c r="Q27" s="42">
        <f>'Total Property Damage 95%'!Q27/'Property Value'!E26</f>
        <v>5.3087789062542913E-3</v>
      </c>
      <c r="R27" s="42">
        <f>'Total Property Damage 95%'!R27/'Property Value'!F26</f>
        <v>2.696569442096002E-3</v>
      </c>
      <c r="S27" s="42">
        <f>'Total Property Damage 95%'!S27/'Property Value'!G26</f>
        <v>5.8976271461185295E-3</v>
      </c>
    </row>
    <row r="28" spans="1:19" x14ac:dyDescent="0.35">
      <c r="A28">
        <v>2047</v>
      </c>
      <c r="B28" s="40">
        <f>'Total Property Damage 95%'!B28/'Property Value'!B27</f>
        <v>1.2988189020333477E-5</v>
      </c>
      <c r="C28" s="40">
        <f>'Total Property Damage 95%'!C28/'Property Value'!C27</f>
        <v>2.7960659990969462E-5</v>
      </c>
      <c r="D28" s="40">
        <f>'Total Property Damage 95%'!D28/'Property Value'!D27</f>
        <v>2.6693107987142327E-5</v>
      </c>
      <c r="E28" s="40">
        <f>'Total Property Damage 95%'!E28/'Property Value'!E27</f>
        <v>1.3059914274361219E-4</v>
      </c>
      <c r="F28" s="40">
        <f>'Total Property Damage 95%'!F28/'Property Value'!F27</f>
        <v>7.8869653635361744E-5</v>
      </c>
      <c r="G28" s="40">
        <f>'Total Property Damage 95%'!G28/'Property Value'!G27</f>
        <v>1.8096134084203482E-4</v>
      </c>
      <c r="H28" s="41">
        <f>'Total Property Damage 95%'!H28/'Property Value'!B27</f>
        <v>1.5193639546041463E-5</v>
      </c>
      <c r="I28" s="41">
        <f>'Total Property Damage 95%'!I28/'Property Value'!C27</f>
        <v>2.7108441113797001E-5</v>
      </c>
      <c r="J28" s="41">
        <f>'Total Property Damage 95%'!J28/'Property Value'!D27</f>
        <v>1.5486576397593717E-5</v>
      </c>
      <c r="K28" s="41">
        <f>'Total Property Damage 95%'!K28/'Property Value'!E27</f>
        <v>8.4786767219754711E-5</v>
      </c>
      <c r="L28" s="41">
        <f>'Total Property Damage 95%'!L28/'Property Value'!F27</f>
        <v>5.5214156761520218E-5</v>
      </c>
      <c r="M28" s="41">
        <f>'Total Property Damage 95%'!M28/'Property Value'!G27</f>
        <v>9.056854925095394E-5</v>
      </c>
      <c r="N28" s="42">
        <f>'Total Property Damage 95%'!N28/'Property Value'!B27</f>
        <v>1.077932727435641E-3</v>
      </c>
      <c r="O28" s="42">
        <f>'Total Property Damage 95%'!O28/'Property Value'!C27</f>
        <v>3.2243205316935509E-3</v>
      </c>
      <c r="P28" s="42">
        <f>'Total Property Damage 95%'!P28/'Property Value'!D27</f>
        <v>2.1361409156844717E-3</v>
      </c>
      <c r="Q28" s="42">
        <f>'Total Property Damage 95%'!Q28/'Property Value'!E27</f>
        <v>5.2977634625141195E-3</v>
      </c>
      <c r="R28" s="42">
        <f>'Total Property Damage 95%'!R28/'Property Value'!F27</f>
        <v>2.6909741989138303E-3</v>
      </c>
      <c r="S28" s="42">
        <f>'Total Property Damage 95%'!S28/'Property Value'!G27</f>
        <v>5.8853898725051848E-3</v>
      </c>
    </row>
    <row r="29" spans="1:19" x14ac:dyDescent="0.35">
      <c r="A29">
        <v>2048</v>
      </c>
      <c r="B29" s="40">
        <f>'Total Property Damage 95%'!B29/'Property Value'!B28</f>
        <v>1.3153673387466233E-5</v>
      </c>
      <c r="C29" s="40">
        <f>'Total Property Damage 95%'!C29/'Property Value'!C28</f>
        <v>2.8316910744325134E-5</v>
      </c>
      <c r="D29" s="40">
        <f>'Total Property Damage 95%'!D29/'Property Value'!D28</f>
        <v>2.703320867979033E-5</v>
      </c>
      <c r="E29" s="40">
        <f>'Total Property Damage 95%'!E29/'Property Value'!E28</f>
        <v>1.3226312503176435E-4</v>
      </c>
      <c r="F29" s="40">
        <f>'Total Property Damage 95%'!F29/'Property Value'!F28</f>
        <v>7.9874543131302616E-5</v>
      </c>
      <c r="G29" s="40">
        <f>'Total Property Damage 95%'!G29/'Property Value'!G28</f>
        <v>1.8326699507280228E-4</v>
      </c>
      <c r="H29" s="41">
        <f>'Total Property Damage 95%'!H29/'Property Value'!B28</f>
        <v>1.5044594583370476E-5</v>
      </c>
      <c r="I29" s="41">
        <f>'Total Property Damage 95%'!I29/'Property Value'!C28</f>
        <v>2.6842515587419274E-5</v>
      </c>
      <c r="J29" s="41">
        <f>'Total Property Damage 95%'!J29/'Property Value'!D28</f>
        <v>1.533465781389386E-5</v>
      </c>
      <c r="K29" s="41">
        <f>'Total Property Damage 95%'!K29/'Property Value'!E28</f>
        <v>8.3955034933559048E-5</v>
      </c>
      <c r="L29" s="41">
        <f>'Total Property Damage 95%'!L29/'Property Value'!F28</f>
        <v>5.4672522750229295E-5</v>
      </c>
      <c r="M29" s="41">
        <f>'Total Property Damage 95%'!M29/'Property Value'!G28</f>
        <v>8.9680099449221545E-5</v>
      </c>
      <c r="N29" s="42">
        <f>'Total Property Damage 95%'!N29/'Property Value'!B28</f>
        <v>1.0756960723546077E-3</v>
      </c>
      <c r="O29" s="42">
        <f>'Total Property Damage 95%'!O29/'Property Value'!C28</f>
        <v>3.2176302320890016E-3</v>
      </c>
      <c r="P29" s="42">
        <f>'Total Property Damage 95%'!P29/'Property Value'!D28</f>
        <v>2.1317085329287913E-3</v>
      </c>
      <c r="Q29" s="42">
        <f>'Total Property Damage 95%'!Q29/'Property Value'!E28</f>
        <v>5.2867708752543053E-3</v>
      </c>
      <c r="R29" s="42">
        <f>'Total Property Damage 95%'!R29/'Property Value'!F28</f>
        <v>2.6853905655740678E-3</v>
      </c>
      <c r="S29" s="42">
        <f>'Total Property Damage 95%'!S29/'Property Value'!G28</f>
        <v>5.8731779906064712E-3</v>
      </c>
    </row>
    <row r="30" spans="1:19" x14ac:dyDescent="0.35">
      <c r="A30">
        <v>2049</v>
      </c>
      <c r="B30" s="40">
        <f>'Total Property Damage 95%'!B30/'Property Value'!B29</f>
        <v>1.3321266214502248E-5</v>
      </c>
      <c r="C30" s="40">
        <f>'Total Property Damage 95%'!C30/'Property Value'!C29</f>
        <v>2.8677700539295267E-5</v>
      </c>
      <c r="D30" s="40">
        <f>'Total Property Damage 95%'!D30/'Property Value'!D29</f>
        <v>2.7377642643827912E-5</v>
      </c>
      <c r="E30" s="40">
        <f>'Total Property Damage 95%'!E30/'Property Value'!E29</f>
        <v>1.3394830835536828E-4</v>
      </c>
      <c r="F30" s="40">
        <f>'Total Property Damage 95%'!F30/'Property Value'!F29</f>
        <v>8.089223606750861E-5</v>
      </c>
      <c r="G30" s="40">
        <f>'Total Property Damage 95%'!G30/'Property Value'!G29</f>
        <v>1.8560202597268105E-4</v>
      </c>
      <c r="H30" s="41">
        <f>'Total Property Damage 95%'!H30/'Property Value'!B29</f>
        <v>1.4897011706253793E-5</v>
      </c>
      <c r="I30" s="41">
        <f>'Total Property Damage 95%'!I30/'Property Value'!C29</f>
        <v>2.6579198709221733E-5</v>
      </c>
      <c r="J30" s="41">
        <f>'Total Property Damage 95%'!J30/'Property Value'!D29</f>
        <v>1.5184229505092786E-5</v>
      </c>
      <c r="K30" s="41">
        <f>'Total Property Damage 95%'!K30/'Property Value'!E29</f>
        <v>8.3131461687017597E-5</v>
      </c>
      <c r="L30" s="41">
        <f>'Total Property Damage 95%'!L30/'Property Value'!F29</f>
        <v>5.4136202003133538E-5</v>
      </c>
      <c r="M30" s="41">
        <f>'Total Property Damage 95%'!M30/'Property Value'!G29</f>
        <v>8.8800365068645036E-5</v>
      </c>
      <c r="N30" s="42">
        <f>'Total Property Damage 95%'!N30/'Property Value'!B29</f>
        <v>1.0734640582180633E-3</v>
      </c>
      <c r="O30" s="42">
        <f>'Total Property Damage 95%'!O30/'Property Value'!C29</f>
        <v>3.210953814512731E-3</v>
      </c>
      <c r="P30" s="42">
        <f>'Total Property Damage 95%'!P30/'Property Value'!D29</f>
        <v>2.1272853471398226E-3</v>
      </c>
      <c r="Q30" s="42">
        <f>'Total Property Damage 95%'!Q30/'Property Value'!E29</f>
        <v>5.2758010970488248E-3</v>
      </c>
      <c r="R30" s="42">
        <f>'Total Property Damage 95%'!R30/'Property Value'!F29</f>
        <v>2.6798185179868874E-3</v>
      </c>
      <c r="S30" s="42">
        <f>'Total Property Damage 95%'!S30/'Property Value'!G29</f>
        <v>5.8609914477358825E-3</v>
      </c>
    </row>
    <row r="31" spans="1:19" x14ac:dyDescent="0.35">
      <c r="A31">
        <v>2050</v>
      </c>
      <c r="B31" s="40">
        <f>'Total Property Damage 95%'!B31/'Property Value'!B30</f>
        <v>1.4693116941960657E-5</v>
      </c>
      <c r="C31" s="40">
        <f>'Total Property Damage 95%'!C31/'Property Value'!C30</f>
        <v>3.1630987690319797E-5</v>
      </c>
      <c r="D31" s="40">
        <f>'Total Property Damage 95%'!D31/'Property Value'!D30</f>
        <v>3.0197047223862799E-5</v>
      </c>
      <c r="E31" s="40">
        <f>'Total Property Damage 95%'!E31/'Property Value'!E30</f>
        <v>1.4774257395296499E-4</v>
      </c>
      <c r="F31" s="40">
        <f>'Total Property Damage 95%'!F31/'Property Value'!F30</f>
        <v>8.9222680869680549E-5</v>
      </c>
      <c r="G31" s="40">
        <f>'Total Property Damage 95%'!G31/'Property Value'!G30</f>
        <v>2.0471569506752923E-4</v>
      </c>
      <c r="H31" s="41">
        <f>'Total Property Damage 95%'!H31/'Property Value'!B30</f>
        <v>1.606526165500078E-5</v>
      </c>
      <c r="I31" s="41">
        <f>'Total Property Damage 95%'!I31/'Property Value'!C30</f>
        <v>2.86635863798543E-5</v>
      </c>
      <c r="J31" s="41">
        <f>'Total Property Damage 95%'!J31/'Property Value'!D30</f>
        <v>1.637500358051627E-5</v>
      </c>
      <c r="K31" s="41">
        <f>'Total Property Damage 95%'!K31/'Property Value'!E30</f>
        <v>8.9650777625686714E-5</v>
      </c>
      <c r="L31" s="41">
        <f>'Total Property Damage 95%'!L31/'Property Value'!F30</f>
        <v>5.8381658505592152E-5</v>
      </c>
      <c r="M31" s="41">
        <f>'Total Property Damage 95%'!M31/'Property Value'!G30</f>
        <v>9.5764246415170915E-5</v>
      </c>
      <c r="N31" s="42">
        <f>'Total Property Damage 95%'!N31/'Property Value'!B30</f>
        <v>1.166689816742818E-3</v>
      </c>
      <c r="O31" s="42">
        <f>'Total Property Damage 95%'!O31/'Property Value'!C30</f>
        <v>3.4898114089093337E-3</v>
      </c>
      <c r="P31" s="42">
        <f>'Total Property Damage 95%'!P31/'Property Value'!D30</f>
        <v>2.3120309737562472E-3</v>
      </c>
      <c r="Q31" s="42">
        <f>'Total Property Damage 95%'!Q31/'Property Value'!E30</f>
        <v>5.7339818394153272E-3</v>
      </c>
      <c r="R31" s="42">
        <f>'Total Property Damage 95%'!R31/'Property Value'!F30</f>
        <v>2.9125492853893124E-3</v>
      </c>
      <c r="S31" s="42">
        <f>'Total Property Damage 95%'!S31/'Property Value'!G30</f>
        <v>6.3699934671693865E-3</v>
      </c>
    </row>
    <row r="32" spans="1:19" x14ac:dyDescent="0.35">
      <c r="A32">
        <v>2051</v>
      </c>
      <c r="B32" s="40">
        <f>'Total Property Damage 95%'!B32/'Property Value'!B31</f>
        <v>1.488032403869611E-5</v>
      </c>
      <c r="C32" s="40">
        <f>'Total Property Damage 95%'!C32/'Property Value'!C31</f>
        <v>3.2034002611916785E-5</v>
      </c>
      <c r="D32" s="40">
        <f>'Total Property Damage 95%'!D32/'Property Value'!D31</f>
        <v>3.058179210563929E-5</v>
      </c>
      <c r="E32" s="40">
        <f>'Total Property Damage 95%'!E32/'Property Value'!E31</f>
        <v>1.4962498314110469E-4</v>
      </c>
      <c r="F32" s="40">
        <f>'Total Property Damage 95%'!F32/'Property Value'!F31</f>
        <v>9.0359479760926428E-5</v>
      </c>
      <c r="G32" s="40">
        <f>'Total Property Damage 95%'!G32/'Property Value'!G31</f>
        <v>2.0732400691049333E-4</v>
      </c>
      <c r="H32" s="41">
        <f>'Total Property Damage 95%'!H32/'Property Value'!B31</f>
        <v>1.5907666345699584E-5</v>
      </c>
      <c r="I32" s="41">
        <f>'Total Property Damage 95%'!I32/'Property Value'!C31</f>
        <v>2.8382405353474409E-5</v>
      </c>
      <c r="J32" s="41">
        <f>'Total Property Damage 95%'!J32/'Property Value'!D31</f>
        <v>1.6214369797544153E-5</v>
      </c>
      <c r="K32" s="41">
        <f>'Total Property Damage 95%'!K32/'Property Value'!E31</f>
        <v>8.8771330883241983E-5</v>
      </c>
      <c r="L32" s="41">
        <f>'Total Property Damage 95%'!L32/'Property Value'!F31</f>
        <v>5.7808952269784199E-5</v>
      </c>
      <c r="M32" s="41">
        <f>'Total Property Damage 95%'!M32/'Property Value'!G31</f>
        <v>9.4824828411412682E-5</v>
      </c>
      <c r="N32" s="42">
        <f>'Total Property Damage 95%'!N32/'Property Value'!B31</f>
        <v>1.1642689952572176E-3</v>
      </c>
      <c r="O32" s="42">
        <f>'Total Property Damage 95%'!O32/'Property Value'!C31</f>
        <v>3.4825702293617426E-3</v>
      </c>
      <c r="P32" s="42">
        <f>'Total Property Damage 95%'!P32/'Property Value'!D31</f>
        <v>2.3072336281581957E-3</v>
      </c>
      <c r="Q32" s="42">
        <f>'Total Property Damage 95%'!Q32/'Property Value'!E31</f>
        <v>5.722084121413765E-3</v>
      </c>
      <c r="R32" s="42">
        <f>'Total Property Damage 95%'!R32/'Property Value'!F31</f>
        <v>2.9065058951181734E-3</v>
      </c>
      <c r="S32" s="42">
        <f>'Total Property Damage 95%'!S32/'Property Value'!G31</f>
        <v>6.3567760576855956E-3</v>
      </c>
    </row>
    <row r="33" spans="1:19" x14ac:dyDescent="0.35">
      <c r="A33">
        <v>2052</v>
      </c>
      <c r="B33" s="40">
        <f>'Total Property Damage 95%'!B33/'Property Value'!B32</f>
        <v>1.5069916367728195E-5</v>
      </c>
      <c r="C33" s="40">
        <f>'Total Property Damage 95%'!C33/'Property Value'!C32</f>
        <v>3.2442152404059715E-5</v>
      </c>
      <c r="D33" s="40">
        <f>'Total Property Damage 95%'!D33/'Property Value'!D32</f>
        <v>3.0971439076780866E-5</v>
      </c>
      <c r="E33" s="40">
        <f>'Total Property Damage 95%'!E33/'Property Value'!E32</f>
        <v>1.5153137637295491E-4</v>
      </c>
      <c r="F33" s="40">
        <f>'Total Property Damage 95%'!F33/'Property Value'!F32</f>
        <v>9.1510762768840206E-5</v>
      </c>
      <c r="G33" s="40">
        <f>'Total Property Damage 95%'!G33/'Property Value'!G32</f>
        <v>2.0996555162633467E-4</v>
      </c>
      <c r="H33" s="41">
        <f>'Total Property Damage 95%'!H33/'Property Value'!B32</f>
        <v>1.5751616998241224E-5</v>
      </c>
      <c r="I33" s="41">
        <f>'Total Property Damage 95%'!I33/'Property Value'!C32</f>
        <v>2.8103982627069554E-5</v>
      </c>
      <c r="J33" s="41">
        <f>'Total Property Damage 95%'!J33/'Property Value'!D32</f>
        <v>1.6055311782913409E-5</v>
      </c>
      <c r="K33" s="41">
        <f>'Total Property Damage 95%'!K33/'Property Value'!E32</f>
        <v>8.7900511244691731E-5</v>
      </c>
      <c r="L33" s="41">
        <f>'Total Property Damage 95%'!L33/'Property Value'!F32</f>
        <v>5.7241864107202129E-5</v>
      </c>
      <c r="M33" s="41">
        <f>'Total Property Damage 95%'!M33/'Property Value'!G32</f>
        <v>9.3894625811302687E-5</v>
      </c>
      <c r="N33" s="42">
        <f>'Total Property Damage 95%'!N33/'Property Value'!B32</f>
        <v>1.1618531968519432E-3</v>
      </c>
      <c r="O33" s="42">
        <f>'Total Property Damage 95%'!O33/'Property Value'!C32</f>
        <v>3.4753440748900356E-3</v>
      </c>
      <c r="P33" s="42">
        <f>'Total Property Damage 95%'!P33/'Property Value'!D32</f>
        <v>2.3024462368060211E-3</v>
      </c>
      <c r="Q33" s="42">
        <f>'Total Property Damage 95%'!Q33/'Property Value'!E32</f>
        <v>5.7102110905663684E-3</v>
      </c>
      <c r="R33" s="42">
        <f>'Total Property Damage 95%'!R33/'Property Value'!F32</f>
        <v>2.9004750445716502E-3</v>
      </c>
      <c r="S33" s="42">
        <f>'Total Property Damage 95%'!S33/'Property Value'!G32</f>
        <v>6.3435860736480582E-3</v>
      </c>
    </row>
    <row r="34" spans="1:19" x14ac:dyDescent="0.35">
      <c r="A34">
        <v>2053</v>
      </c>
      <c r="B34" s="40">
        <f>'Total Property Damage 95%'!B34/'Property Value'!B33</f>
        <v>1.5261924319641495E-5</v>
      </c>
      <c r="C34" s="40">
        <f>'Total Property Damage 95%'!C34/'Property Value'!C33</f>
        <v>3.2855502490865916E-5</v>
      </c>
      <c r="D34" s="40">
        <f>'Total Property Damage 95%'!D34/'Property Value'!D33</f>
        <v>3.1366050595506691E-5</v>
      </c>
      <c r="E34" s="40">
        <f>'Total Property Damage 95%'!E34/'Property Value'!E33</f>
        <v>1.5346205923263433E-4</v>
      </c>
      <c r="F34" s="40">
        <f>'Total Property Damage 95%'!F34/'Property Value'!F33</f>
        <v>9.2676714437616318E-5</v>
      </c>
      <c r="G34" s="40">
        <f>'Total Property Damage 95%'!G34/'Property Value'!G33</f>
        <v>2.1264075263982223E-4</v>
      </c>
      <c r="H34" s="41">
        <f>'Total Property Damage 95%'!H34/'Property Value'!B33</f>
        <v>1.5597098447212266E-5</v>
      </c>
      <c r="I34" s="41">
        <f>'Total Property Damage 95%'!I34/'Property Value'!C33</f>
        <v>2.7828291142559577E-5</v>
      </c>
      <c r="J34" s="41">
        <f>'Total Property Damage 95%'!J34/'Property Value'!D33</f>
        <v>1.5897814078817958E-5</v>
      </c>
      <c r="K34" s="41">
        <f>'Total Property Damage 95%'!K34/'Property Value'!E33</f>
        <v>8.703823408078209E-5</v>
      </c>
      <c r="L34" s="41">
        <f>'Total Property Damage 95%'!L34/'Property Value'!F33</f>
        <v>5.668033890626379E-5</v>
      </c>
      <c r="M34" s="41">
        <f>'Total Property Damage 95%'!M34/'Property Value'!G33</f>
        <v>9.2973548214546207E-5</v>
      </c>
      <c r="N34" s="42">
        <f>'Total Property Damage 95%'!N34/'Property Value'!B33</f>
        <v>1.1594424111043612E-3</v>
      </c>
      <c r="O34" s="42">
        <f>'Total Property Damage 95%'!O34/'Property Value'!C33</f>
        <v>3.4681329143179517E-3</v>
      </c>
      <c r="P34" s="42">
        <f>'Total Property Damage 95%'!P34/'Property Value'!D33</f>
        <v>2.2976687790451735E-3</v>
      </c>
      <c r="Q34" s="42">
        <f>'Total Property Damage 95%'!Q34/'Property Value'!E33</f>
        <v>5.6983626956485581E-3</v>
      </c>
      <c r="R34" s="42">
        <f>'Total Property Damage 95%'!R34/'Property Value'!F33</f>
        <v>2.894456707730459E-3</v>
      </c>
      <c r="S34" s="42">
        <f>'Total Property Damage 95%'!S34/'Property Value'!G33</f>
        <v>6.3304234581503804E-3</v>
      </c>
    </row>
    <row r="35" spans="1:19" x14ac:dyDescent="0.35">
      <c r="A35">
        <v>2054</v>
      </c>
      <c r="B35" s="40">
        <f>'Total Property Damage 95%'!B35/'Property Value'!B34</f>
        <v>1.5456378672231371E-5</v>
      </c>
      <c r="C35" s="40">
        <f>'Total Property Damage 95%'!C35/'Property Value'!C34</f>
        <v>3.3274119130030758E-5</v>
      </c>
      <c r="D35" s="40">
        <f>'Total Property Damage 95%'!D35/'Property Value'!D34</f>
        <v>3.1765689915824968E-5</v>
      </c>
      <c r="E35" s="40">
        <f>'Total Property Damage 95%'!E35/'Property Value'!E34</f>
        <v>1.5541734119775235E-4</v>
      </c>
      <c r="F35" s="40">
        <f>'Total Property Damage 95%'!F35/'Property Value'!F34</f>
        <v>9.3857521662753108E-5</v>
      </c>
      <c r="G35" s="40">
        <f>'Total Property Damage 95%'!G35/'Property Value'!G34</f>
        <v>2.1535003877064037E-4</v>
      </c>
      <c r="H35" s="41">
        <f>'Total Property Damage 95%'!H35/'Property Value'!B34</f>
        <v>1.5444095675967362E-5</v>
      </c>
      <c r="I35" s="41">
        <f>'Total Property Damage 95%'!I35/'Property Value'!C34</f>
        <v>2.7555304107295813E-5</v>
      </c>
      <c r="J35" s="41">
        <f>'Total Property Damage 95%'!J35/'Property Value'!D34</f>
        <v>1.574186137908808E-5</v>
      </c>
      <c r="K35" s="41">
        <f>'Total Property Damage 95%'!K35/'Property Value'!E34</f>
        <v>8.6184415592446389E-5</v>
      </c>
      <c r="L35" s="41">
        <f>'Total Property Damage 95%'!L35/'Property Value'!F34</f>
        <v>5.6124322096014797E-5</v>
      </c>
      <c r="M35" s="41">
        <f>'Total Property Damage 95%'!M35/'Property Value'!G34</f>
        <v>9.2061506107647814E-5</v>
      </c>
      <c r="N35" s="42">
        <f>'Total Property Damage 95%'!N35/'Property Value'!B34</f>
        <v>1.1570366276134638E-3</v>
      </c>
      <c r="O35" s="42">
        <f>'Total Property Damage 95%'!O35/'Property Value'!C34</f>
        <v>3.4609367165339185E-3</v>
      </c>
      <c r="P35" s="42">
        <f>'Total Property Damage 95%'!P35/'Property Value'!D34</f>
        <v>2.2929012342639611E-3</v>
      </c>
      <c r="Q35" s="42">
        <f>'Total Property Damage 95%'!Q35/'Property Value'!E34</f>
        <v>5.6865388855420447E-3</v>
      </c>
      <c r="R35" s="42">
        <f>'Total Property Damage 95%'!R35/'Property Value'!F34</f>
        <v>2.8884508586293021E-3</v>
      </c>
      <c r="S35" s="42">
        <f>'Total Property Damage 95%'!S35/'Property Value'!G34</f>
        <v>6.3172881544042462E-3</v>
      </c>
    </row>
    <row r="36" spans="1:19" x14ac:dyDescent="0.35">
      <c r="A36">
        <v>2055</v>
      </c>
      <c r="B36" s="40">
        <f>'Total Property Damage 95%'!B36/'Property Value'!B35</f>
        <v>1.5653310595437455E-5</v>
      </c>
      <c r="C36" s="40">
        <f>'Total Property Damage 95%'!C36/'Property Value'!C35</f>
        <v>3.3698069423448308E-5</v>
      </c>
      <c r="D36" s="40">
        <f>'Total Property Damage 95%'!D36/'Property Value'!D35</f>
        <v>3.2170421097672261E-5</v>
      </c>
      <c r="E36" s="40">
        <f>'Total Property Damage 95%'!E36/'Property Value'!E35</f>
        <v>1.5739753568901676E-4</v>
      </c>
      <c r="F36" s="40">
        <f>'Total Property Damage 95%'!F36/'Property Value'!F35</f>
        <v>9.5053373721011114E-5</v>
      </c>
      <c r="G36" s="40">
        <f>'Total Property Damage 95%'!G36/'Property Value'!G35</f>
        <v>2.1809384430212617E-4</v>
      </c>
      <c r="H36" s="41">
        <f>'Total Property Damage 95%'!H36/'Property Value'!B35</f>
        <v>1.5292593815169866E-5</v>
      </c>
      <c r="I36" s="41">
        <f>'Total Property Damage 95%'!I36/'Property Value'!C35</f>
        <v>2.7284994991457293E-5</v>
      </c>
      <c r="J36" s="41">
        <f>'Total Property Damage 95%'!J36/'Property Value'!D35</f>
        <v>1.5587438527702922E-5</v>
      </c>
      <c r="K36" s="41">
        <f>'Total Property Damage 95%'!K36/'Property Value'!E35</f>
        <v>8.5338972802661113E-5</v>
      </c>
      <c r="L36" s="41">
        <f>'Total Property Damage 95%'!L36/'Property Value'!F35</f>
        <v>5.5573759640825156E-5</v>
      </c>
      <c r="M36" s="41">
        <f>'Total Property Damage 95%'!M36/'Property Value'!G35</f>
        <v>9.1158410855212126E-5</v>
      </c>
      <c r="N36" s="42">
        <f>'Total Property Damage 95%'!N36/'Property Value'!B35</f>
        <v>1.1546358359998256E-3</v>
      </c>
      <c r="O36" s="42">
        <f>'Total Property Damage 95%'!O36/'Property Value'!C35</f>
        <v>3.4537554504909191E-3</v>
      </c>
      <c r="P36" s="42">
        <f>'Total Property Damage 95%'!P36/'Property Value'!D35</f>
        <v>2.2881435818934599E-3</v>
      </c>
      <c r="Q36" s="42">
        <f>'Total Property Damage 95%'!Q36/'Property Value'!E35</f>
        <v>5.6747396092346079E-3</v>
      </c>
      <c r="R36" s="42">
        <f>'Total Property Damage 95%'!R36/'Property Value'!F35</f>
        <v>2.8824574713567606E-3</v>
      </c>
      <c r="S36" s="42">
        <f>'Total Property Damage 95%'!S36/'Property Value'!G35</f>
        <v>6.3041801057391721E-3</v>
      </c>
    </row>
    <row r="37" spans="1:19" x14ac:dyDescent="0.35">
      <c r="A37">
        <v>2056</v>
      </c>
      <c r="B37" s="40">
        <f>'Total Property Damage 95%'!B37/'Property Value'!B36</f>
        <v>1.5852751656340028E-5</v>
      </c>
      <c r="C37" s="40">
        <f>'Total Property Damage 95%'!C37/'Property Value'!C36</f>
        <v>3.4127421327967476E-5</v>
      </c>
      <c r="D37" s="40">
        <f>'Total Property Damage 95%'!D37/'Property Value'!D36</f>
        <v>3.2580309017181916E-5</v>
      </c>
      <c r="E37" s="40">
        <f>'Total Property Damage 95%'!E37/'Property Value'!E36</f>
        <v>1.5940296012047331E-4</v>
      </c>
      <c r="F37" s="40">
        <f>'Total Property Damage 95%'!F37/'Property Value'!F36</f>
        <v>9.6264462300752989E-5</v>
      </c>
      <c r="G37" s="40">
        <f>'Total Property Damage 95%'!G37/'Property Value'!G36</f>
        <v>2.208726090508825E-4</v>
      </c>
      <c r="H37" s="41">
        <f>'Total Property Damage 95%'!H37/'Property Value'!B36</f>
        <v>1.5142578141346776E-5</v>
      </c>
      <c r="I37" s="41">
        <f>'Total Property Damage 95%'!I37/'Property Value'!C36</f>
        <v>2.7017337525472499E-5</v>
      </c>
      <c r="J37" s="41">
        <f>'Total Property Damage 95%'!J37/'Property Value'!D36</f>
        <v>1.5434530517317544E-5</v>
      </c>
      <c r="K37" s="41">
        <f>'Total Property Damage 95%'!K37/'Property Value'!E36</f>
        <v>8.4501823548382074E-5</v>
      </c>
      <c r="L37" s="41">
        <f>'Total Property Damage 95%'!L37/'Property Value'!F36</f>
        <v>5.5028598035137906E-5</v>
      </c>
      <c r="M37" s="41">
        <f>'Total Property Damage 95%'!M37/'Property Value'!G36</f>
        <v>9.0264174691329885E-5</v>
      </c>
      <c r="N37" s="42">
        <f>'Total Property Damage 95%'!N37/'Property Value'!B36</f>
        <v>1.1522400259055573E-3</v>
      </c>
      <c r="O37" s="42">
        <f>'Total Property Damage 95%'!O37/'Property Value'!C36</f>
        <v>3.4465890852063571E-3</v>
      </c>
      <c r="P37" s="42">
        <f>'Total Property Damage 95%'!P37/'Property Value'!D36</f>
        <v>2.2833958014074262E-3</v>
      </c>
      <c r="Q37" s="42">
        <f>'Total Property Damage 95%'!Q37/'Property Value'!E36</f>
        <v>5.6629648158198721E-3</v>
      </c>
      <c r="R37" s="42">
        <f>'Total Property Damage 95%'!R37/'Property Value'!F36</f>
        <v>2.8764765200551788E-3</v>
      </c>
      <c r="S37" s="42">
        <f>'Total Property Damage 95%'!S37/'Property Value'!G36</f>
        <v>6.2910992556022664E-3</v>
      </c>
    </row>
    <row r="38" spans="1:19" x14ac:dyDescent="0.35">
      <c r="A38">
        <v>2057</v>
      </c>
      <c r="B38" s="40">
        <f>'Total Property Damage 95%'!B38/'Property Value'!B37</f>
        <v>1.6054733824220027E-5</v>
      </c>
      <c r="C38" s="40">
        <f>'Total Property Damage 95%'!C38/'Property Value'!C37</f>
        <v>3.456224366628501E-5</v>
      </c>
      <c r="D38" s="40">
        <f>'Total Property Damage 95%'!D38/'Property Value'!D37</f>
        <v>3.2995419377083311E-5</v>
      </c>
      <c r="E38" s="40">
        <f>'Total Property Damage 95%'!E38/'Property Value'!E37</f>
        <v>1.6143393595038523E-4</v>
      </c>
      <c r="F38" s="40">
        <f>'Total Property Damage 95%'!F38/'Property Value'!F37</f>
        <v>9.7490981532670208E-5</v>
      </c>
      <c r="G38" s="40">
        <f>'Total Property Damage 95%'!G38/'Property Value'!G37</f>
        <v>2.2368677843727846E-4</v>
      </c>
      <c r="H38" s="41">
        <f>'Total Property Damage 95%'!H38/'Property Value'!B37</f>
        <v>1.4994034075457864E-5</v>
      </c>
      <c r="I38" s="41">
        <f>'Total Property Damage 95%'!I38/'Property Value'!C37</f>
        <v>2.6752305697466372E-5</v>
      </c>
      <c r="J38" s="41">
        <f>'Total Property Damage 95%'!J38/'Property Value'!D37</f>
        <v>1.5283122487804485E-5</v>
      </c>
      <c r="K38" s="41">
        <f>'Total Property Damage 95%'!K38/'Property Value'!E37</f>
        <v>8.3672886472559415E-5</v>
      </c>
      <c r="L38" s="41">
        <f>'Total Property Damage 95%'!L38/'Property Value'!F37</f>
        <v>5.4488784298269251E-5</v>
      </c>
      <c r="M38" s="41">
        <f>'Total Property Damage 95%'!M38/'Property Value'!G37</f>
        <v>8.9378710711048603E-5</v>
      </c>
      <c r="N38" s="42">
        <f>'Total Property Damage 95%'!N38/'Property Value'!B37</f>
        <v>1.149849186994262E-3</v>
      </c>
      <c r="O38" s="42">
        <f>'Total Property Damage 95%'!O38/'Property Value'!C37</f>
        <v>3.4394375897619238E-3</v>
      </c>
      <c r="P38" s="42">
        <f>'Total Property Damage 95%'!P38/'Property Value'!D37</f>
        <v>2.2786578723222053E-3</v>
      </c>
      <c r="Q38" s="42">
        <f>'Total Property Damage 95%'!Q38/'Property Value'!E37</f>
        <v>5.6512144544970926E-3</v>
      </c>
      <c r="R38" s="42">
        <f>'Total Property Damage 95%'!R38/'Property Value'!F37</f>
        <v>2.8705079789205566E-3</v>
      </c>
      <c r="S38" s="42">
        <f>'Total Property Damage 95%'!S38/'Property Value'!G37</f>
        <v>6.2780455475579776E-3</v>
      </c>
    </row>
    <row r="39" spans="1:19" x14ac:dyDescent="0.35">
      <c r="A39">
        <v>2058</v>
      </c>
      <c r="B39" s="40">
        <f>'Total Property Damage 95%'!B39/'Property Value'!B38</f>
        <v>1.6259289475683568E-5</v>
      </c>
      <c r="C39" s="40">
        <f>'Total Property Damage 95%'!C39/'Property Value'!C38</f>
        <v>3.5002606137977499E-5</v>
      </c>
      <c r="D39" s="40">
        <f>'Total Property Damage 95%'!D39/'Property Value'!D38</f>
        <v>3.3415818717233681E-5</v>
      </c>
      <c r="E39" s="40">
        <f>'Total Property Damage 95%'!E39/'Property Value'!E38</f>
        <v>1.6349078873276131E-4</v>
      </c>
      <c r="F39" s="40">
        <f>'Total Property Damage 95%'!F39/'Property Value'!F38</f>
        <v>9.8733128020901014E-5</v>
      </c>
      <c r="G39" s="40">
        <f>'Total Property Damage 95%'!G39/'Property Value'!G38</f>
        <v>2.2653680355684726E-4</v>
      </c>
      <c r="H39" s="41">
        <f>'Total Property Damage 95%'!H39/'Property Value'!B38</f>
        <v>1.4846947181478837E-5</v>
      </c>
      <c r="I39" s="41">
        <f>'Total Property Damage 95%'!I39/'Property Value'!C38</f>
        <v>2.6489873750732411E-5</v>
      </c>
      <c r="J39" s="41">
        <f>'Total Property Damage 95%'!J39/'Property Value'!D38</f>
        <v>1.5133199724809596E-5</v>
      </c>
      <c r="K39" s="41">
        <f>'Total Property Damage 95%'!K39/'Property Value'!E38</f>
        <v>8.2852081016231117E-5</v>
      </c>
      <c r="L39" s="41">
        <f>'Total Property Damage 95%'!L39/'Property Value'!F38</f>
        <v>5.3954265969259731E-5</v>
      </c>
      <c r="M39" s="41">
        <f>'Total Property Damage 95%'!M39/'Property Value'!G38</f>
        <v>8.8501932861926878E-5</v>
      </c>
      <c r="N39" s="42">
        <f>'Total Property Damage 95%'!N39/'Property Value'!B38</f>
        <v>1.1474633089509898E-3</v>
      </c>
      <c r="O39" s="42">
        <f>'Total Property Damage 95%'!O39/'Property Value'!C38</f>
        <v>3.4323009333034637E-3</v>
      </c>
      <c r="P39" s="42">
        <f>'Total Property Damage 95%'!P39/'Property Value'!D38</f>
        <v>2.2739297741966469E-3</v>
      </c>
      <c r="Q39" s="42">
        <f>'Total Property Damage 95%'!Q39/'Property Value'!E38</f>
        <v>5.6394884745709318E-3</v>
      </c>
      <c r="R39" s="42">
        <f>'Total Property Damage 95%'!R39/'Property Value'!F38</f>
        <v>2.8645518222024341E-3</v>
      </c>
      <c r="S39" s="42">
        <f>'Total Property Damage 95%'!S39/'Property Value'!G38</f>
        <v>6.2650189252878566E-3</v>
      </c>
    </row>
    <row r="40" spans="1:19" x14ac:dyDescent="0.35">
      <c r="A40">
        <v>2059</v>
      </c>
      <c r="B40" s="40">
        <f>'Total Property Damage 95%'!B40/'Property Value'!B39</f>
        <v>1.6466451399851706E-5</v>
      </c>
      <c r="C40" s="40">
        <f>'Total Property Damage 95%'!C40/'Property Value'!C39</f>
        <v>3.5448579330673742E-5</v>
      </c>
      <c r="D40" s="40">
        <f>'Total Property Damage 95%'!D40/'Property Value'!D39</f>
        <v>3.3841574425284069E-5</v>
      </c>
      <c r="E40" s="40">
        <f>'Total Property Damage 95%'!E40/'Property Value'!E39</f>
        <v>1.6557384816954035E-4</v>
      </c>
      <c r="F40" s="40">
        <f>'Total Property Damage 95%'!F40/'Property Value'!F39</f>
        <v>9.999110087454499E-5</v>
      </c>
      <c r="G40" s="40">
        <f>'Total Property Damage 95%'!G40/'Property Value'!G39</f>
        <v>2.2942314125259477E-4</v>
      </c>
      <c r="H40" s="41">
        <f>'Total Property Damage 95%'!H40/'Property Value'!B39</f>
        <v>1.470130316499839E-5</v>
      </c>
      <c r="I40" s="41">
        <f>'Total Property Damage 95%'!I40/'Property Value'!C39</f>
        <v>2.6230016181229538E-5</v>
      </c>
      <c r="J40" s="41">
        <f>'Total Property Damage 95%'!J40/'Property Value'!D39</f>
        <v>1.4984747658322044E-5</v>
      </c>
      <c r="K40" s="41">
        <f>'Total Property Damage 95%'!K40/'Property Value'!E39</f>
        <v>8.2039327410693899E-5</v>
      </c>
      <c r="L40" s="41">
        <f>'Total Property Damage 95%'!L40/'Property Value'!F39</f>
        <v>5.3424991101775853E-5</v>
      </c>
      <c r="M40" s="41">
        <f>'Total Property Damage 95%'!M40/'Property Value'!G39</f>
        <v>8.7633755935671392E-5</v>
      </c>
      <c r="N40" s="42">
        <f>'Total Property Damage 95%'!N40/'Property Value'!B39</f>
        <v>1.1450823814821947E-3</v>
      </c>
      <c r="O40" s="42">
        <f>'Total Property Damage 95%'!O40/'Property Value'!C39</f>
        <v>3.4251790850408433E-3</v>
      </c>
      <c r="P40" s="42">
        <f>'Total Property Damage 95%'!P40/'Property Value'!D39</f>
        <v>2.2692114866320139E-3</v>
      </c>
      <c r="Q40" s="42">
        <f>'Total Property Damage 95%'!Q40/'Property Value'!E39</f>
        <v>5.6277868254512448E-3</v>
      </c>
      <c r="R40" s="42">
        <f>'Total Property Damage 95%'!R40/'Property Value'!F39</f>
        <v>2.8586080242037821E-3</v>
      </c>
      <c r="S40" s="42">
        <f>'Total Property Damage 95%'!S40/'Property Value'!G39</f>
        <v>6.2520193325903122E-3</v>
      </c>
    </row>
    <row r="41" spans="1:19" x14ac:dyDescent="0.35">
      <c r="A41">
        <v>2060</v>
      </c>
      <c r="B41" s="40">
        <f>'Total Property Damage 95%'!B41/'Property Value'!B40</f>
        <v>1.767426774582295E-5</v>
      </c>
      <c r="C41" s="40">
        <f>'Total Property Damage 95%'!C41/'Property Value'!C40</f>
        <v>3.8048737222460412E-5</v>
      </c>
      <c r="D41" s="40">
        <f>'Total Property Damage 95%'!D41/'Property Value'!D40</f>
        <v>3.6323858298822766E-5</v>
      </c>
      <c r="E41" s="40">
        <f>'Total Property Damage 95%'!E41/'Property Value'!E40</f>
        <v>1.7771871140864317E-4</v>
      </c>
      <c r="F41" s="40">
        <f>'Total Property Damage 95%'!F41/'Property Value'!F40</f>
        <v>1.0732546109310567E-4</v>
      </c>
      <c r="G41" s="40">
        <f>'Total Property Damage 95%'!G41/'Property Value'!G40</f>
        <v>2.4625135842095498E-4</v>
      </c>
      <c r="H41" s="41">
        <f>'Total Property Damage 95%'!H41/'Property Value'!B40</f>
        <v>1.5428278263470787E-5</v>
      </c>
      <c r="I41" s="41">
        <f>'Total Property Damage 95%'!I41/'Property Value'!C40</f>
        <v>2.7527082732559579E-5</v>
      </c>
      <c r="J41" s="41">
        <f>'Total Property Damage 95%'!J41/'Property Value'!D40</f>
        <v>1.5725739003254549E-5</v>
      </c>
      <c r="K41" s="41">
        <f>'Total Property Damage 95%'!K41/'Property Value'!E40</f>
        <v>8.6096147915218536E-5</v>
      </c>
      <c r="L41" s="41">
        <f>'Total Property Damage 95%'!L41/'Property Value'!F40</f>
        <v>5.6066841129028497E-5</v>
      </c>
      <c r="M41" s="41">
        <f>'Total Property Damage 95%'!M41/'Property Value'!G40</f>
        <v>9.1967219278058516E-5</v>
      </c>
      <c r="N41" s="42">
        <f>'Total Property Damage 95%'!N41/'Property Value'!B40</f>
        <v>1.211093343680881E-3</v>
      </c>
      <c r="O41" s="42">
        <f>'Total Property Damage 95%'!O41/'Property Value'!C40</f>
        <v>3.6226315747156027E-3</v>
      </c>
      <c r="P41" s="42">
        <f>'Total Property Damage 95%'!P41/'Property Value'!D40</f>
        <v>2.4000255102230492E-3</v>
      </c>
      <c r="Q41" s="42">
        <f>'Total Property Damage 95%'!Q41/'Property Value'!E40</f>
        <v>5.9522138094000006E-3</v>
      </c>
      <c r="R41" s="42">
        <f>'Total Property Damage 95%'!R41/'Property Value'!F40</f>
        <v>3.023399194933633E-3</v>
      </c>
      <c r="S41" s="42">
        <f>'Total Property Damage 95%'!S41/'Property Value'!G40</f>
        <v>6.6124316649282472E-3</v>
      </c>
    </row>
    <row r="42" spans="1:19" x14ac:dyDescent="0.35">
      <c r="A42">
        <v>2061</v>
      </c>
      <c r="B42" s="40">
        <f>'Total Property Damage 95%'!B42/'Property Value'!B41</f>
        <v>1.7899458109766182E-5</v>
      </c>
      <c r="C42" s="40">
        <f>'Total Property Damage 95%'!C42/'Property Value'!C41</f>
        <v>3.853352160537954E-5</v>
      </c>
      <c r="D42" s="40">
        <f>'Total Property Damage 95%'!D42/'Property Value'!D41</f>
        <v>3.6786665753579554E-5</v>
      </c>
      <c r="E42" s="40">
        <f>'Total Property Damage 95%'!E42/'Property Value'!E41</f>
        <v>1.7998305083572312E-4</v>
      </c>
      <c r="F42" s="40">
        <f>'Total Property Damage 95%'!F42/'Property Value'!F41</f>
        <v>1.0869291008683518E-4</v>
      </c>
      <c r="G42" s="40">
        <f>'Total Property Damage 95%'!G42/'Property Value'!G41</f>
        <v>2.4938888206956194E-4</v>
      </c>
      <c r="H42" s="41">
        <f>'Total Property Damage 95%'!H42/'Property Value'!B41</f>
        <v>1.5276931566658056E-5</v>
      </c>
      <c r="I42" s="41">
        <f>'Total Property Damage 95%'!I42/'Property Value'!C41</f>
        <v>2.7257050459786303E-5</v>
      </c>
      <c r="J42" s="41">
        <f>'Total Property Damage 95%'!J42/'Property Value'!D41</f>
        <v>1.5571474307451334E-5</v>
      </c>
      <c r="K42" s="41">
        <f>'Total Property Damage 95%'!K42/'Property Value'!E41</f>
        <v>8.5251571004383303E-5</v>
      </c>
      <c r="L42" s="41">
        <f>'Total Property Damage 95%'!L42/'Property Value'!F41</f>
        <v>5.5516842544565998E-5</v>
      </c>
      <c r="M42" s="41">
        <f>'Total Property Damage 95%'!M42/'Property Value'!G41</f>
        <v>9.1065048950618837E-5</v>
      </c>
      <c r="N42" s="42">
        <f>'Total Property Damage 95%'!N42/'Property Value'!B41</f>
        <v>1.2085803871560391E-3</v>
      </c>
      <c r="O42" s="42">
        <f>'Total Property Damage 95%'!O42/'Property Value'!C41</f>
        <v>3.6151148001413893E-3</v>
      </c>
      <c r="P42" s="42">
        <f>'Total Property Damage 95%'!P42/'Property Value'!D41</f>
        <v>2.3950455804784337E-3</v>
      </c>
      <c r="Q42" s="42">
        <f>'Total Property Damage 95%'!Q42/'Property Value'!E41</f>
        <v>5.9398632712621855E-3</v>
      </c>
      <c r="R42" s="42">
        <f>'Total Property Damage 95%'!R42/'Property Value'!F41</f>
        <v>3.0171257967899212E-3</v>
      </c>
      <c r="S42" s="42">
        <f>'Total Property Damage 95%'!S42/'Property Value'!G41</f>
        <v>6.5987112086280343E-3</v>
      </c>
    </row>
    <row r="43" spans="1:19" x14ac:dyDescent="0.35">
      <c r="A43">
        <v>2062</v>
      </c>
      <c r="B43" s="40">
        <f>'Total Property Damage 95%'!B43/'Property Value'!B42</f>
        <v>1.8127517656226177E-5</v>
      </c>
      <c r="C43" s="40">
        <f>'Total Property Damage 95%'!C43/'Property Value'!C42</f>
        <v>3.9024482695203514E-5</v>
      </c>
      <c r="D43" s="40">
        <f>'Total Property Damage 95%'!D43/'Property Value'!D42</f>
        <v>3.7255369904067732E-5</v>
      </c>
      <c r="E43" s="40">
        <f>'Total Property Damage 95%'!E43/'Property Value'!E42</f>
        <v>1.822762405341132E-4</v>
      </c>
      <c r="F43" s="40">
        <f>'Total Property Damage 95%'!F43/'Property Value'!F42</f>
        <v>1.1007778194305608E-4</v>
      </c>
      <c r="G43" s="40">
        <f>'Total Property Damage 95%'!G43/'Property Value'!G42</f>
        <v>2.5256638135407475E-4</v>
      </c>
      <c r="H43" s="41">
        <f>'Total Property Damage 95%'!H43/'Property Value'!B42</f>
        <v>1.5127069534708445E-5</v>
      </c>
      <c r="I43" s="41">
        <f>'Total Property Damage 95%'!I43/'Property Value'!C42</f>
        <v>2.6989667121120849E-5</v>
      </c>
      <c r="J43" s="41">
        <f>'Total Property Damage 95%'!J43/'Property Value'!D42</f>
        <v>1.5418722901189959E-5</v>
      </c>
      <c r="K43" s="41">
        <f>'Total Property Damage 95%'!K43/'Property Value'!E42</f>
        <v>8.4415279135046319E-5</v>
      </c>
      <c r="L43" s="41">
        <f>'Total Property Damage 95%'!L43/'Property Value'!F42</f>
        <v>5.49722392782063E-5</v>
      </c>
      <c r="M43" s="41">
        <f>'Total Property Damage 95%'!M43/'Property Value'!G42</f>
        <v>9.0171728638500936E-5</v>
      </c>
      <c r="N43" s="42">
        <f>'Total Property Damage 95%'!N43/'Property Value'!B42</f>
        <v>1.2060726448870009E-3</v>
      </c>
      <c r="O43" s="42">
        <f>'Total Property Damage 95%'!O43/'Property Value'!C42</f>
        <v>3.6076136224885954E-3</v>
      </c>
      <c r="P43" s="42">
        <f>'Total Property Damage 95%'!P43/'Property Value'!D42</f>
        <v>2.390075983832428E-3</v>
      </c>
      <c r="Q43" s="42">
        <f>'Total Property Damage 95%'!Q43/'Property Value'!E42</f>
        <v>5.9275383598570751E-3</v>
      </c>
      <c r="R43" s="42">
        <f>'Total Property Damage 95%'!R43/'Property Value'!F42</f>
        <v>3.0108654156253542E-3</v>
      </c>
      <c r="S43" s="42">
        <f>'Total Property Damage 95%'!S43/'Property Value'!G42</f>
        <v>6.5850192215703984E-3</v>
      </c>
    </row>
    <row r="44" spans="1:19" x14ac:dyDescent="0.35">
      <c r="A44">
        <v>2063</v>
      </c>
      <c r="B44" s="40">
        <f>'Total Property Damage 95%'!B44/'Property Value'!B43</f>
        <v>1.8358482941866236E-5</v>
      </c>
      <c r="C44" s="40">
        <f>'Total Property Damage 95%'!C44/'Property Value'!C43</f>
        <v>3.9521699190235172E-5</v>
      </c>
      <c r="D44" s="40">
        <f>'Total Property Damage 95%'!D44/'Property Value'!D43</f>
        <v>3.7730045880927902E-5</v>
      </c>
      <c r="E44" s="40">
        <f>'Total Property Damage 95%'!E44/'Property Value'!E43</f>
        <v>1.8459864808923141E-4</v>
      </c>
      <c r="F44" s="40">
        <f>'Total Property Damage 95%'!F44/'Property Value'!F43</f>
        <v>1.1148029864894217E-4</v>
      </c>
      <c r="G44" s="40">
        <f>'Total Property Damage 95%'!G44/'Property Value'!G43</f>
        <v>2.5578436560976713E-4</v>
      </c>
      <c r="H44" s="41">
        <f>'Total Property Damage 95%'!H44/'Property Value'!B43</f>
        <v>1.4978677603513165E-5</v>
      </c>
      <c r="I44" s="41">
        <f>'Total Property Damage 95%'!I44/'Property Value'!C43</f>
        <v>2.6724906731328794E-5</v>
      </c>
      <c r="J44" s="41">
        <f>'Total Property Damage 95%'!J44/'Property Value'!D43</f>
        <v>1.5267469939562279E-5</v>
      </c>
      <c r="K44" s="41">
        <f>'Total Property Damage 95%'!K44/'Property Value'!E43</f>
        <v>8.3587191033481363E-5</v>
      </c>
      <c r="L44" s="41">
        <f>'Total Property Damage 95%'!L44/'Property Value'!F43</f>
        <v>5.4432978403526962E-5</v>
      </c>
      <c r="M44" s="41">
        <f>'Total Property Damage 95%'!M44/'Property Value'!G43</f>
        <v>8.9287171525757967E-5</v>
      </c>
      <c r="N44" s="42">
        <f>'Total Property Damage 95%'!N44/'Property Value'!B43</f>
        <v>1.2035701060544529E-3</v>
      </c>
      <c r="O44" s="42">
        <f>'Total Property Damage 95%'!O44/'Property Value'!C43</f>
        <v>3.6001280093944082E-3</v>
      </c>
      <c r="P44" s="42">
        <f>'Total Property Damage 95%'!P44/'Property Value'!D43</f>
        <v>2.3851166988443822E-3</v>
      </c>
      <c r="Q44" s="42">
        <f>'Total Property Damage 95%'!Q44/'Property Value'!E43</f>
        <v>5.915239022010515E-3</v>
      </c>
      <c r="R44" s="42">
        <f>'Total Property Damage 95%'!R44/'Property Value'!F43</f>
        <v>3.0046180244303702E-3</v>
      </c>
      <c r="S44" s="42">
        <f>'Total Property Damage 95%'!S44/'Property Value'!G43</f>
        <v>6.5713556446831229E-3</v>
      </c>
    </row>
    <row r="45" spans="1:19" x14ac:dyDescent="0.35">
      <c r="A45">
        <v>2064</v>
      </c>
      <c r="B45" s="40">
        <f>'Total Property Damage 95%'!B45/'Property Value'!B44</f>
        <v>1.8592390989123335E-5</v>
      </c>
      <c r="C45" s="40">
        <f>'Total Property Damage 95%'!C45/'Property Value'!C44</f>
        <v>4.0025250791483681E-5</v>
      </c>
      <c r="D45" s="40">
        <f>'Total Property Damage 95%'!D45/'Property Value'!D44</f>
        <v>3.8210769772050859E-5</v>
      </c>
      <c r="E45" s="40">
        <f>'Total Property Damage 95%'!E45/'Property Value'!E44</f>
        <v>1.8695064576995386E-4</v>
      </c>
      <c r="F45" s="40">
        <f>'Total Property Damage 95%'!F45/'Property Value'!F44</f>
        <v>1.1290068502003745E-4</v>
      </c>
      <c r="G45" s="40">
        <f>'Total Property Damage 95%'!G45/'Property Value'!G44</f>
        <v>2.5904335066142593E-4</v>
      </c>
      <c r="H45" s="41">
        <f>'Total Property Damage 95%'!H45/'Property Value'!B44</f>
        <v>1.48317413518329E-5</v>
      </c>
      <c r="I45" s="41">
        <f>'Total Property Damage 95%'!I45/'Property Value'!C44</f>
        <v>2.6462743560082949E-5</v>
      </c>
      <c r="J45" s="41">
        <f>'Total Property Damage 95%'!J45/'Property Value'!D44</f>
        <v>1.5117700723284184E-5</v>
      </c>
      <c r="K45" s="41">
        <f>'Total Property Damage 95%'!K45/'Property Value'!E44</f>
        <v>8.2767226223232586E-5</v>
      </c>
      <c r="L45" s="41">
        <f>'Total Property Damage 95%'!L45/'Property Value'!F44</f>
        <v>5.3899007513297554E-5</v>
      </c>
      <c r="M45" s="41">
        <f>'Total Property Damage 95%'!M45/'Property Value'!G44</f>
        <v>8.8411291648081002E-5</v>
      </c>
      <c r="N45" s="42">
        <f>'Total Property Damage 95%'!N45/'Property Value'!B44</f>
        <v>1.2010727598615316E-3</v>
      </c>
      <c r="O45" s="42">
        <f>'Total Property Damage 95%'!O45/'Property Value'!C44</f>
        <v>3.5926579285631677E-3</v>
      </c>
      <c r="P45" s="42">
        <f>'Total Property Damage 95%'!P45/'Property Value'!D44</f>
        <v>2.3801677041181348E-3</v>
      </c>
      <c r="Q45" s="42">
        <f>'Total Property Damage 95%'!Q45/'Property Value'!E44</f>
        <v>5.902965204658682E-3</v>
      </c>
      <c r="R45" s="42">
        <f>'Total Property Damage 95%'!R45/'Property Value'!F44</f>
        <v>2.9983835962514474E-3</v>
      </c>
      <c r="S45" s="42">
        <f>'Total Property Damage 95%'!S45/'Property Value'!G44</f>
        <v>6.5577204190165588E-3</v>
      </c>
    </row>
    <row r="46" spans="1:19" x14ac:dyDescent="0.35">
      <c r="A46">
        <v>2065</v>
      </c>
      <c r="B46" s="40">
        <f>'Total Property Damage 95%'!B46/'Property Value'!B45</f>
        <v>1.8829279292142567E-5</v>
      </c>
      <c r="C46" s="40">
        <f>'Total Property Damage 95%'!C46/'Property Value'!C45</f>
        <v>4.05352182154401E-5</v>
      </c>
      <c r="D46" s="40">
        <f>'Total Property Damage 95%'!D46/'Property Value'!D45</f>
        <v>3.8697618634774063E-5</v>
      </c>
      <c r="E46" s="40">
        <f>'Total Property Damage 95%'!E46/'Property Value'!E45</f>
        <v>1.8933261058828743E-4</v>
      </c>
      <c r="F46" s="40">
        <f>'Total Property Damage 95%'!F46/'Property Value'!F45</f>
        <v>1.1433916873629272E-4</v>
      </c>
      <c r="G46" s="40">
        <f>'Total Property Damage 95%'!G46/'Property Value'!G45</f>
        <v>2.6234385890603522E-4</v>
      </c>
      <c r="H46" s="41">
        <f>'Total Property Damage 95%'!H46/'Property Value'!B45</f>
        <v>1.4686246499896278E-5</v>
      </c>
      <c r="I46" s="41">
        <f>'Total Property Damage 95%'!I46/'Property Value'!C45</f>
        <v>2.6203152129462751E-5</v>
      </c>
      <c r="J46" s="41">
        <f>'Total Property Damage 95%'!J46/'Property Value'!D45</f>
        <v>1.496940069726704E-5</v>
      </c>
      <c r="K46" s="41">
        <f>'Total Property Damage 95%'!K46/'Property Value'!E45</f>
        <v>8.1955305017293687E-5</v>
      </c>
      <c r="L46" s="41">
        <f>'Total Property Damage 95%'!L46/'Property Value'!F45</f>
        <v>5.3370274714386593E-5</v>
      </c>
      <c r="M46" s="41">
        <f>'Total Property Damage 95%'!M46/'Property Value'!G45</f>
        <v>8.7544003884444714E-5</v>
      </c>
      <c r="N46" s="42">
        <f>'Total Property Damage 95%'!N46/'Property Value'!B45</f>
        <v>1.198580595533776E-3</v>
      </c>
      <c r="O46" s="42">
        <f>'Total Property Damage 95%'!O46/'Property Value'!C45</f>
        <v>3.5852033477662263E-3</v>
      </c>
      <c r="P46" s="42">
        <f>'Total Property Damage 95%'!P46/'Property Value'!D45</f>
        <v>2.3752289783019213E-3</v>
      </c>
      <c r="Q46" s="42">
        <f>'Total Property Damage 95%'!Q46/'Property Value'!E45</f>
        <v>5.8907168548478616E-3</v>
      </c>
      <c r="R46" s="42">
        <f>'Total Property Damage 95%'!R46/'Property Value'!F45</f>
        <v>2.9921621041909948E-3</v>
      </c>
      <c r="S46" s="42">
        <f>'Total Property Damage 95%'!S46/'Property Value'!G45</f>
        <v>6.5441134857433803E-3</v>
      </c>
    </row>
    <row r="47" spans="1:19" x14ac:dyDescent="0.35">
      <c r="A47">
        <v>2066</v>
      </c>
      <c r="B47" s="40">
        <f>'Total Property Damage 95%'!B47/'Property Value'!B46</f>
        <v>1.9069185822787296E-5</v>
      </c>
      <c r="C47" s="40">
        <f>'Total Property Damage 95%'!C47/'Property Value'!C46</f>
        <v>4.1051683207015813E-5</v>
      </c>
      <c r="D47" s="40">
        <f>'Total Property Damage 95%'!D47/'Property Value'!D46</f>
        <v>3.9190670508233472E-5</v>
      </c>
      <c r="E47" s="40">
        <f>'Total Property Damage 95%'!E47/'Property Value'!E46</f>
        <v>1.9174492435980285E-4</v>
      </c>
      <c r="F47" s="40">
        <f>'Total Property Damage 95%'!F47/'Property Value'!F46</f>
        <v>1.1579598037856164E-4</v>
      </c>
      <c r="G47" s="40">
        <f>'Total Property Damage 95%'!G47/'Property Value'!G46</f>
        <v>2.6568641939651351E-4</v>
      </c>
      <c r="H47" s="41">
        <f>'Total Property Damage 95%'!H47/'Property Value'!B46</f>
        <v>1.4542178908012131E-5</v>
      </c>
      <c r="I47" s="41">
        <f>'Total Property Damage 95%'!I47/'Property Value'!C46</f>
        <v>2.594610721147827E-5</v>
      </c>
      <c r="J47" s="41">
        <f>'Total Property Damage 95%'!J47/'Property Value'!D46</f>
        <v>1.4822555449203189E-5</v>
      </c>
      <c r="K47" s="41">
        <f>'Total Property Damage 95%'!K47/'Property Value'!E46</f>
        <v>8.1151348510363495E-5</v>
      </c>
      <c r="L47" s="41">
        <f>'Total Property Damage 95%'!L47/'Property Value'!F46</f>
        <v>5.2846728622718348E-5</v>
      </c>
      <c r="M47" s="41">
        <f>'Total Property Damage 95%'!M47/'Property Value'!G46</f>
        <v>8.6685223948835063E-5</v>
      </c>
      <c r="N47" s="42">
        <f>'Total Property Damage 95%'!N47/'Property Value'!B46</f>
        <v>1.1960936023190825E-3</v>
      </c>
      <c r="O47" s="42">
        <f>'Total Property Damage 95%'!O47/'Property Value'!C46</f>
        <v>3.5777642348418077E-3</v>
      </c>
      <c r="P47" s="42">
        <f>'Total Property Damage 95%'!P47/'Property Value'!D46</f>
        <v>2.3703005000882803E-3</v>
      </c>
      <c r="Q47" s="42">
        <f>'Total Property Damage 95%'!Q47/'Property Value'!E46</f>
        <v>5.8784939197342118E-3</v>
      </c>
      <c r="R47" s="42">
        <f>'Total Property Damage 95%'!R47/'Property Value'!F46</f>
        <v>2.985953521407229E-3</v>
      </c>
      <c r="S47" s="42">
        <f>'Total Property Damage 95%'!S47/'Property Value'!G46</f>
        <v>6.5305347861583252E-3</v>
      </c>
    </row>
    <row r="48" spans="1:19" x14ac:dyDescent="0.35">
      <c r="A48">
        <v>2067</v>
      </c>
      <c r="B48" s="40">
        <f>'Total Property Damage 95%'!B48/'Property Value'!B47</f>
        <v>1.9312149036725788E-5</v>
      </c>
      <c r="C48" s="40">
        <f>'Total Property Damage 95%'!C48/'Property Value'!C47</f>
        <v>4.1574728552645762E-5</v>
      </c>
      <c r="D48" s="40">
        <f>'Total Property Damage 95%'!D48/'Property Value'!D47</f>
        <v>3.969000442587281E-5</v>
      </c>
      <c r="E48" s="40">
        <f>'Total Property Damage 95%'!E48/'Property Value'!E47</f>
        <v>1.9418797376483725E-4</v>
      </c>
      <c r="F48" s="40">
        <f>'Total Property Damage 95%'!F48/'Property Value'!F47</f>
        <v>1.1727135346556121E-4</v>
      </c>
      <c r="G48" s="40">
        <f>'Total Property Damage 95%'!G48/'Property Value'!G47</f>
        <v>2.6907156792651778E-4</v>
      </c>
      <c r="H48" s="41">
        <f>'Total Property Damage 95%'!H48/'Property Value'!B47</f>
        <v>1.4399524575195332E-5</v>
      </c>
      <c r="I48" s="41">
        <f>'Total Property Damage 95%'!I48/'Property Value'!C47</f>
        <v>2.5691583825618447E-5</v>
      </c>
      <c r="J48" s="41">
        <f>'Total Property Damage 95%'!J48/'Property Value'!D47</f>
        <v>1.4677150708165305E-5</v>
      </c>
      <c r="K48" s="41">
        <f>'Total Property Damage 95%'!K48/'Property Value'!E47</f>
        <v>8.0355278571177762E-5</v>
      </c>
      <c r="L48" s="41">
        <f>'Total Property Damage 95%'!L48/'Property Value'!F47</f>
        <v>5.2328318358279176E-5</v>
      </c>
      <c r="M48" s="41">
        <f>'Total Property Damage 95%'!M48/'Property Value'!G47</f>
        <v>8.5834868382058012E-5</v>
      </c>
      <c r="N48" s="42">
        <f>'Total Property Damage 95%'!N48/'Property Value'!B47</f>
        <v>1.1936117694876559E-3</v>
      </c>
      <c r="O48" s="42">
        <f>'Total Property Damage 95%'!O48/'Property Value'!C47</f>
        <v>3.5703405576948712E-3</v>
      </c>
      <c r="P48" s="42">
        <f>'Total Property Damage 95%'!P48/'Property Value'!D47</f>
        <v>2.3653822482139625E-3</v>
      </c>
      <c r="Q48" s="42">
        <f>'Total Property Damage 95%'!Q48/'Property Value'!E47</f>
        <v>5.8662963465835397E-3</v>
      </c>
      <c r="R48" s="42">
        <f>'Total Property Damage 95%'!R48/'Property Value'!F47</f>
        <v>2.9797578211140634E-3</v>
      </c>
      <c r="S48" s="42">
        <f>'Total Property Damage 95%'!S48/'Property Value'!G47</f>
        <v>6.5169842616779371E-3</v>
      </c>
    </row>
    <row r="49" spans="1:19" x14ac:dyDescent="0.35">
      <c r="A49">
        <v>2068</v>
      </c>
      <c r="B49" s="40">
        <f>'Total Property Damage 95%'!B49/'Property Value'!B48</f>
        <v>1.9558207879595473E-5</v>
      </c>
      <c r="C49" s="40">
        <f>'Total Property Damage 95%'!C49/'Property Value'!C48</f>
        <v>4.2104438093558645E-5</v>
      </c>
      <c r="D49" s="40">
        <f>'Total Property Damage 95%'!D49/'Property Value'!D48</f>
        <v>4.0195700428112175E-5</v>
      </c>
      <c r="E49" s="40">
        <f>'Total Property Damage 95%'!E49/'Property Value'!E48</f>
        <v>1.9666215041047719E-4</v>
      </c>
      <c r="F49" s="40">
        <f>'Total Property Damage 95%'!F49/'Property Value'!F48</f>
        <v>1.1876552449130377E-4</v>
      </c>
      <c r="G49" s="40">
        <f>'Total Property Damage 95%'!G49/'Property Value'!G48</f>
        <v>2.7249984711632858E-4</v>
      </c>
      <c r="H49" s="41">
        <f>'Total Property Damage 95%'!H49/'Property Value'!B48</f>
        <v>1.4258269637806143E-5</v>
      </c>
      <c r="I49" s="41">
        <f>'Total Property Damage 95%'!I49/'Property Value'!C48</f>
        <v>2.5439557236423391E-5</v>
      </c>
      <c r="J49" s="41">
        <f>'Total Property Damage 95%'!J49/'Property Value'!D48</f>
        <v>1.45331723432195E-5</v>
      </c>
      <c r="K49" s="41">
        <f>'Total Property Damage 95%'!K49/'Property Value'!E48</f>
        <v>7.9567017834916018E-5</v>
      </c>
      <c r="L49" s="41">
        <f>'Total Property Damage 95%'!L49/'Property Value'!F48</f>
        <v>5.1814993540172824E-5</v>
      </c>
      <c r="M49" s="41">
        <f>'Total Property Damage 95%'!M49/'Property Value'!G48</f>
        <v>8.4992854543628732E-5</v>
      </c>
      <c r="N49" s="42">
        <f>'Total Property Damage 95%'!N49/'Property Value'!B48</f>
        <v>1.1911350863319668E-3</v>
      </c>
      <c r="O49" s="42">
        <f>'Total Property Damage 95%'!O49/'Property Value'!C48</f>
        <v>3.5629322842969701E-3</v>
      </c>
      <c r="P49" s="42">
        <f>'Total Property Damage 95%'!P49/'Property Value'!D48</f>
        <v>2.3604742014598388E-3</v>
      </c>
      <c r="Q49" s="42">
        <f>'Total Property Damage 95%'!Q49/'Property Value'!E48</f>
        <v>5.8541240827710769E-3</v>
      </c>
      <c r="R49" s="42">
        <f>'Total Property Damage 95%'!R49/'Property Value'!F48</f>
        <v>2.973574976580992E-3</v>
      </c>
      <c r="S49" s="42">
        <f>'Total Property Damage 95%'!S49/'Property Value'!G48</f>
        <v>6.5034618538403217E-3</v>
      </c>
    </row>
    <row r="50" spans="1:19" x14ac:dyDescent="0.35">
      <c r="A50">
        <v>2069</v>
      </c>
      <c r="B50" s="40">
        <f>'Total Property Damage 95%'!B50/'Property Value'!B49</f>
        <v>1.9807401793245697E-5</v>
      </c>
      <c r="C50" s="40">
        <f>'Total Property Damage 95%'!C50/'Property Value'!C49</f>
        <v>4.264089673921624E-5</v>
      </c>
      <c r="D50" s="40">
        <f>'Total Property Damage 95%'!D50/'Property Value'!D49</f>
        <v>4.0707839575178058E-5</v>
      </c>
      <c r="E50" s="40">
        <f>'Total Property Damage 95%'!E50/'Property Value'!E49</f>
        <v>1.9916785089333091E-4</v>
      </c>
      <c r="F50" s="40">
        <f>'Total Property Damage 95%'!F50/'Property Value'!F49</f>
        <v>1.2027873296300561E-4</v>
      </c>
      <c r="G50" s="40">
        <f>'Total Property Damage 95%'!G50/'Property Value'!G49</f>
        <v>2.7597180649982858E-4</v>
      </c>
      <c r="H50" s="41">
        <f>'Total Property Damage 95%'!H50/'Property Value'!B49</f>
        <v>1.4118400368202907E-5</v>
      </c>
      <c r="I50" s="41">
        <f>'Total Property Damage 95%'!I50/'Property Value'!C49</f>
        <v>2.519000295108055E-5</v>
      </c>
      <c r="J50" s="41">
        <f>'Total Property Damage 95%'!J50/'Property Value'!D49</f>
        <v>1.4390606362052037E-5</v>
      </c>
      <c r="K50" s="41">
        <f>'Total Property Damage 95%'!K50/'Property Value'!E49</f>
        <v>7.8786489695683134E-5</v>
      </c>
      <c r="L50" s="41">
        <f>'Total Property Damage 95%'!L50/'Property Value'!F49</f>
        <v>5.1306704281724235E-5</v>
      </c>
      <c r="M50" s="41">
        <f>'Total Property Damage 95%'!M50/'Property Value'!G49</f>
        <v>8.4159100603740377E-5</v>
      </c>
      <c r="N50" s="42">
        <f>'Total Property Damage 95%'!N50/'Property Value'!B49</f>
        <v>1.1886635421667017E-3</v>
      </c>
      <c r="O50" s="42">
        <f>'Total Property Damage 95%'!O50/'Property Value'!C49</f>
        <v>3.5555393826861162E-3</v>
      </c>
      <c r="P50" s="42">
        <f>'Total Property Damage 95%'!P50/'Property Value'!D49</f>
        <v>2.3555763386508086E-3</v>
      </c>
      <c r="Q50" s="42">
        <f>'Total Property Damage 95%'!Q50/'Property Value'!E49</f>
        <v>5.8419770757812441E-3</v>
      </c>
      <c r="R50" s="42">
        <f>'Total Property Damage 95%'!R50/'Property Value'!F49</f>
        <v>2.9674049611329721E-3</v>
      </c>
      <c r="S50" s="42">
        <f>'Total Property Damage 95%'!S50/'Property Value'!G49</f>
        <v>6.4899675043048896E-3</v>
      </c>
    </row>
    <row r="51" spans="1:19" x14ac:dyDescent="0.35">
      <c r="A51">
        <v>2070</v>
      </c>
      <c r="B51" s="40">
        <f>'Total Property Damage 95%'!B51/'Property Value'!B50</f>
        <v>2.0611079680982325E-5</v>
      </c>
      <c r="C51" s="40">
        <f>'Total Property Damage 95%'!C51/'Property Value'!C50</f>
        <v>4.4371035107705079E-5</v>
      </c>
      <c r="D51" s="40">
        <f>'Total Property Damage 95%'!D51/'Property Value'!D50</f>
        <v>4.2359544875327866E-5</v>
      </c>
      <c r="E51" s="40">
        <f>'Total Property Damage 95%'!E51/'Property Value'!E50</f>
        <v>2.0724901163222088E-4</v>
      </c>
      <c r="F51" s="40">
        <f>'Total Property Damage 95%'!F51/'Property Value'!F50</f>
        <v>1.2515899737407588E-4</v>
      </c>
      <c r="G51" s="40">
        <f>'Total Property Damage 95%'!G51/'Property Value'!G50</f>
        <v>2.8716925888847429E-4</v>
      </c>
      <c r="H51" s="41">
        <f>'Total Property Damage 95%'!H51/'Property Value'!B50</f>
        <v>1.4364117229049667E-5</v>
      </c>
      <c r="I51" s="41">
        <f>'Total Property Damage 95%'!I51/'Property Value'!C50</f>
        <v>2.5628410156460576E-5</v>
      </c>
      <c r="J51" s="41">
        <f>'Total Property Damage 95%'!J51/'Property Value'!D50</f>
        <v>1.4641060700273564E-5</v>
      </c>
      <c r="K51" s="41">
        <f>'Total Property Damage 95%'!K51/'Property Value'!E50</f>
        <v>8.0157690994716915E-5</v>
      </c>
      <c r="L51" s="41">
        <f>'Total Property Damage 95%'!L51/'Property Value'!F50</f>
        <v>5.2199646965577532E-5</v>
      </c>
      <c r="M51" s="41">
        <f>'Total Property Damage 95%'!M51/'Property Value'!G50</f>
        <v>8.5623806907055838E-5</v>
      </c>
      <c r="N51" s="42">
        <f>'Total Property Damage 95%'!N51/'Property Value'!B50</f>
        <v>1.2187977533176287E-3</v>
      </c>
      <c r="O51" s="42">
        <f>'Total Property Damage 95%'!O51/'Property Value'!C50</f>
        <v>3.6456770631251062E-3</v>
      </c>
      <c r="P51" s="42">
        <f>'Total Property Damage 95%'!P51/'Property Value'!D50</f>
        <v>2.4152933504484799E-3</v>
      </c>
      <c r="Q51" s="42">
        <f>'Total Property Damage 95%'!Q51/'Property Value'!E50</f>
        <v>5.9900790108499136E-3</v>
      </c>
      <c r="R51" s="42">
        <f>'Total Property Damage 95%'!R51/'Property Value'!F50</f>
        <v>3.042632647098753E-3</v>
      </c>
      <c r="S51" s="42">
        <f>'Total Property Damage 95%'!S51/'Property Value'!G50</f>
        <v>6.6544968637070401E-3</v>
      </c>
    </row>
    <row r="52" spans="1:19" x14ac:dyDescent="0.35">
      <c r="A52">
        <v>2071</v>
      </c>
      <c r="B52" s="40">
        <f>'Total Property Damage 95%'!B52/'Property Value'!B51</f>
        <v>2.0873688384288877E-5</v>
      </c>
      <c r="C52" s="40">
        <f>'Total Property Damage 95%'!C52/'Property Value'!C51</f>
        <v>4.4936372788911331E-5</v>
      </c>
      <c r="D52" s="40">
        <f>'Total Property Damage 95%'!D52/'Property Value'!D51</f>
        <v>4.2899253872844836E-5</v>
      </c>
      <c r="E52" s="40">
        <f>'Total Property Damage 95%'!E52/'Property Value'!E51</f>
        <v>2.0988960082253487E-4</v>
      </c>
      <c r="F52" s="40">
        <f>'Total Property Damage 95%'!F52/'Property Value'!F51</f>
        <v>1.2675366599485083E-4</v>
      </c>
      <c r="G52" s="40">
        <f>'Total Property Damage 95%'!G52/'Property Value'!G51</f>
        <v>2.9082812333776315E-4</v>
      </c>
      <c r="H52" s="41">
        <f>'Total Property Damage 95%'!H52/'Property Value'!B51</f>
        <v>1.4223209626910114E-5</v>
      </c>
      <c r="I52" s="41">
        <f>'Total Property Damage 95%'!I52/'Property Value'!C51</f>
        <v>2.5377003281661995E-5</v>
      </c>
      <c r="J52" s="41">
        <f>'Total Property Damage 95%'!J52/'Property Value'!D51</f>
        <v>1.4497436367280585E-5</v>
      </c>
      <c r="K52" s="41">
        <f>'Total Property Damage 95%'!K52/'Property Value'!E51</f>
        <v>7.9371368532222218E-5</v>
      </c>
      <c r="L52" s="41">
        <f>'Total Property Damage 95%'!L52/'Property Value'!F51</f>
        <v>5.1687584374527699E-5</v>
      </c>
      <c r="M52" s="41">
        <f>'Total Property Damage 95%'!M52/'Property Value'!G51</f>
        <v>8.4783863517222358E-5</v>
      </c>
      <c r="N52" s="42">
        <f>'Total Property Damage 95%'!N52/'Property Value'!B51</f>
        <v>1.2162688105382445E-3</v>
      </c>
      <c r="O52" s="42">
        <f>'Total Property Damage 95%'!O52/'Property Value'!C51</f>
        <v>3.6381124703453271E-3</v>
      </c>
      <c r="P52" s="42">
        <f>'Total Property Damage 95%'!P52/'Property Value'!D51</f>
        <v>2.4102817407190683E-3</v>
      </c>
      <c r="Q52" s="42">
        <f>'Total Property Damage 95%'!Q52/'Property Value'!E51</f>
        <v>5.9776499043626436E-3</v>
      </c>
      <c r="R52" s="42">
        <f>'Total Property Damage 95%'!R52/'Property Value'!F51</f>
        <v>3.0363193405290177E-3</v>
      </c>
      <c r="S52" s="42">
        <f>'Total Property Damage 95%'!S52/'Property Value'!G51</f>
        <v>6.6406891242784937E-3</v>
      </c>
    </row>
    <row r="53" spans="1:19" x14ac:dyDescent="0.35">
      <c r="A53">
        <v>2072</v>
      </c>
      <c r="B53" s="40">
        <f>'Total Property Damage 95%'!B53/'Property Value'!B52</f>
        <v>2.1139643022506154E-5</v>
      </c>
      <c r="C53" s="40">
        <f>'Total Property Damage 95%'!C53/'Property Value'!C52</f>
        <v>4.550891351807479E-5</v>
      </c>
      <c r="D53" s="40">
        <f>'Total Property Damage 95%'!D53/'Property Value'!D52</f>
        <v>4.3445839379608037E-5</v>
      </c>
      <c r="E53" s="40">
        <f>'Total Property Damage 95%'!E53/'Property Value'!E52</f>
        <v>2.1256383413600818E-4</v>
      </c>
      <c r="F53" s="40">
        <f>'Total Property Damage 95%'!F53/'Property Value'!F52</f>
        <v>1.2836865251576428E-4</v>
      </c>
      <c r="G53" s="40">
        <f>'Total Property Damage 95%'!G53/'Property Value'!G52</f>
        <v>2.9453360590039071E-4</v>
      </c>
      <c r="H53" s="41">
        <f>'Total Property Damage 95%'!H53/'Property Value'!B52</f>
        <v>1.408368428530381E-5</v>
      </c>
      <c r="I53" s="41">
        <f>'Total Property Damage 95%'!I53/'Property Value'!C52</f>
        <v>2.5128062631506691E-5</v>
      </c>
      <c r="J53" s="41">
        <f>'Total Property Damage 95%'!J53/'Property Value'!D52</f>
        <v>1.4355220945120637E-5</v>
      </c>
      <c r="K53" s="41">
        <f>'Total Property Damage 95%'!K53/'Property Value'!E52</f>
        <v>7.8592759652882803E-5</v>
      </c>
      <c r="L53" s="41">
        <f>'Total Property Damage 95%'!L53/'Property Value'!F52</f>
        <v>5.118054496107378E-5</v>
      </c>
      <c r="M53" s="41">
        <f>'Total Property Damage 95%'!M53/'Property Value'!G52</f>
        <v>8.3952159715461531E-5</v>
      </c>
      <c r="N53" s="42">
        <f>'Total Property Damage 95%'!N53/'Property Value'!B52</f>
        <v>1.2137451151853214E-3</v>
      </c>
      <c r="O53" s="42">
        <f>'Total Property Damage 95%'!O53/'Property Value'!C52</f>
        <v>3.6305635737072899E-3</v>
      </c>
      <c r="P53" s="42">
        <f>'Total Property Damage 95%'!P53/'Property Value'!D52</f>
        <v>2.4052805298226086E-3</v>
      </c>
      <c r="Q53" s="42">
        <f>'Total Property Damage 95%'!Q53/'Property Value'!E52</f>
        <v>5.9652465876333704E-3</v>
      </c>
      <c r="R53" s="42">
        <f>'Total Property Damage 95%'!R53/'Property Value'!F52</f>
        <v>3.0300191337463635E-3</v>
      </c>
      <c r="S53" s="42">
        <f>'Total Property Damage 95%'!S53/'Property Value'!G52</f>
        <v>6.6269100352005375E-3</v>
      </c>
    </row>
    <row r="54" spans="1:19" x14ac:dyDescent="0.35">
      <c r="A54">
        <v>2073</v>
      </c>
      <c r="B54" s="40">
        <f>'Total Property Damage 95%'!B54/'Property Value'!B53</f>
        <v>2.1408986226667656E-5</v>
      </c>
      <c r="C54" s="40">
        <f>'Total Property Damage 95%'!C54/'Property Value'!C53</f>
        <v>4.608874907025592E-5</v>
      </c>
      <c r="D54" s="40">
        <f>'Total Property Damage 95%'!D54/'Property Value'!D53</f>
        <v>4.3999389010201666E-5</v>
      </c>
      <c r="E54" s="40">
        <f>'Total Property Damage 95%'!E54/'Property Value'!E53</f>
        <v>2.1527214023720829E-4</v>
      </c>
      <c r="F54" s="40">
        <f>'Total Property Damage 95%'!F54/'Property Value'!F53</f>
        <v>1.3000421581007724E-4</v>
      </c>
      <c r="G54" s="40">
        <f>'Total Property Damage 95%'!G54/'Property Value'!G53</f>
        <v>2.9828630054438228E-4</v>
      </c>
      <c r="H54" s="41">
        <f>'Total Property Damage 95%'!H54/'Property Value'!B53</f>
        <v>1.3945527644677177E-5</v>
      </c>
      <c r="I54" s="41">
        <f>'Total Property Damage 95%'!I54/'Property Value'!C53</f>
        <v>2.4881564013084291E-5</v>
      </c>
      <c r="J54" s="41">
        <f>'Total Property Damage 95%'!J54/'Property Value'!D53</f>
        <v>1.4214400612808838E-5</v>
      </c>
      <c r="K54" s="41">
        <f>'Total Property Damage 95%'!K54/'Property Value'!E53</f>
        <v>7.7821788688804233E-5</v>
      </c>
      <c r="L54" s="41">
        <f>'Total Property Damage 95%'!L54/'Property Value'!F53</f>
        <v>5.0678479449378045E-5</v>
      </c>
      <c r="M54" s="41">
        <f>'Total Property Damage 95%'!M54/'Property Value'!G53</f>
        <v>8.3128614673931309E-5</v>
      </c>
      <c r="N54" s="42">
        <f>'Total Property Damage 95%'!N54/'Property Value'!B53</f>
        <v>1.2112266563707188E-3</v>
      </c>
      <c r="O54" s="42">
        <f>'Total Property Damage 95%'!O54/'Property Value'!C53</f>
        <v>3.6230303406423045E-3</v>
      </c>
      <c r="P54" s="42">
        <f>'Total Property Damage 95%'!P54/'Property Value'!D53</f>
        <v>2.4002896961820559E-3</v>
      </c>
      <c r="Q54" s="42">
        <f>'Total Property Damage 95%'!Q54/'Property Value'!E53</f>
        <v>5.952869007149671E-3</v>
      </c>
      <c r="R54" s="42">
        <f>'Total Property Damage 95%'!R54/'Property Value'!F53</f>
        <v>3.0237319995694051E-3</v>
      </c>
      <c r="S54" s="42">
        <f>'Total Property Damage 95%'!S54/'Property Value'!G53</f>
        <v>6.6131595370251591E-3</v>
      </c>
    </row>
    <row r="55" spans="1:19" x14ac:dyDescent="0.35">
      <c r="A55">
        <v>2074</v>
      </c>
      <c r="B55" s="40">
        <f>'Total Property Damage 95%'!B55/'Property Value'!B54</f>
        <v>2.1681761170974942E-5</v>
      </c>
      <c r="C55" s="40">
        <f>'Total Property Damage 95%'!C55/'Property Value'!C54</f>
        <v>4.6675972389834305E-5</v>
      </c>
      <c r="D55" s="40">
        <f>'Total Property Damage 95%'!D55/'Property Value'!D54</f>
        <v>4.455999149551984E-5</v>
      </c>
      <c r="E55" s="40">
        <f>'Total Property Damage 95%'!E55/'Property Value'!E54</f>
        <v>2.1801495325237901E-4</v>
      </c>
      <c r="F55" s="40">
        <f>'Total Property Damage 95%'!F55/'Property Value'!F54</f>
        <v>1.3166061804939175E-4</v>
      </c>
      <c r="G55" s="40">
        <f>'Total Property Damage 95%'!G55/'Property Value'!G54</f>
        <v>3.0208680880559408E-4</v>
      </c>
      <c r="H55" s="41">
        <f>'Total Property Damage 95%'!H55/'Property Value'!B54</f>
        <v>1.3808726278491702E-5</v>
      </c>
      <c r="I55" s="41">
        <f>'Total Property Damage 95%'!I55/'Property Value'!C54</f>
        <v>2.4637483470809473E-5</v>
      </c>
      <c r="J55" s="41">
        <f>'Total Property Damage 95%'!J55/'Property Value'!D54</f>
        <v>1.4074961684939937E-5</v>
      </c>
      <c r="K55" s="41">
        <f>'Total Property Damage 95%'!K55/'Property Value'!E54</f>
        <v>7.7058380714370992E-5</v>
      </c>
      <c r="L55" s="41">
        <f>'Total Property Damage 95%'!L55/'Property Value'!F54</f>
        <v>5.018133904698361E-5</v>
      </c>
      <c r="M55" s="41">
        <f>'Total Property Damage 95%'!M55/'Property Value'!G54</f>
        <v>8.2313148357686172E-5</v>
      </c>
      <c r="N55" s="42">
        <f>'Total Property Damage 95%'!N55/'Property Value'!B54</f>
        <v>1.2087134232288883E-3</v>
      </c>
      <c r="O55" s="42">
        <f>'Total Property Damage 95%'!O55/'Property Value'!C54</f>
        <v>3.6155127386492615E-3</v>
      </c>
      <c r="P55" s="42">
        <f>'Total Property Damage 95%'!P55/'Property Value'!D54</f>
        <v>2.3953092182651355E-3</v>
      </c>
      <c r="Q55" s="42">
        <f>'Total Property Damage 95%'!Q55/'Property Value'!E54</f>
        <v>5.9405171095101555E-3</v>
      </c>
      <c r="R55" s="42">
        <f>'Total Property Damage 95%'!R55/'Property Value'!F54</f>
        <v>3.0174579108731558E-3</v>
      </c>
      <c r="S55" s="42">
        <f>'Total Property Damage 95%'!S55/'Property Value'!G54</f>
        <v>6.5994375704277065E-3</v>
      </c>
    </row>
    <row r="56" spans="1:19" x14ac:dyDescent="0.35">
      <c r="A56">
        <v>2075</v>
      </c>
      <c r="B56" s="40">
        <f>'Total Property Damage 95%'!B56/'Property Value'!B55</f>
        <v>2.1958011579718242E-5</v>
      </c>
      <c r="C56" s="40">
        <f>'Total Property Damage 95%'!C56/'Property Value'!C55</f>
        <v>4.7270677605407114E-5</v>
      </c>
      <c r="D56" s="40">
        <f>'Total Property Damage 95%'!D56/'Property Value'!D55</f>
        <v>4.512773669698965E-5</v>
      </c>
      <c r="E56" s="40">
        <f>'Total Property Damage 95%'!E56/'Property Value'!E55</f>
        <v>2.2079271283902854E-4</v>
      </c>
      <c r="F56" s="40">
        <f>'Total Property Damage 95%'!F56/'Property Value'!F55</f>
        <v>1.3333812474567572E-4</v>
      </c>
      <c r="G56" s="40">
        <f>'Total Property Damage 95%'!G56/'Property Value'!G55</f>
        <v>3.0593573988413672E-4</v>
      </c>
      <c r="H56" s="41">
        <f>'Total Property Damage 95%'!H56/'Property Value'!B55</f>
        <v>1.3673266891919119E-5</v>
      </c>
      <c r="I56" s="41">
        <f>'Total Property Damage 95%'!I56/'Property Value'!C55</f>
        <v>2.4395797284093888E-5</v>
      </c>
      <c r="J56" s="41">
        <f>'Total Property Damage 95%'!J56/'Property Value'!D55</f>
        <v>1.3936890610358335E-5</v>
      </c>
      <c r="K56" s="41">
        <f>'Total Property Damage 95%'!K56/'Property Value'!E55</f>
        <v>7.6302461538964967E-5</v>
      </c>
      <c r="L56" s="41">
        <f>'Total Property Damage 95%'!L56/'Property Value'!F55</f>
        <v>4.9689075440072746E-5</v>
      </c>
      <c r="M56" s="41">
        <f>'Total Property Damage 95%'!M56/'Property Value'!G55</f>
        <v>8.1505681516898891E-5</v>
      </c>
      <c r="N56" s="42">
        <f>'Total Property Damage 95%'!N56/'Property Value'!B55</f>
        <v>1.2062054049168274E-3</v>
      </c>
      <c r="O56" s="42">
        <f>'Total Property Damage 95%'!O56/'Property Value'!C55</f>
        <v>3.6080107352944885E-3</v>
      </c>
      <c r="P56" s="42">
        <f>'Total Property Damage 95%'!P56/'Property Value'!D55</f>
        <v>2.3903390745842546E-3</v>
      </c>
      <c r="Q56" s="42">
        <f>'Total Property Damage 95%'!Q56/'Property Value'!E55</f>
        <v>5.9281908414242409E-3</v>
      </c>
      <c r="R56" s="42">
        <f>'Total Property Damage 95%'!R56/'Property Value'!F55</f>
        <v>3.0111968405889134E-3</v>
      </c>
      <c r="S56" s="42">
        <f>'Total Property Damage 95%'!S56/'Property Value'!G55</f>
        <v>6.5857440762066184E-3</v>
      </c>
    </row>
    <row r="57" spans="1:19" x14ac:dyDescent="0.35">
      <c r="A57">
        <v>2076</v>
      </c>
      <c r="B57" s="40">
        <f>'Total Property Damage 95%'!B57/'Property Value'!B56</f>
        <v>2.2237781734285185E-5</v>
      </c>
      <c r="C57" s="40">
        <f>'Total Property Damage 95%'!C57/'Property Value'!C56</f>
        <v>4.7872960044877375E-5</v>
      </c>
      <c r="D57" s="40">
        <f>'Total Property Damage 95%'!D57/'Property Value'!D56</f>
        <v>4.5702715620975412E-5</v>
      </c>
      <c r="E57" s="40">
        <f>'Total Property Damage 95%'!E57/'Property Value'!E56</f>
        <v>2.23605864256404E-4</v>
      </c>
      <c r="F57" s="40">
        <f>'Total Property Damage 95%'!F57/'Property Value'!F56</f>
        <v>1.3503700479382272E-4</v>
      </c>
      <c r="G57" s="40">
        <f>'Total Property Damage 95%'!G57/'Property Value'!G56</f>
        <v>3.0983371074202613E-4</v>
      </c>
      <c r="H57" s="41">
        <f>'Total Property Damage 95%'!H57/'Property Value'!B56</f>
        <v>1.353913632054937E-5</v>
      </c>
      <c r="I57" s="41">
        <f>'Total Property Damage 95%'!I57/'Property Value'!C56</f>
        <v>2.415648196504092E-5</v>
      </c>
      <c r="J57" s="41">
        <f>'Total Property Damage 95%'!J57/'Property Value'!D56</f>
        <v>1.3800173970841132E-5</v>
      </c>
      <c r="K57" s="41">
        <f>'Total Property Damage 95%'!K57/'Property Value'!E56</f>
        <v>7.5553957699755328E-5</v>
      </c>
      <c r="L57" s="41">
        <f>'Total Property Damage 95%'!L57/'Property Value'!F56</f>
        <v>4.9201640788771503E-5</v>
      </c>
      <c r="M57" s="41">
        <f>'Total Property Damage 95%'!M57/'Property Value'!G56</f>
        <v>8.0706135679158876E-5</v>
      </c>
      <c r="N57" s="42">
        <f>'Total Property Damage 95%'!N57/'Property Value'!B56</f>
        <v>1.2037025906140315E-3</v>
      </c>
      <c r="O57" s="42">
        <f>'Total Property Damage 95%'!O57/'Property Value'!C56</f>
        <v>3.6005242982116124E-3</v>
      </c>
      <c r="P57" s="42">
        <f>'Total Property Damage 95%'!P57/'Property Value'!D56</f>
        <v>2.3853792436964024E-3</v>
      </c>
      <c r="Q57" s="42">
        <f>'Total Property Damage 95%'!Q57/'Property Value'!E56</f>
        <v>5.9158901497119191E-3</v>
      </c>
      <c r="R57" s="42">
        <f>'Total Property Damage 95%'!R57/'Property Value'!F56</f>
        <v>3.0049487617041406E-3</v>
      </c>
      <c r="S57" s="42">
        <f>'Total Property Damage 95%'!S57/'Property Value'!G56</f>
        <v>6.5720789952831773E-3</v>
      </c>
    </row>
    <row r="58" spans="1:19" x14ac:dyDescent="0.35">
      <c r="A58">
        <v>2077</v>
      </c>
      <c r="B58" s="40">
        <f>'Total Property Damage 95%'!B58/'Property Value'!B57</f>
        <v>2.2521116480258886E-5</v>
      </c>
      <c r="C58" s="40">
        <f>'Total Property Damage 95%'!C58/'Property Value'!C57</f>
        <v>4.8482916250734539E-5</v>
      </c>
      <c r="D58" s="40">
        <f>'Total Property Damage 95%'!D58/'Property Value'!D57</f>
        <v>4.6285020433366514E-5</v>
      </c>
      <c r="E58" s="40">
        <f>'Total Property Damage 95%'!E58/'Property Value'!E57</f>
        <v>2.2645485843686395E-4</v>
      </c>
      <c r="F58" s="40">
        <f>'Total Property Damage 95%'!F58/'Property Value'!F57</f>
        <v>1.367575305147546E-4</v>
      </c>
      <c r="G58" s="40">
        <f>'Total Property Damage 95%'!G58/'Property Value'!G57</f>
        <v>3.1378134620207895E-4</v>
      </c>
      <c r="H58" s="41">
        <f>'Total Property Damage 95%'!H58/'Property Value'!B57</f>
        <v>1.3406321529111238E-5</v>
      </c>
      <c r="I58" s="41">
        <f>'Total Property Damage 95%'!I58/'Property Value'!C57</f>
        <v>2.391951425616303E-5</v>
      </c>
      <c r="J58" s="41">
        <f>'Total Property Damage 95%'!J58/'Property Value'!D57</f>
        <v>1.3664798479794088E-5</v>
      </c>
      <c r="K58" s="41">
        <f>'Total Property Damage 95%'!K58/'Property Value'!E57</f>
        <v>7.481279645455918E-5</v>
      </c>
      <c r="L58" s="41">
        <f>'Total Property Damage 95%'!L58/'Property Value'!F57</f>
        <v>4.8718987722500459E-5</v>
      </c>
      <c r="M58" s="41">
        <f>'Total Property Damage 95%'!M58/'Property Value'!G57</f>
        <v>7.9914433141845898E-5</v>
      </c>
      <c r="N58" s="42">
        <f>'Total Property Damage 95%'!N58/'Property Value'!B57</f>
        <v>1.2012049695224493E-3</v>
      </c>
      <c r="O58" s="42">
        <f>'Total Property Damage 95%'!O58/'Property Value'!C57</f>
        <v>3.593053395101417E-3</v>
      </c>
      <c r="P58" s="42">
        <f>'Total Property Damage 95%'!P58/'Property Value'!D57</f>
        <v>2.3804297042030629E-3</v>
      </c>
      <c r="Q58" s="42">
        <f>'Total Property Damage 95%'!Q58/'Property Value'!E57</f>
        <v>5.9036149813035278E-3</v>
      </c>
      <c r="R58" s="42">
        <f>'Total Property Damage 95%'!R58/'Property Value'!F57</f>
        <v>2.9987136472623519E-3</v>
      </c>
      <c r="S58" s="42">
        <f>'Total Property Damage 95%'!S58/'Property Value'!G57</f>
        <v>6.5584422687012464E-3</v>
      </c>
    </row>
    <row r="59" spans="1:19" x14ac:dyDescent="0.35">
      <c r="A59">
        <v>2078</v>
      </c>
      <c r="B59" s="40">
        <f>'Total Property Damage 95%'!B59/'Property Value'!B58</f>
        <v>2.2808061234606401E-5</v>
      </c>
      <c r="C59" s="40">
        <f>'Total Property Damage 95%'!C59/'Property Value'!C58</f>
        <v>4.9100643995529647E-5</v>
      </c>
      <c r="D59" s="40">
        <f>'Total Property Damage 95%'!D59/'Property Value'!D58</f>
        <v>4.6874744474351069E-5</v>
      </c>
      <c r="E59" s="40">
        <f>'Total Property Damage 95%'!E59/'Property Value'!E58</f>
        <v>2.2934015205816052E-4</v>
      </c>
      <c r="F59" s="40">
        <f>'Total Property Damage 95%'!F59/'Property Value'!F58</f>
        <v>1.3849997769907281E-4</v>
      </c>
      <c r="G59" s="40">
        <f>'Total Property Damage 95%'!G59/'Property Value'!G58</f>
        <v>3.1777927904806874E-4</v>
      </c>
      <c r="H59" s="41">
        <f>'Total Property Damage 95%'!H59/'Property Value'!B58</f>
        <v>1.3274809610205524E-5</v>
      </c>
      <c r="I59" s="41">
        <f>'Total Property Damage 95%'!I59/'Property Value'!C58</f>
        <v>2.3684871128121544E-5</v>
      </c>
      <c r="J59" s="41">
        <f>'Total Property Damage 95%'!J59/'Property Value'!D58</f>
        <v>1.35307509809604E-5</v>
      </c>
      <c r="K59" s="41">
        <f>'Total Property Damage 95%'!K59/'Property Value'!E58</f>
        <v>7.4078905774772248E-5</v>
      </c>
      <c r="L59" s="41">
        <f>'Total Property Damage 95%'!L59/'Property Value'!F58</f>
        <v>4.8241069335371152E-5</v>
      </c>
      <c r="M59" s="41">
        <f>'Total Property Damage 95%'!M59/'Property Value'!G58</f>
        <v>7.9130496964578697E-5</v>
      </c>
      <c r="N59" s="42">
        <f>'Total Property Damage 95%'!N59/'Property Value'!B58</f>
        <v>1.1987125308664333E-3</v>
      </c>
      <c r="O59" s="42">
        <f>'Total Property Damage 95%'!O59/'Property Value'!C58</f>
        <v>3.5855979937317074E-3</v>
      </c>
      <c r="P59" s="42">
        <f>'Total Property Damage 95%'!P59/'Property Value'!D58</f>
        <v>2.3754904347501214E-3</v>
      </c>
      <c r="Q59" s="42">
        <f>'Total Property Damage 95%'!Q59/'Property Value'!E58</f>
        <v>5.8913652832395186E-3</v>
      </c>
      <c r="R59" s="42">
        <f>'Total Property Damage 95%'!R59/'Property Value'!F58</f>
        <v>2.9924914703629919E-3</v>
      </c>
      <c r="S59" s="42">
        <f>'Total Property Damage 95%'!S59/'Property Value'!G58</f>
        <v>6.5448338376270241E-3</v>
      </c>
    </row>
    <row r="60" spans="1:19" x14ac:dyDescent="0.35">
      <c r="A60">
        <v>2079</v>
      </c>
      <c r="B60" s="40">
        <f>'Total Property Damage 95%'!B60/'Property Value'!B59</f>
        <v>2.3098661992958861E-5</v>
      </c>
      <c r="C60" s="40">
        <f>'Total Property Damage 95%'!C60/'Property Value'!C59</f>
        <v>4.972624229754778E-5</v>
      </c>
      <c r="D60" s="40">
        <f>'Total Property Damage 95%'!D60/'Property Value'!D59</f>
        <v>4.7471982273377844E-5</v>
      </c>
      <c r="E60" s="40">
        <f>'Total Property Damage 95%'!E60/'Property Value'!E59</f>
        <v>2.3226220761664209E-4</v>
      </c>
      <c r="F60" s="40">
        <f>'Total Property Damage 95%'!F60/'Property Value'!F59</f>
        <v>1.402646256512662E-4</v>
      </c>
      <c r="G60" s="40">
        <f>'Total Property Damage 95%'!G60/'Property Value'!G59</f>
        <v>3.2182815012615719E-4</v>
      </c>
      <c r="H60" s="41">
        <f>'Total Property Damage 95%'!H60/'Property Value'!B59</f>
        <v>1.3144587783050684E-5</v>
      </c>
      <c r="I60" s="41">
        <f>'Total Property Damage 95%'!I60/'Property Value'!C59</f>
        <v>2.3452529777488563E-5</v>
      </c>
      <c r="J60" s="41">
        <f>'Total Property Damage 95%'!J60/'Property Value'!D59</f>
        <v>1.3398018447142122E-5</v>
      </c>
      <c r="K60" s="41">
        <f>'Total Property Damage 95%'!K60/'Property Value'!E59</f>
        <v>7.3352214338368843E-5</v>
      </c>
      <c r="L60" s="41">
        <f>'Total Property Damage 95%'!L60/'Property Value'!F59</f>
        <v>4.7767839181627493E-5</v>
      </c>
      <c r="M60" s="41">
        <f>'Total Property Damage 95%'!M60/'Property Value'!G59</f>
        <v>7.8354250961737654E-5</v>
      </c>
      <c r="N60" s="42">
        <f>'Total Property Damage 95%'!N60/'Property Value'!B59</f>
        <v>1.1962252638926961E-3</v>
      </c>
      <c r="O60" s="42">
        <f>'Total Property Damage 95%'!O60/'Property Value'!C59</f>
        <v>3.5781580619371678E-3</v>
      </c>
      <c r="P60" s="42">
        <f>'Total Property Damage 95%'!P60/'Property Value'!D59</f>
        <v>2.3705614140277706E-3</v>
      </c>
      <c r="Q60" s="42">
        <f>'Total Property Damage 95%'!Q60/'Property Value'!E59</f>
        <v>5.87914100267024E-3</v>
      </c>
      <c r="R60" s="42">
        <f>'Total Property Damage 95%'!R60/'Property Value'!F59</f>
        <v>2.9862822041613253E-3</v>
      </c>
      <c r="S60" s="42">
        <f>'Total Property Damage 95%'!S60/'Property Value'!G59</f>
        <v>6.5312536433487856E-3</v>
      </c>
    </row>
    <row r="61" spans="1:19" x14ac:dyDescent="0.35">
      <c r="A61">
        <v>2080</v>
      </c>
      <c r="B61" s="40">
        <f>'Total Property Damage 95%'!B61/'Property Value'!B60</f>
        <v>2.3439377176731105E-5</v>
      </c>
      <c r="C61" s="40">
        <f>'Total Property Damage 95%'!C61/'Property Value'!C60</f>
        <v>5.0459725725630177E-5</v>
      </c>
      <c r="D61" s="40">
        <f>'Total Property Damage 95%'!D61/'Property Value'!D60</f>
        <v>4.8172214398045371E-5</v>
      </c>
      <c r="E61" s="40">
        <f>'Total Property Damage 95%'!E61/'Property Value'!E60</f>
        <v>2.3568817492053071E-4</v>
      </c>
      <c r="F61" s="40">
        <f>'Total Property Damage 95%'!F61/'Property Value'!F60</f>
        <v>1.4233358911417519E-4</v>
      </c>
      <c r="G61" s="40">
        <f>'Total Property Damage 95%'!G61/'Property Value'!G60</f>
        <v>3.2657525354482013E-4</v>
      </c>
      <c r="H61" s="41">
        <f>'Total Property Damage 95%'!H61/'Property Value'!B60</f>
        <v>1.3041466538071994E-5</v>
      </c>
      <c r="I61" s="41">
        <f>'Total Property Damage 95%'!I61/'Property Value'!C60</f>
        <v>2.3268541195383848E-5</v>
      </c>
      <c r="J61" s="41">
        <f>'Total Property Damage 95%'!J61/'Property Value'!D60</f>
        <v>1.3292909000933528E-5</v>
      </c>
      <c r="K61" s="41">
        <f>'Total Property Damage 95%'!K61/'Property Value'!E60</f>
        <v>7.2776755313760263E-5</v>
      </c>
      <c r="L61" s="41">
        <f>'Total Property Damage 95%'!L61/'Property Value'!F60</f>
        <v>4.739309338300284E-5</v>
      </c>
      <c r="M61" s="41">
        <f>'Total Property Damage 95%'!M61/'Property Value'!G60</f>
        <v>7.7739550216312543E-5</v>
      </c>
      <c r="N61" s="42">
        <f>'Total Property Damage 95%'!N61/'Property Value'!B60</f>
        <v>1.1961115543238049E-3</v>
      </c>
      <c r="O61" s="42">
        <f>'Total Property Damage 95%'!O61/'Property Value'!C60</f>
        <v>3.577817933014189E-3</v>
      </c>
      <c r="P61" s="42">
        <f>'Total Property Damage 95%'!P61/'Property Value'!D60</f>
        <v>2.3703360756031815E-3</v>
      </c>
      <c r="Q61" s="42">
        <f>'Total Property Damage 95%'!Q61/'Property Value'!E60</f>
        <v>5.8785821492426758E-3</v>
      </c>
      <c r="R61" s="42">
        <f>'Total Property Damage 95%'!R61/'Property Value'!F60</f>
        <v>2.9859983371738332E-3</v>
      </c>
      <c r="S61" s="42">
        <f>'Total Property Damage 95%'!S61/'Property Value'!G60</f>
        <v>6.5306328020586701E-3</v>
      </c>
    </row>
    <row r="62" spans="1:19" x14ac:dyDescent="0.35">
      <c r="A62">
        <v>2081</v>
      </c>
      <c r="B62" s="40">
        <f>'Total Property Damage 95%'!B62/'Property Value'!B61</f>
        <v>2.3738021621465074E-5</v>
      </c>
      <c r="C62" s="40">
        <f>'Total Property Damage 95%'!C62/'Property Value'!C61</f>
        <v>5.1102640281641461E-5</v>
      </c>
      <c r="D62" s="40">
        <f>'Total Property Damage 95%'!D62/'Property Value'!D61</f>
        <v>4.8785983446260159E-5</v>
      </c>
      <c r="E62" s="40">
        <f>'Total Property Damage 95%'!E62/'Property Value'!E61</f>
        <v>2.3869111154289875E-4</v>
      </c>
      <c r="F62" s="40">
        <f>'Total Property Damage 95%'!F62/'Property Value'!F61</f>
        <v>1.4414708165570028E-4</v>
      </c>
      <c r="G62" s="40">
        <f>'Total Property Damage 95%'!G62/'Property Value'!G61</f>
        <v>3.3073619538740318E-4</v>
      </c>
      <c r="H62" s="41">
        <f>'Total Property Damage 95%'!H62/'Property Value'!B61</f>
        <v>1.2913533735174333E-5</v>
      </c>
      <c r="I62" s="41">
        <f>'Total Property Damage 95%'!I62/'Property Value'!C61</f>
        <v>2.3040283914212676E-5</v>
      </c>
      <c r="J62" s="41">
        <f>'Total Property Damage 95%'!J62/'Property Value'!D61</f>
        <v>1.3162509624284554E-5</v>
      </c>
      <c r="K62" s="41">
        <f>'Total Property Damage 95%'!K62/'Property Value'!E61</f>
        <v>7.2062837575605093E-5</v>
      </c>
      <c r="L62" s="41">
        <f>'Total Property Damage 95%'!L62/'Property Value'!F61</f>
        <v>4.6928181614316537E-5</v>
      </c>
      <c r="M62" s="41">
        <f>'Total Property Damage 95%'!M62/'Property Value'!G61</f>
        <v>7.6976948976172671E-5</v>
      </c>
      <c r="N62" s="42">
        <f>'Total Property Damage 95%'!N62/'Property Value'!B61</f>
        <v>1.1936296842428903E-3</v>
      </c>
      <c r="O62" s="42">
        <f>'Total Property Damage 95%'!O62/'Property Value'!C61</f>
        <v>3.5703941444463006E-3</v>
      </c>
      <c r="P62" s="42">
        <f>'Total Property Damage 95%'!P62/'Property Value'!D61</f>
        <v>2.3654177499114965E-3</v>
      </c>
      <c r="Q62" s="42">
        <f>'Total Property Damage 95%'!Q62/'Property Value'!E61</f>
        <v>5.8663843930203035E-3</v>
      </c>
      <c r="R62" s="42">
        <f>'Total Property Damage 95%'!R62/'Property Value'!F61</f>
        <v>2.9798025438902524E-3</v>
      </c>
      <c r="S62" s="42">
        <f>'Total Property Damage 95%'!S62/'Property Value'!G61</f>
        <v>6.5170820742003199E-3</v>
      </c>
    </row>
    <row r="63" spans="1:19" x14ac:dyDescent="0.35">
      <c r="A63">
        <v>2082</v>
      </c>
      <c r="B63" s="40">
        <f>'Total Property Damage 95%'!B63/'Property Value'!B62</f>
        <v>2.4040471137626413E-5</v>
      </c>
      <c r="C63" s="40">
        <f>'Total Property Damage 95%'!C63/'Property Value'!C62</f>
        <v>5.1753746303626602E-5</v>
      </c>
      <c r="D63" s="40">
        <f>'Total Property Damage 95%'!D63/'Property Value'!D62</f>
        <v>4.9407572613380726E-5</v>
      </c>
      <c r="E63" s="40">
        <f>'Total Property Damage 95%'!E63/'Property Value'!E62</f>
        <v>2.4173230900869267E-4</v>
      </c>
      <c r="F63" s="40">
        <f>'Total Property Damage 95%'!F63/'Property Value'!F62</f>
        <v>1.4598368016412072E-4</v>
      </c>
      <c r="G63" s="40">
        <f>'Total Property Damage 95%'!G63/'Property Value'!G62</f>
        <v>3.3495015238293937E-4</v>
      </c>
      <c r="H63" s="41">
        <f>'Total Property Damage 95%'!H63/'Property Value'!B62</f>
        <v>1.2786855913992833E-5</v>
      </c>
      <c r="I63" s="41">
        <f>'Total Property Damage 95%'!I63/'Property Value'!C62</f>
        <v>2.2814265767242912E-5</v>
      </c>
      <c r="J63" s="41">
        <f>'Total Property Damage 95%'!J63/'Property Value'!D62</f>
        <v>1.303338942568677E-5</v>
      </c>
      <c r="K63" s="41">
        <f>'Total Property Damage 95%'!K63/'Property Value'!E62</f>
        <v>7.1355923152377238E-5</v>
      </c>
      <c r="L63" s="41">
        <f>'Total Property Damage 95%'!L63/'Property Value'!F62</f>
        <v>4.6467830488062157E-5</v>
      </c>
      <c r="M63" s="41">
        <f>'Total Property Damage 95%'!M63/'Property Value'!G62</f>
        <v>7.6221828621242992E-5</v>
      </c>
      <c r="N63" s="42">
        <f>'Total Property Damage 95%'!N63/'Property Value'!B62</f>
        <v>1.1911529639150034E-3</v>
      </c>
      <c r="O63" s="42">
        <f>'Total Property Damage 95%'!O63/'Property Value'!C62</f>
        <v>3.5629857598586411E-3</v>
      </c>
      <c r="P63" s="42">
        <f>'Total Property Damage 95%'!P63/'Property Value'!D62</f>
        <v>2.3605096294931718E-3</v>
      </c>
      <c r="Q63" s="42">
        <f>'Total Property Damage 95%'!Q63/'Property Value'!E62</f>
        <v>5.8542119465160025E-3</v>
      </c>
      <c r="R63" s="42">
        <f>'Total Property Damage 95%'!R63/'Property Value'!F62</f>
        <v>2.9736196065597159E-3</v>
      </c>
      <c r="S63" s="42">
        <f>'Total Property Damage 95%'!S63/'Property Value'!G62</f>
        <v>6.50355946340674E-3</v>
      </c>
    </row>
    <row r="64" spans="1:19" x14ac:dyDescent="0.35">
      <c r="A64">
        <v>2083</v>
      </c>
      <c r="B64" s="40">
        <f>'Total Property Damage 95%'!B64/'Property Value'!B63</f>
        <v>2.4346774206172394E-5</v>
      </c>
      <c r="C64" s="40">
        <f>'Total Property Damage 95%'!C64/'Property Value'!C63</f>
        <v>5.2413148160220842E-5</v>
      </c>
      <c r="D64" s="40">
        <f>'Total Property Damage 95%'!D64/'Property Value'!D63</f>
        <v>5.0037081536656396E-5</v>
      </c>
      <c r="E64" s="40">
        <f>'Total Property Damage 95%'!E64/'Property Value'!E63</f>
        <v>2.4481225480477078E-4</v>
      </c>
      <c r="F64" s="40">
        <f>'Total Property Damage 95%'!F64/'Property Value'!F63</f>
        <v>1.4784367903585333E-4</v>
      </c>
      <c r="G64" s="40">
        <f>'Total Property Damage 95%'!G64/'Property Value'!G63</f>
        <v>3.3921780000504696E-4</v>
      </c>
      <c r="H64" s="41">
        <f>'Total Property Damage 95%'!H64/'Property Value'!B63</f>
        <v>1.2661420763540227E-5</v>
      </c>
      <c r="I64" s="41">
        <f>'Total Property Damage 95%'!I64/'Property Value'!C63</f>
        <v>2.2590464789252047E-5</v>
      </c>
      <c r="J64" s="41">
        <f>'Total Property Damage 95%'!J64/'Property Value'!D63</f>
        <v>1.2905535856794249E-5</v>
      </c>
      <c r="K64" s="41">
        <f>'Total Property Damage 95%'!K64/'Property Value'!E63</f>
        <v>7.0655943343696663E-5</v>
      </c>
      <c r="L64" s="41">
        <f>'Total Property Damage 95%'!L64/'Property Value'!F63</f>
        <v>4.6011995265730619E-5</v>
      </c>
      <c r="M64" s="41">
        <f>'Total Property Damage 95%'!M64/'Property Value'!G63</f>
        <v>7.547411576632486E-5</v>
      </c>
      <c r="N64" s="42">
        <f>'Total Property Damage 95%'!N64/'Property Value'!B63</f>
        <v>1.1886813826546714E-3</v>
      </c>
      <c r="O64" s="42">
        <f>'Total Property Damage 95%'!O64/'Property Value'!C63</f>
        <v>3.5555927472887411E-3</v>
      </c>
      <c r="P64" s="42">
        <f>'Total Property Damage 95%'!P64/'Property Value'!D63</f>
        <v>2.3556116931727909E-3</v>
      </c>
      <c r="Q64" s="42">
        <f>'Total Property Damage 95%'!Q64/'Property Value'!E63</f>
        <v>5.8420647572134084E-3</v>
      </c>
      <c r="R64" s="42">
        <f>'Total Property Damage 95%'!R64/'Property Value'!F63</f>
        <v>2.967449498506781E-3</v>
      </c>
      <c r="S64" s="42">
        <f>'Total Property Damage 95%'!S64/'Property Value'!G63</f>
        <v>6.4900649113364657E-3</v>
      </c>
    </row>
    <row r="65" spans="1:19" x14ac:dyDescent="0.35">
      <c r="A65">
        <v>2084</v>
      </c>
      <c r="B65" s="40">
        <f>'Total Property Damage 95%'!B65/'Property Value'!B64</f>
        <v>2.4656979925763091E-5</v>
      </c>
      <c r="C65" s="40">
        <f>'Total Property Damage 95%'!C65/'Property Value'!C64</f>
        <v>5.3080951549835115E-5</v>
      </c>
      <c r="D65" s="40">
        <f>'Total Property Damage 95%'!D65/'Property Value'!D64</f>
        <v>5.0674611122828913E-5</v>
      </c>
      <c r="E65" s="40">
        <f>'Total Property Damage 95%'!E65/'Property Value'!E64</f>
        <v>2.4793144262913073E-4</v>
      </c>
      <c r="F65" s="40">
        <f>'Total Property Damage 95%'!F65/'Property Value'!F64</f>
        <v>1.4972737641826166E-4</v>
      </c>
      <c r="G65" s="40">
        <f>'Total Property Damage 95%'!G65/'Property Value'!G64</f>
        <v>3.435398223336503E-4</v>
      </c>
      <c r="H65" s="41">
        <f>'Total Property Damage 95%'!H65/'Property Value'!B64</f>
        <v>1.2537216093596271E-5</v>
      </c>
      <c r="I65" s="41">
        <f>'Total Property Damage 95%'!I65/'Property Value'!C64</f>
        <v>2.2368859230489696E-5</v>
      </c>
      <c r="J65" s="41">
        <f>'Total Property Damage 95%'!J65/'Property Value'!D64</f>
        <v>1.2778936492356509E-5</v>
      </c>
      <c r="K65" s="41">
        <f>'Total Property Damage 95%'!K65/'Property Value'!E64</f>
        <v>6.9962830123112955E-5</v>
      </c>
      <c r="L65" s="41">
        <f>'Total Property Damage 95%'!L65/'Property Value'!F64</f>
        <v>4.5560631647683943E-5</v>
      </c>
      <c r="M65" s="41">
        <f>'Total Property Damage 95%'!M65/'Property Value'!G64</f>
        <v>7.4733737746105977E-5</v>
      </c>
      <c r="N65" s="42">
        <f>'Total Property Damage 95%'!N65/'Property Value'!B64</f>
        <v>1.1862149297985924E-3</v>
      </c>
      <c r="O65" s="42">
        <f>'Total Property Damage 95%'!O65/'Property Value'!C64</f>
        <v>3.5482150748404537E-3</v>
      </c>
      <c r="P65" s="42">
        <f>'Total Property Damage 95%'!P65/'Property Value'!D64</f>
        <v>2.350723919818872E-3</v>
      </c>
      <c r="Q65" s="42">
        <f>'Total Property Damage 95%'!Q65/'Property Value'!E64</f>
        <v>5.8299427727051233E-3</v>
      </c>
      <c r="R65" s="42">
        <f>'Total Property Damage 95%'!R65/'Property Value'!F64</f>
        <v>2.9612921931113549E-3</v>
      </c>
      <c r="S65" s="42">
        <f>'Total Property Damage 95%'!S65/'Property Value'!G64</f>
        <v>6.476598359769087E-3</v>
      </c>
    </row>
    <row r="66" spans="1:19" x14ac:dyDescent="0.35">
      <c r="A66">
        <v>2085</v>
      </c>
      <c r="B66" s="40">
        <f>'Total Property Damage 95%'!B66/'Property Value'!B65</f>
        <v>2.4971138020631594E-5</v>
      </c>
      <c r="C66" s="40">
        <f>'Total Property Damage 95%'!C66/'Property Value'!C65</f>
        <v>5.3757263517598829E-5</v>
      </c>
      <c r="D66" s="40">
        <f>'Total Property Damage 95%'!D66/'Property Value'!D65</f>
        <v>5.132026356430721E-5</v>
      </c>
      <c r="E66" s="40">
        <f>'Total Property Damage 95%'!E66/'Property Value'!E65</f>
        <v>2.5109037247004703E-4</v>
      </c>
      <c r="F66" s="40">
        <f>'Total Property Damage 95%'!F66/'Property Value'!F65</f>
        <v>1.5163507425744723E-4</v>
      </c>
      <c r="G66" s="40">
        <f>'Total Property Damage 95%'!G66/'Property Value'!G65</f>
        <v>3.4791691216463298E-4</v>
      </c>
      <c r="H66" s="41">
        <f>'Total Property Damage 95%'!H66/'Property Value'!B65</f>
        <v>1.2414229833523053E-5</v>
      </c>
      <c r="I66" s="41">
        <f>'Total Property Damage 95%'!I66/'Property Value'!C65</f>
        <v>2.214942755456386E-5</v>
      </c>
      <c r="J66" s="41">
        <f>'Total Property Damage 95%'!J66/'Property Value'!D65</f>
        <v>1.2653579029010971E-5</v>
      </c>
      <c r="K66" s="41">
        <f>'Total Property Damage 95%'!K66/'Property Value'!E65</f>
        <v>6.9276516131494483E-5</v>
      </c>
      <c r="L66" s="41">
        <f>'Total Property Damage 95%'!L66/'Property Value'!F65</f>
        <v>4.5113695768850039E-5</v>
      </c>
      <c r="M66" s="41">
        <f>'Total Property Damage 95%'!M66/'Property Value'!G65</f>
        <v>7.4000622608098523E-5</v>
      </c>
      <c r="N66" s="42">
        <f>'Total Property Damage 95%'!N66/'Property Value'!B65</f>
        <v>1.183753594705591E-3</v>
      </c>
      <c r="O66" s="42">
        <f>'Total Property Damage 95%'!O66/'Property Value'!C65</f>
        <v>3.5408527106838132E-3</v>
      </c>
      <c r="P66" s="42">
        <f>'Total Property Damage 95%'!P66/'Property Value'!D65</f>
        <v>2.3458462883437815E-3</v>
      </c>
      <c r="Q66" s="42">
        <f>'Total Property Damage 95%'!Q66/'Property Value'!E65</f>
        <v>5.8178459406924921E-3</v>
      </c>
      <c r="R66" s="42">
        <f>'Total Property Damage 95%'!R66/'Property Value'!F65</f>
        <v>2.955147663808581E-3</v>
      </c>
      <c r="S66" s="42">
        <f>'Total Property Damage 95%'!S66/'Property Value'!G65</f>
        <v>6.4631597506049953E-3</v>
      </c>
    </row>
    <row r="67" spans="1:19" x14ac:dyDescent="0.35">
      <c r="A67">
        <v>2086</v>
      </c>
      <c r="B67" s="40">
        <f>'Total Property Damage 95%'!B67/'Property Value'!B66</f>
        <v>2.528929884855453E-5</v>
      </c>
      <c r="C67" s="40">
        <f>'Total Property Damage 95%'!C67/'Property Value'!C66</f>
        <v>5.4442192472518682E-5</v>
      </c>
      <c r="D67" s="40">
        <f>'Total Property Damage 95%'!D67/'Property Value'!D66</f>
        <v>5.1974142355548228E-5</v>
      </c>
      <c r="E67" s="40">
        <f>'Total Property Damage 95%'!E67/'Property Value'!E66</f>
        <v>2.5428955068621586E-4</v>
      </c>
      <c r="F67" s="40">
        <f>'Total Property Damage 95%'!F67/'Property Value'!F66</f>
        <v>1.5356707834664996E-4</v>
      </c>
      <c r="G67" s="40">
        <f>'Total Property Damage 95%'!G67/'Property Value'!G66</f>
        <v>3.5234977112089019E-4</v>
      </c>
      <c r="H67" s="41">
        <f>'Total Property Damage 95%'!H67/'Property Value'!B66</f>
        <v>1.2292450031091938E-5</v>
      </c>
      <c r="I67" s="41">
        <f>'Total Property Damage 95%'!I67/'Property Value'!C66</f>
        <v>2.1932148436347984E-5</v>
      </c>
      <c r="J67" s="41">
        <f>'Total Property Damage 95%'!J67/'Property Value'!D66</f>
        <v>1.2529451284087293E-5</v>
      </c>
      <c r="K67" s="41">
        <f>'Total Property Damage 95%'!K67/'Property Value'!E66</f>
        <v>6.8596934670482075E-5</v>
      </c>
      <c r="L67" s="41">
        <f>'Total Property Damage 95%'!L67/'Property Value'!F66</f>
        <v>4.4671144194459785E-5</v>
      </c>
      <c r="M67" s="41">
        <f>'Total Property Damage 95%'!M67/'Property Value'!G66</f>
        <v>7.3274699105646627E-5</v>
      </c>
      <c r="N67" s="42">
        <f>'Total Property Damage 95%'!N67/'Property Value'!B66</f>
        <v>1.1812973667565719E-3</v>
      </c>
      <c r="O67" s="42">
        <f>'Total Property Damage 95%'!O67/'Property Value'!C66</f>
        <v>3.5335056230549004E-3</v>
      </c>
      <c r="P67" s="42">
        <f>'Total Property Damage 95%'!P67/'Property Value'!D66</f>
        <v>2.340978777703642E-3</v>
      </c>
      <c r="Q67" s="42">
        <f>'Total Property Damage 95%'!Q67/'Property Value'!E66</f>
        <v>5.805774208985379E-3</v>
      </c>
      <c r="R67" s="42">
        <f>'Total Property Damage 95%'!R67/'Property Value'!F66</f>
        <v>2.9490158840887221E-3</v>
      </c>
      <c r="S67" s="42">
        <f>'Total Property Damage 95%'!S67/'Property Value'!G66</f>
        <v>6.4497490258651376E-3</v>
      </c>
    </row>
    <row r="68" spans="1:19" x14ac:dyDescent="0.35">
      <c r="A68">
        <v>2087</v>
      </c>
      <c r="B68" s="40">
        <f>'Total Property Damage 95%'!B68/'Property Value'!B67</f>
        <v>2.5611513408924142E-5</v>
      </c>
      <c r="C68" s="40">
        <f>'Total Property Damage 95%'!C68/'Property Value'!C67</f>
        <v>5.5135848204855968E-5</v>
      </c>
      <c r="D68" s="40">
        <f>'Total Property Damage 95%'!D68/'Property Value'!D67</f>
        <v>5.2636352309646574E-5</v>
      </c>
      <c r="E68" s="40">
        <f>'Total Property Damage 95%'!E68/'Property Value'!E67</f>
        <v>2.5752949008792163E-4</v>
      </c>
      <c r="F68" s="40">
        <f>'Total Property Damage 95%'!F68/'Property Value'!F67</f>
        <v>1.5552369837526492E-4</v>
      </c>
      <c r="G68" s="40">
        <f>'Total Property Damage 95%'!G68/'Property Value'!G67</f>
        <v>3.5683910976479411E-4</v>
      </c>
      <c r="H68" s="41">
        <f>'Total Property Damage 95%'!H68/'Property Value'!B67</f>
        <v>1.2171864851322E-5</v>
      </c>
      <c r="I68" s="41">
        <f>'Total Property Damage 95%'!I68/'Property Value'!C67</f>
        <v>2.1717000759908489E-5</v>
      </c>
      <c r="J68" s="41">
        <f>'Total Property Damage 95%'!J68/'Property Value'!D67</f>
        <v>1.2406541194423405E-5</v>
      </c>
      <c r="K68" s="41">
        <f>'Total Property Damage 95%'!K68/'Property Value'!E67</f>
        <v>6.7924019696007123E-5</v>
      </c>
      <c r="L68" s="41">
        <f>'Total Property Damage 95%'!L68/'Property Value'!F67</f>
        <v>4.4232933915825912E-5</v>
      </c>
      <c r="M68" s="41">
        <f>'Total Property Damage 95%'!M68/'Property Value'!G67</f>
        <v>7.2555896691002387E-5</v>
      </c>
      <c r="N68" s="42">
        <f>'Total Property Damage 95%'!N68/'Property Value'!B67</f>
        <v>1.178846235354473E-3</v>
      </c>
      <c r="O68" s="42">
        <f>'Total Property Damage 95%'!O68/'Property Value'!C67</f>
        <v>3.5261737802557043E-3</v>
      </c>
      <c r="P68" s="42">
        <f>'Total Property Damage 95%'!P68/'Property Value'!D67</f>
        <v>2.3361213668982397E-3</v>
      </c>
      <c r="Q68" s="42">
        <f>'Total Property Damage 95%'!Q68/'Property Value'!E67</f>
        <v>5.7937275255019365E-3</v>
      </c>
      <c r="R68" s="42">
        <f>'Total Property Damage 95%'!R68/'Property Value'!F67</f>
        <v>2.9428968274970487E-3</v>
      </c>
      <c r="S68" s="42">
        <f>'Total Property Damage 95%'!S68/'Property Value'!G67</f>
        <v>6.4363661276907675E-3</v>
      </c>
    </row>
    <row r="69" spans="1:19" x14ac:dyDescent="0.35">
      <c r="A69">
        <v>2088</v>
      </c>
      <c r="B69" s="40">
        <f>'Total Property Damage 95%'!B69/'Property Value'!B68</f>
        <v>2.5937833350923197E-5</v>
      </c>
      <c r="C69" s="40">
        <f>'Total Property Damage 95%'!C69/'Property Value'!C68</f>
        <v>5.5838341903725319E-5</v>
      </c>
      <c r="D69" s="40">
        <f>'Total Property Damage 95%'!D69/'Property Value'!D68</f>
        <v>5.3306999575135405E-5</v>
      </c>
      <c r="E69" s="40">
        <f>'Total Property Damage 95%'!E69/'Property Value'!E68</f>
        <v>2.6081071001923789E-4</v>
      </c>
      <c r="F69" s="40">
        <f>'Total Property Damage 95%'!F69/'Property Value'!F68</f>
        <v>1.5750524797848402E-4</v>
      </c>
      <c r="G69" s="40">
        <f>'Total Property Damage 95%'!G69/'Property Value'!G68</f>
        <v>3.6138564771209352E-4</v>
      </c>
      <c r="H69" s="41">
        <f>'Total Property Damage 95%'!H69/'Property Value'!B68</f>
        <v>1.2052462575329855E-5</v>
      </c>
      <c r="I69" s="41">
        <f>'Total Property Damage 95%'!I69/'Property Value'!C68</f>
        <v>2.1503963616452647E-5</v>
      </c>
      <c r="J69" s="41">
        <f>'Total Property Damage 95%'!J69/'Property Value'!D68</f>
        <v>1.2284836815193173E-5</v>
      </c>
      <c r="K69" s="41">
        <f>'Total Property Damage 95%'!K69/'Property Value'!E68</f>
        <v>6.725770581187311E-5</v>
      </c>
      <c r="L69" s="41">
        <f>'Total Property Damage 95%'!L69/'Property Value'!F68</f>
        <v>4.3799022346163181E-5</v>
      </c>
      <c r="M69" s="41">
        <f>'Total Property Damage 95%'!M69/'Property Value'!G68</f>
        <v>7.1844145508469692E-5</v>
      </c>
      <c r="N69" s="42">
        <f>'Total Property Damage 95%'!N69/'Property Value'!B68</f>
        <v>1.1764001899242211E-3</v>
      </c>
      <c r="O69" s="42">
        <f>'Total Property Damage 95%'!O69/'Property Value'!C68</f>
        <v>3.5188571506539865E-3</v>
      </c>
      <c r="P69" s="42">
        <f>'Total Property Damage 95%'!P69/'Property Value'!D68</f>
        <v>2.3312740349709358E-3</v>
      </c>
      <c r="Q69" s="42">
        <f>'Total Property Damage 95%'!Q69/'Property Value'!E68</f>
        <v>5.781705838268386E-3</v>
      </c>
      <c r="R69" s="42">
        <f>'Total Property Damage 95%'!R69/'Property Value'!F68</f>
        <v>2.9367904676337216E-3</v>
      </c>
      <c r="S69" s="42">
        <f>'Total Property Damage 95%'!S69/'Property Value'!G68</f>
        <v>6.4230109983431875E-3</v>
      </c>
    </row>
    <row r="70" spans="1:19" x14ac:dyDescent="0.35">
      <c r="A70">
        <v>2089</v>
      </c>
      <c r="B70" s="40">
        <f>'Total Property Damage 95%'!B70/'Property Value'!B69</f>
        <v>2.6268310981804046E-5</v>
      </c>
      <c r="C70" s="40">
        <f>'Total Property Damage 95%'!C70/'Property Value'!C69</f>
        <v>5.6549786174917732E-5</v>
      </c>
      <c r="D70" s="40">
        <f>'Total Property Damage 95%'!D70/'Property Value'!D69</f>
        <v>5.398619165300146E-5</v>
      </c>
      <c r="E70" s="40">
        <f>'Total Property Damage 95%'!E70/'Property Value'!E69</f>
        <v>2.6413373644127482E-4</v>
      </c>
      <c r="F70" s="40">
        <f>'Total Property Damage 95%'!F70/'Property Value'!F69</f>
        <v>1.595120447875697E-4</v>
      </c>
      <c r="G70" s="40">
        <f>'Total Property Damage 95%'!G70/'Property Value'!G69</f>
        <v>3.6599011374726384E-4</v>
      </c>
      <c r="H70" s="41">
        <f>'Total Property Damage 95%'!H70/'Property Value'!B69</f>
        <v>1.1934231599190797E-5</v>
      </c>
      <c r="I70" s="41">
        <f>'Total Property Damage 95%'!I70/'Property Value'!C69</f>
        <v>2.1293016302296604E-5</v>
      </c>
      <c r="J70" s="41">
        <f>'Total Property Damage 95%'!J70/'Property Value'!D69</f>
        <v>1.2164326318745551E-5</v>
      </c>
      <c r="K70" s="41">
        <f>'Total Property Damage 95%'!K70/'Property Value'!E69</f>
        <v>6.6597928263400295E-5</v>
      </c>
      <c r="L70" s="41">
        <f>'Total Property Damage 95%'!L70/'Property Value'!F69</f>
        <v>4.3369367316449742E-5</v>
      </c>
      <c r="M70" s="41">
        <f>'Total Property Damage 95%'!M70/'Property Value'!G69</f>
        <v>7.1139376387615504E-5</v>
      </c>
      <c r="N70" s="42">
        <f>'Total Property Damage 95%'!N70/'Property Value'!B69</f>
        <v>1.1739592199126857E-3</v>
      </c>
      <c r="O70" s="42">
        <f>'Total Property Damage 95%'!O70/'Property Value'!C69</f>
        <v>3.5115557026831421E-3</v>
      </c>
      <c r="P70" s="42">
        <f>'Total Property Damage 95%'!P70/'Property Value'!D69</f>
        <v>2.3264367610085768E-3</v>
      </c>
      <c r="Q70" s="42">
        <f>'Total Property Damage 95%'!Q70/'Property Value'!E69</f>
        <v>5.769709095418794E-3</v>
      </c>
      <c r="R70" s="42">
        <f>'Total Property Damage 95%'!R70/'Property Value'!F69</f>
        <v>2.930696778153683E-3</v>
      </c>
      <c r="S70" s="42">
        <f>'Total Property Damage 95%'!S70/'Property Value'!G69</f>
        <v>6.4096835802035087E-3</v>
      </c>
    </row>
    <row r="71" spans="1:19" x14ac:dyDescent="0.35">
      <c r="A71">
        <v>2090</v>
      </c>
      <c r="B71" s="40">
        <f>'Total Property Damage 95%'!B71/'Property Value'!B70</f>
        <v>2.6175733123694848E-5</v>
      </c>
      <c r="C71" s="40">
        <f>'Total Property Damage 95%'!C71/'Property Value'!C70</f>
        <v>5.6350486795363657E-5</v>
      </c>
      <c r="D71" s="40">
        <f>'Total Property Damage 95%'!D71/'Property Value'!D70</f>
        <v>5.3795927193509967E-5</v>
      </c>
      <c r="E71" s="40">
        <f>'Total Property Damage 95%'!E71/'Property Value'!E70</f>
        <v>2.632028453919397E-4</v>
      </c>
      <c r="F71" s="40">
        <f>'Total Property Damage 95%'!F71/'Property Value'!F70</f>
        <v>1.5894987375726326E-4</v>
      </c>
      <c r="G71" s="40">
        <f>'Total Property Damage 95%'!G71/'Property Value'!G70</f>
        <v>3.6470024852359816E-4</v>
      </c>
      <c r="H71" s="41">
        <f>'Total Property Damage 95%'!H71/'Property Value'!B70</f>
        <v>1.1627367071225547E-5</v>
      </c>
      <c r="I71" s="41">
        <f>'Total Property Damage 95%'!I71/'Property Value'!C70</f>
        <v>2.0745509632742476E-5</v>
      </c>
      <c r="J71" s="41">
        <f>'Total Property Damage 95%'!J71/'Property Value'!D70</f>
        <v>1.1851545372373586E-5</v>
      </c>
      <c r="K71" s="41">
        <f>'Total Property Damage 95%'!K71/'Property Value'!E70</f>
        <v>6.4885497793943205E-5</v>
      </c>
      <c r="L71" s="41">
        <f>'Total Property Damage 95%'!L71/'Property Value'!F70</f>
        <v>4.2254212116125295E-5</v>
      </c>
      <c r="M71" s="41">
        <f>'Total Property Damage 95%'!M71/'Property Value'!G70</f>
        <v>6.9310171803014685E-5</v>
      </c>
      <c r="N71" s="42">
        <f>'Total Property Damage 95%'!N71/'Property Value'!B70</f>
        <v>1.1527076822723669E-3</v>
      </c>
      <c r="O71" s="42">
        <f>'Total Property Damage 95%'!O71/'Property Value'!C70</f>
        <v>3.4479879424698036E-3</v>
      </c>
      <c r="P71" s="42">
        <f>'Total Property Damage 95%'!P71/'Property Value'!D70</f>
        <v>2.284322556736581E-3</v>
      </c>
      <c r="Q71" s="42">
        <f>'Total Property Damage 95%'!Q71/'Property Value'!E70</f>
        <v>5.6652632271678481E-3</v>
      </c>
      <c r="R71" s="42">
        <f>'Total Property Damage 95%'!R71/'Property Value'!F70</f>
        <v>2.8776439873608932E-3</v>
      </c>
      <c r="S71" s="42">
        <f>'Total Property Damage 95%'!S71/'Property Value'!G70</f>
        <v>6.2936526060804387E-3</v>
      </c>
    </row>
    <row r="72" spans="1:19" x14ac:dyDescent="0.35">
      <c r="A72">
        <v>2091</v>
      </c>
      <c r="B72" s="40">
        <f>'Total Property Damage 95%'!B72/'Property Value'!B71</f>
        <v>2.6509241869481434E-5</v>
      </c>
      <c r="C72" s="40">
        <f>'Total Property Damage 95%'!C72/'Property Value'!C71</f>
        <v>5.706845637760139E-5</v>
      </c>
      <c r="D72" s="40">
        <f>'Total Property Damage 95%'!D72/'Property Value'!D71</f>
        <v>5.4481348767834202E-5</v>
      </c>
      <c r="E72" s="40">
        <f>'Total Property Damage 95%'!E72/'Property Value'!E71</f>
        <v>2.6655635035164097E-4</v>
      </c>
      <c r="F72" s="40">
        <f>'Total Property Damage 95%'!F72/'Property Value'!F71</f>
        <v>1.6097507674925641E-4</v>
      </c>
      <c r="G72" s="40">
        <f>'Total Property Damage 95%'!G72/'Property Value'!G71</f>
        <v>3.6934694636004041E-4</v>
      </c>
      <c r="H72" s="41">
        <f>'Total Property Damage 95%'!H72/'Property Value'!B71</f>
        <v>1.1513306152125738E-5</v>
      </c>
      <c r="I72" s="41">
        <f>'Total Property Damage 95%'!I72/'Property Value'!C71</f>
        <v>2.0542002520477971E-5</v>
      </c>
      <c r="J72" s="41">
        <f>'Total Property Damage 95%'!J72/'Property Value'!D71</f>
        <v>1.1735285332620363E-5</v>
      </c>
      <c r="K72" s="41">
        <f>'Total Property Damage 95%'!K72/'Property Value'!E71</f>
        <v>6.4248990881476248E-5</v>
      </c>
      <c r="L72" s="41">
        <f>'Total Property Damage 95%'!L72/'Property Value'!F71</f>
        <v>4.1839711202867767E-5</v>
      </c>
      <c r="M72" s="41">
        <f>'Total Property Damage 95%'!M72/'Property Value'!G71</f>
        <v>6.8630260190145632E-5</v>
      </c>
      <c r="N72" s="42">
        <f>'Total Property Damage 95%'!N72/'Property Value'!B71</f>
        <v>1.1503158729981144E-3</v>
      </c>
      <c r="O72" s="42">
        <f>'Total Property Damage 95%'!O72/'Property Value'!C71</f>
        <v>3.4408335444683497E-3</v>
      </c>
      <c r="P72" s="42">
        <f>'Total Property Damage 95%'!P72/'Property Value'!D71</f>
        <v>2.2795827046816213E-3</v>
      </c>
      <c r="Q72" s="42">
        <f>'Total Property Damage 95%'!Q72/'Property Value'!E71</f>
        <v>5.6535080967594952E-3</v>
      </c>
      <c r="R72" s="42">
        <f>'Total Property Damage 95%'!R72/'Property Value'!F71</f>
        <v>2.8716730237915355E-3</v>
      </c>
      <c r="S72" s="42">
        <f>'Total Property Damage 95%'!S72/'Property Value'!G71</f>
        <v>6.2805935999649658E-3</v>
      </c>
    </row>
    <row r="73" spans="1:19" x14ac:dyDescent="0.35">
      <c r="A73">
        <v>2092</v>
      </c>
      <c r="B73" s="40">
        <f>'Total Property Damage 95%'!B73/'Property Value'!B72</f>
        <v>2.6846999897723288E-5</v>
      </c>
      <c r="C73" s="40">
        <f>'Total Property Damage 95%'!C73/'Property Value'!C72</f>
        <v>5.7795573712597501E-5</v>
      </c>
      <c r="D73" s="40">
        <f>'Total Property Damage 95%'!D73/'Property Value'!D72</f>
        <v>5.5175503396109905E-5</v>
      </c>
      <c r="E73" s="40">
        <f>'Total Property Damage 95%'!E73/'Property Value'!E72</f>
        <v>2.6995258279591028E-4</v>
      </c>
      <c r="F73" s="40">
        <f>'Total Property Damage 95%'!F73/'Property Value'!F72</f>
        <v>1.6302608314116323E-4</v>
      </c>
      <c r="G73" s="40">
        <f>'Total Property Damage 95%'!G73/'Property Value'!G72</f>
        <v>3.7405284843577399E-4</v>
      </c>
      <c r="H73" s="41">
        <f>'Total Property Damage 95%'!H73/'Property Value'!B72</f>
        <v>1.1400364135799549E-5</v>
      </c>
      <c r="I73" s="41">
        <f>'Total Property Damage 95%'!I73/'Property Value'!C72</f>
        <v>2.0340491750818459E-5</v>
      </c>
      <c r="J73" s="41">
        <f>'Total Property Damage 95%'!J73/'Property Value'!D72</f>
        <v>1.1620165768342592E-5</v>
      </c>
      <c r="K73" s="41">
        <f>'Total Property Damage 95%'!K73/'Property Value'!E72</f>
        <v>6.3618727907383701E-5</v>
      </c>
      <c r="L73" s="41">
        <f>'Total Property Damage 95%'!L73/'Property Value'!F72</f>
        <v>4.1429276416949672E-5</v>
      </c>
      <c r="M73" s="41">
        <f>'Total Property Damage 95%'!M73/'Property Value'!G72</f>
        <v>6.7957018302502878E-5</v>
      </c>
      <c r="N73" s="42">
        <f>'Total Property Damage 95%'!N73/'Property Value'!B72</f>
        <v>1.1479290266053384E-3</v>
      </c>
      <c r="O73" s="42">
        <f>'Total Property Damage 95%'!O73/'Property Value'!C72</f>
        <v>3.4336939914755256E-3</v>
      </c>
      <c r="P73" s="42">
        <f>'Total Property Damage 95%'!P73/'Property Value'!D72</f>
        <v>2.2748526875763868E-3</v>
      </c>
      <c r="Q73" s="42">
        <f>'Total Property Damage 95%'!Q73/'Property Value'!E72</f>
        <v>5.6417773576433695E-3</v>
      </c>
      <c r="R73" s="42">
        <f>'Total Property Damage 95%'!R73/'Property Value'!F72</f>
        <v>2.8657144496651056E-3</v>
      </c>
      <c r="S73" s="42">
        <f>'Total Property Damage 95%'!S73/'Property Value'!G72</f>
        <v>6.2675616906168871E-3</v>
      </c>
    </row>
    <row r="74" spans="1:19" x14ac:dyDescent="0.35">
      <c r="A74">
        <v>2093</v>
      </c>
      <c r="B74" s="40">
        <f>'Total Property Damage 95%'!B74/'Property Value'!B73</f>
        <v>2.7189061349133689E-5</v>
      </c>
      <c r="C74" s="40">
        <f>'Total Property Damage 95%'!C74/'Property Value'!C73</f>
        <v>5.8531955353173455E-5</v>
      </c>
      <c r="D74" s="40">
        <f>'Total Property Damage 95%'!D74/'Property Value'!D73</f>
        <v>5.5878502347421909E-5</v>
      </c>
      <c r="E74" s="40">
        <f>'Total Property Damage 95%'!E74/'Property Value'!E73</f>
        <v>2.7339208712171714E-4</v>
      </c>
      <c r="F74" s="40">
        <f>'Total Property Damage 95%'!F74/'Property Value'!F73</f>
        <v>1.6510322169777894E-4</v>
      </c>
      <c r="G74" s="40">
        <f>'Total Property Damage 95%'!G74/'Property Value'!G73</f>
        <v>3.7881870908044839E-4</v>
      </c>
      <c r="H74" s="41">
        <f>'Total Property Damage 95%'!H74/'Property Value'!B73</f>
        <v>1.128853004615257E-5</v>
      </c>
      <c r="I74" s="41">
        <f>'Total Property Damage 95%'!I74/'Property Value'!C73</f>
        <v>2.0140957740252821E-5</v>
      </c>
      <c r="J74" s="41">
        <f>'Total Property Damage 95%'!J74/'Property Value'!D73</f>
        <v>1.150617549182425E-5</v>
      </c>
      <c r="K74" s="41">
        <f>'Total Property Damage 95%'!K74/'Property Value'!E73</f>
        <v>6.2994647620537479E-5</v>
      </c>
      <c r="L74" s="41">
        <f>'Total Property Damage 95%'!L74/'Property Value'!F73</f>
        <v>4.1022867870903894E-5</v>
      </c>
      <c r="M74" s="41">
        <f>'Total Property Damage 95%'!M74/'Property Value'!G73</f>
        <v>6.7290380712119397E-5</v>
      </c>
      <c r="N74" s="42">
        <f>'Total Property Damage 95%'!N74/'Property Value'!B73</f>
        <v>1.1455471327963148E-3</v>
      </c>
      <c r="O74" s="42">
        <f>'Total Property Damage 95%'!O74/'Property Value'!C73</f>
        <v>3.4265692526887011E-3</v>
      </c>
      <c r="P74" s="42">
        <f>'Total Property Damage 95%'!P74/'Property Value'!D73</f>
        <v>2.2701324850138631E-3</v>
      </c>
      <c r="Q74" s="42">
        <f>'Total Property Damage 95%'!Q74/'Property Value'!E73</f>
        <v>5.6300709592087923E-3</v>
      </c>
      <c r="R74" s="42">
        <f>'Total Property Damage 95%'!R74/'Property Value'!F73</f>
        <v>2.8597682392741443E-3</v>
      </c>
      <c r="S74" s="42">
        <f>'Total Property Damage 95%'!S74/'Property Value'!G73</f>
        <v>6.2545568218118006E-3</v>
      </c>
    </row>
    <row r="75" spans="1:19" x14ac:dyDescent="0.35">
      <c r="A75">
        <v>2094</v>
      </c>
      <c r="B75" s="40">
        <f>'Total Property Damage 95%'!B75/'Property Value'!B74</f>
        <v>2.7535481054240469E-5</v>
      </c>
      <c r="C75" s="40">
        <f>'Total Property Damage 95%'!C75/'Property Value'!C74</f>
        <v>5.9277719337166813E-5</v>
      </c>
      <c r="D75" s="40">
        <f>'Total Property Damage 95%'!D75/'Property Value'!D74</f>
        <v>5.6590458308550336E-5</v>
      </c>
      <c r="E75" s="40">
        <f>'Total Property Damage 95%'!E75/'Property Value'!E74</f>
        <v>2.768754146622705E-4</v>
      </c>
      <c r="F75" s="40">
        <f>'Total Property Damage 95%'!F75/'Property Value'!F74</f>
        <v>1.6720682537273797E-4</v>
      </c>
      <c r="G75" s="40">
        <f>'Total Property Damage 95%'!G75/'Property Value'!G74</f>
        <v>3.8364529223473446E-4</v>
      </c>
      <c r="H75" s="41">
        <f>'Total Property Damage 95%'!H75/'Property Value'!B74</f>
        <v>1.1177793014762516E-5</v>
      </c>
      <c r="I75" s="41">
        <f>'Total Property Damage 95%'!I75/'Property Value'!C74</f>
        <v>1.9943381097378205E-5</v>
      </c>
      <c r="J75" s="41">
        <f>'Total Property Damage 95%'!J75/'Property Value'!D74</f>
        <v>1.1393303425097381E-5</v>
      </c>
      <c r="K75" s="41">
        <f>'Total Property Damage 95%'!K75/'Property Value'!E74</f>
        <v>6.237668937066434E-5</v>
      </c>
      <c r="L75" s="41">
        <f>'Total Property Damage 95%'!L75/'Property Value'!F74</f>
        <v>4.0620446068547226E-5</v>
      </c>
      <c r="M75" s="41">
        <f>'Total Property Damage 95%'!M75/'Property Value'!G74</f>
        <v>6.6630282632856535E-5</v>
      </c>
      <c r="N75" s="42">
        <f>'Total Property Damage 95%'!N75/'Property Value'!B74</f>
        <v>1.1431701812946865E-3</v>
      </c>
      <c r="O75" s="42">
        <f>'Total Property Damage 95%'!O75/'Property Value'!C74</f>
        <v>3.4194592973691585E-3</v>
      </c>
      <c r="P75" s="42">
        <f>'Total Property Damage 95%'!P75/'Property Value'!D74</f>
        <v>2.2654220766293756E-3</v>
      </c>
      <c r="Q75" s="42">
        <f>'Total Property Damage 95%'!Q75/'Property Value'!E74</f>
        <v>5.6183888509500962E-3</v>
      </c>
      <c r="R75" s="42">
        <f>'Total Property Damage 95%'!R75/'Property Value'!F74</f>
        <v>2.853834366964536E-3</v>
      </c>
      <c r="S75" s="42">
        <f>'Total Property Damage 95%'!S75/'Property Value'!G74</f>
        <v>6.2415789374419663E-3</v>
      </c>
    </row>
    <row r="76" spans="1:19" x14ac:dyDescent="0.35">
      <c r="A76">
        <v>2095</v>
      </c>
      <c r="B76" s="40">
        <f>'Total Property Damage 95%'!B76/'Property Value'!B75</f>
        <v>2.7886314542175028E-5</v>
      </c>
      <c r="C76" s="40">
        <f>'Total Property Damage 95%'!C76/'Property Value'!C75</f>
        <v>6.0032985206352037E-5</v>
      </c>
      <c r="D76" s="40">
        <f>'Total Property Damage 95%'!D76/'Property Value'!D75</f>
        <v>5.7311485402033659E-5</v>
      </c>
      <c r="E76" s="40">
        <f>'Total Property Damage 95%'!E76/'Property Value'!E75</f>
        <v>2.8040312377539437E-4</v>
      </c>
      <c r="F76" s="40">
        <f>'Total Property Damage 95%'!F76/'Property Value'!F75</f>
        <v>1.6933723136188444E-4</v>
      </c>
      <c r="G76" s="40">
        <f>'Total Property Damage 95%'!G76/'Property Value'!G75</f>
        <v>3.8853337157278035E-4</v>
      </c>
      <c r="H76" s="41">
        <f>'Total Property Damage 95%'!H76/'Property Value'!B75</f>
        <v>1.1068142279823016E-5</v>
      </c>
      <c r="I76" s="41">
        <f>'Total Property Damage 95%'!I76/'Property Value'!C75</f>
        <v>1.9747742621015479E-5</v>
      </c>
      <c r="J76" s="41">
        <f>'Total Property Damage 95%'!J76/'Property Value'!D75</f>
        <v>1.1281538598865519E-5</v>
      </c>
      <c r="K76" s="41">
        <f>'Total Property Damage 95%'!K76/'Property Value'!E75</f>
        <v>6.1764793102451728E-5</v>
      </c>
      <c r="L76" s="41">
        <f>'Total Property Damage 95%'!L76/'Property Value'!F75</f>
        <v>4.0221971901141896E-5</v>
      </c>
      <c r="M76" s="41">
        <f>'Total Property Damage 95%'!M76/'Property Value'!G75</f>
        <v>6.5976659914107822E-5</v>
      </c>
      <c r="N76" s="42">
        <f>'Total Property Damage 95%'!N76/'Property Value'!B75</f>
        <v>1.1407981618454196E-3</v>
      </c>
      <c r="O76" s="42">
        <f>'Total Property Damage 95%'!O76/'Property Value'!C75</f>
        <v>3.412364094841963E-3</v>
      </c>
      <c r="P76" s="42">
        <f>'Total Property Damage 95%'!P76/'Property Value'!D75</f>
        <v>2.2607214421005097E-3</v>
      </c>
      <c r="Q76" s="42">
        <f>'Total Property Damage 95%'!Q76/'Property Value'!E75</f>
        <v>5.6067309824664154E-3</v>
      </c>
      <c r="R76" s="42">
        <f>'Total Property Damage 95%'!R76/'Property Value'!F75</f>
        <v>2.8479128071353952E-3</v>
      </c>
      <c r="S76" s="42">
        <f>'Total Property Damage 95%'!S76/'Property Value'!G75</f>
        <v>6.2286279815160694E-3</v>
      </c>
    </row>
    <row r="77" spans="1:19" x14ac:dyDescent="0.35">
      <c r="A77">
        <v>2096</v>
      </c>
      <c r="B77" s="40">
        <f>'Total Property Damage 95%'!B77/'Property Value'!B76</f>
        <v>2.8241618049573342E-5</v>
      </c>
      <c r="C77" s="40">
        <f>'Total Property Damage 95%'!C77/'Property Value'!C76</f>
        <v>6.0797874025602382E-5</v>
      </c>
      <c r="D77" s="40">
        <f>'Total Property Damage 95%'!D77/'Property Value'!D76</f>
        <v>5.8041699204461842E-5</v>
      </c>
      <c r="E77" s="40">
        <f>'Total Property Damage 95%'!E77/'Property Value'!E76</f>
        <v>2.8397577993302913E-4</v>
      </c>
      <c r="F77" s="40">
        <f>'Total Property Damage 95%'!F77/'Property Value'!F76</f>
        <v>1.7149478115732275E-4</v>
      </c>
      <c r="G77" s="40">
        <f>'Total Property Damage 95%'!G77/'Property Value'!G76</f>
        <v>3.9348373062622643E-4</v>
      </c>
      <c r="H77" s="41">
        <f>'Total Property Damage 95%'!H77/'Property Value'!B76</f>
        <v>1.0959567185097721E-5</v>
      </c>
      <c r="I77" s="41">
        <f>'Total Property Damage 95%'!I77/'Property Value'!C76</f>
        <v>1.9554023298343228E-5</v>
      </c>
      <c r="J77" s="41">
        <f>'Total Property Damage 95%'!J77/'Property Value'!D76</f>
        <v>1.1170870151437641E-5</v>
      </c>
      <c r="K77" s="41">
        <f>'Total Property Damage 95%'!K77/'Property Value'!E76</f>
        <v>6.1158899349711307E-5</v>
      </c>
      <c r="L77" s="41">
        <f>'Total Property Damage 95%'!L77/'Property Value'!F76</f>
        <v>3.9827406643594953E-5</v>
      </c>
      <c r="M77" s="41">
        <f>'Total Property Damage 95%'!M77/'Property Value'!G76</f>
        <v>6.532944903456471E-5</v>
      </c>
      <c r="N77" s="42">
        <f>'Total Property Damage 95%'!N77/'Property Value'!B76</f>
        <v>1.1384310642147577E-3</v>
      </c>
      <c r="O77" s="42">
        <f>'Total Property Damage 95%'!O77/'Property Value'!C76</f>
        <v>3.4052836144958269E-3</v>
      </c>
      <c r="P77" s="42">
        <f>'Total Property Damage 95%'!P77/'Property Value'!D76</f>
        <v>2.2560305611470152E-3</v>
      </c>
      <c r="Q77" s="42">
        <f>'Total Property Damage 95%'!Q77/'Property Value'!E76</f>
        <v>5.5950973034614594E-3</v>
      </c>
      <c r="R77" s="42">
        <f>'Total Property Damage 95%'!R77/'Property Value'!F76</f>
        <v>2.8420035342389552E-3</v>
      </c>
      <c r="S77" s="42">
        <f>'Total Property Damage 95%'!S77/'Property Value'!G76</f>
        <v>6.2157038981589668E-3</v>
      </c>
    </row>
    <row r="78" spans="1:19" x14ac:dyDescent="0.35">
      <c r="A78">
        <v>2097</v>
      </c>
      <c r="B78" s="40">
        <f>'Total Property Damage 95%'!B78/'Property Value'!B77</f>
        <v>2.8601448529590388E-5</v>
      </c>
      <c r="C78" s="40">
        <f>'Total Property Damage 95%'!C78/'Property Value'!C77</f>
        <v>6.1572508402295915E-5</v>
      </c>
      <c r="D78" s="40">
        <f>'Total Property Damage 95%'!D78/'Property Value'!D77</f>
        <v>5.8781216765002674E-5</v>
      </c>
      <c r="E78" s="40">
        <f>'Total Property Damage 95%'!E78/'Property Value'!E77</f>
        <v>2.8759395581187393E-4</v>
      </c>
      <c r="F78" s="40">
        <f>'Total Property Damage 95%'!F78/'Property Value'!F77</f>
        <v>1.7367982060215683E-4</v>
      </c>
      <c r="G78" s="40">
        <f>'Total Property Damage 95%'!G78/'Property Value'!G77</f>
        <v>3.9849716290980163E-4</v>
      </c>
      <c r="H78" s="41">
        <f>'Total Property Damage 95%'!H78/'Property Value'!B77</f>
        <v>1.0852057178884718E-5</v>
      </c>
      <c r="I78" s="41">
        <f>'Total Property Damage 95%'!I78/'Property Value'!C77</f>
        <v>1.9362204303049994E-5</v>
      </c>
      <c r="J78" s="41">
        <f>'Total Property Damage 95%'!J78/'Property Value'!D77</f>
        <v>1.1061287327672595E-5</v>
      </c>
      <c r="K78" s="41">
        <f>'Total Property Damage 95%'!K78/'Property Value'!E77</f>
        <v>6.055894922959993E-5</v>
      </c>
      <c r="L78" s="41">
        <f>'Total Property Damage 95%'!L78/'Property Value'!F77</f>
        <v>3.9436711950694762E-5</v>
      </c>
      <c r="M78" s="41">
        <f>'Total Property Damage 95%'!M78/'Property Value'!G77</f>
        <v>6.468858709604321E-5</v>
      </c>
      <c r="N78" s="42">
        <f>'Total Property Damage 95%'!N78/'Property Value'!B77</f>
        <v>1.136068878190181E-3</v>
      </c>
      <c r="O78" s="42">
        <f>'Total Property Damage 95%'!O78/'Property Value'!C77</f>
        <v>3.39821782578298E-3</v>
      </c>
      <c r="P78" s="42">
        <f>'Total Property Damage 95%'!P78/'Property Value'!D77</f>
        <v>2.251349413530725E-3</v>
      </c>
      <c r="Q78" s="42">
        <f>'Total Property Damage 95%'!Q78/'Property Value'!E77</f>
        <v>5.5834877637433028E-3</v>
      </c>
      <c r="R78" s="42">
        <f>'Total Property Damage 95%'!R78/'Property Value'!F77</f>
        <v>2.836106522780464E-3</v>
      </c>
      <c r="S78" s="42">
        <f>'Total Property Damage 95%'!S78/'Property Value'!G77</f>
        <v>6.202806631611461E-3</v>
      </c>
    </row>
    <row r="79" spans="1:19" x14ac:dyDescent="0.35">
      <c r="A79">
        <v>2098</v>
      </c>
      <c r="B79" s="40">
        <f>'Total Property Damage 95%'!B79/'Property Value'!B78</f>
        <v>2.8965863661029386E-5</v>
      </c>
      <c r="C79" s="40">
        <f>'Total Property Damage 95%'!C79/'Property Value'!C78</f>
        <v>6.2357012505968767E-5</v>
      </c>
      <c r="D79" s="40">
        <f>'Total Property Damage 95%'!D79/'Property Value'!D78</f>
        <v>5.9530156624164045E-5</v>
      </c>
      <c r="E79" s="40">
        <f>'Total Property Damage 95%'!E79/'Property Value'!E78</f>
        <v>2.9125823138518339E-4</v>
      </c>
      <c r="F79" s="40">
        <f>'Total Property Damage 95%'!F79/'Property Value'!F78</f>
        <v>1.7589269994592701E-4</v>
      </c>
      <c r="G79" s="40">
        <f>'Total Property Damage 95%'!G79/'Property Value'!G78</f>
        <v>4.03574472048519E-4</v>
      </c>
      <c r="H79" s="41">
        <f>'Total Property Damage 95%'!H79/'Property Value'!B78</f>
        <v>1.0745601812991054E-5</v>
      </c>
      <c r="I79" s="41">
        <f>'Total Property Damage 95%'!I79/'Property Value'!C78</f>
        <v>1.9172266993504696E-5</v>
      </c>
      <c r="J79" s="41">
        <f>'Total Property Damage 95%'!J79/'Property Value'!D78</f>
        <v>1.0952779477933884E-5</v>
      </c>
      <c r="K79" s="41">
        <f>'Total Property Damage 95%'!K79/'Property Value'!E78</f>
        <v>5.9964884436897157E-5</v>
      </c>
      <c r="L79" s="41">
        <f>'Total Property Damage 95%'!L79/'Property Value'!F78</f>
        <v>3.9049849853384496E-5</v>
      </c>
      <c r="M79" s="41">
        <f>'Total Property Damage 95%'!M79/'Property Value'!G78</f>
        <v>6.4054011817371375E-5</v>
      </c>
      <c r="N79" s="42">
        <f>'Total Property Damage 95%'!N79/'Property Value'!B78</f>
        <v>1.1337115935803584E-3</v>
      </c>
      <c r="O79" s="42">
        <f>'Total Property Damage 95%'!O79/'Property Value'!C78</f>
        <v>3.3911666982190383E-3</v>
      </c>
      <c r="P79" s="42">
        <f>'Total Property Damage 95%'!P79/'Property Value'!D78</f>
        <v>2.2466779790554637E-3</v>
      </c>
      <c r="Q79" s="42">
        <f>'Total Property Damage 95%'!Q79/'Property Value'!E78</f>
        <v>5.5719023132241637E-3</v>
      </c>
      <c r="R79" s="42">
        <f>'Total Property Damage 95%'!R79/'Property Value'!F78</f>
        <v>2.8302217473180655E-3</v>
      </c>
      <c r="S79" s="42">
        <f>'Total Property Damage 95%'!S79/'Property Value'!G78</f>
        <v>6.1899361262300473E-3</v>
      </c>
    </row>
    <row r="80" spans="1:19" x14ac:dyDescent="0.35">
      <c r="A80">
        <v>2099</v>
      </c>
      <c r="B80" s="40">
        <f>'Total Property Damage 95%'!B80/'Property Value'!B79</f>
        <v>2.9334921857587422E-5</v>
      </c>
      <c r="C80" s="40">
        <f>'Total Property Damage 95%'!C80/'Property Value'!C79</f>
        <v>6.3151512088218813E-5</v>
      </c>
      <c r="D80" s="40">
        <f>'Total Property Damage 95%'!D80/'Property Value'!D79</f>
        <v>6.0288638832795375E-5</v>
      </c>
      <c r="E80" s="40">
        <f>'Total Property Damage 95%'!E80/'Property Value'!E79</f>
        <v>2.9496919401573378E-4</v>
      </c>
      <c r="F80" s="40">
        <f>'Total Property Damage 95%'!F80/'Property Value'!F79</f>
        <v>1.7813377390075278E-4</v>
      </c>
      <c r="G80" s="40">
        <f>'Total Property Damage 95%'!G80/'Property Value'!G79</f>
        <v>4.0871647190649228E-4</v>
      </c>
      <c r="H80" s="41">
        <f>'Total Property Damage 95%'!H80/'Property Value'!B79</f>
        <v>1.0640190741717363E-5</v>
      </c>
      <c r="I80" s="41">
        <f>'Total Property Damage 95%'!I80/'Property Value'!C79</f>
        <v>1.8984192910944956E-5</v>
      </c>
      <c r="J80" s="41">
        <f>'Total Property Damage 95%'!J80/'Property Value'!D79</f>
        <v>1.0845336057054682E-5</v>
      </c>
      <c r="K80" s="41">
        <f>'Total Property Damage 95%'!K80/'Property Value'!E79</f>
        <v>5.9376647238338888E-5</v>
      </c>
      <c r="L80" s="41">
        <f>'Total Property Damage 95%'!L80/'Property Value'!F79</f>
        <v>3.8666782755072177E-5</v>
      </c>
      <c r="M80" s="41">
        <f>'Total Property Damage 95%'!M80/'Property Value'!G79</f>
        <v>6.3425661528336487E-5</v>
      </c>
      <c r="N80" s="42">
        <f>'Total Property Damage 95%'!N80/'Property Value'!B79</f>
        <v>1.1313592002151057E-3</v>
      </c>
      <c r="O80" s="42">
        <f>'Total Property Damage 95%'!O80/'Property Value'!C79</f>
        <v>3.3841302013828695E-3</v>
      </c>
      <c r="P80" s="42">
        <f>'Total Property Damage 95%'!P80/'Property Value'!D79</f>
        <v>2.2420162375669621E-3</v>
      </c>
      <c r="Q80" s="42">
        <f>'Total Property Damage 95%'!Q80/'Property Value'!E79</f>
        <v>5.5603409019201926E-3</v>
      </c>
      <c r="R80" s="42">
        <f>'Total Property Damage 95%'!R80/'Property Value'!F79</f>
        <v>2.8243491824626959E-3</v>
      </c>
      <c r="S80" s="42">
        <f>'Total Property Damage 95%'!S80/'Property Value'!G79</f>
        <v>6.1770923264866783E-3</v>
      </c>
    </row>
    <row r="81" spans="1:19" x14ac:dyDescent="0.35">
      <c r="A81">
        <v>2100</v>
      </c>
      <c r="B81" s="40">
        <f>'Total Property Damage 95%'!B81/'Property Value'!B80</f>
        <v>2.8935331247503988E-5</v>
      </c>
      <c r="C81" s="40">
        <f>'Total Property Damage 95%'!C81/'Property Value'!C80</f>
        <v>6.2291283062706836E-5</v>
      </c>
      <c r="D81" s="40">
        <f>'Total Property Damage 95%'!D81/'Property Value'!D80</f>
        <v>5.9467406920562911E-5</v>
      </c>
      <c r="E81" s="40">
        <f>'Total Property Damage 95%'!E81/'Property Value'!E80</f>
        <v>2.909512211448744E-4</v>
      </c>
      <c r="F81" s="40">
        <f>'Total Property Damage 95%'!F81/'Property Value'!F80</f>
        <v>1.7570729450752215E-4</v>
      </c>
      <c r="G81" s="40">
        <f>'Total Property Damage 95%'!G81/'Property Value'!G80</f>
        <v>4.0314907121072314E-4</v>
      </c>
      <c r="H81" s="41">
        <f>'Total Property Damage 95%'!H81/'Property Value'!B80</f>
        <v>1.0261554421369707E-5</v>
      </c>
      <c r="I81" s="41">
        <f>'Total Property Damage 95%'!I81/'Property Value'!C80</f>
        <v>1.8308631248277802E-5</v>
      </c>
      <c r="J81" s="41">
        <f>'Total Property Damage 95%'!J81/'Property Value'!D80</f>
        <v>1.0459399541699117E-5</v>
      </c>
      <c r="K81" s="41">
        <f>'Total Property Damage 95%'!K81/'Property Value'!E80</f>
        <v>5.7263700603203955E-5</v>
      </c>
      <c r="L81" s="41">
        <f>'Total Property Damage 95%'!L81/'Property Value'!F80</f>
        <v>3.7290806637965492E-5</v>
      </c>
      <c r="M81" s="41">
        <f>'Total Property Damage 95%'!M81/'Property Value'!G80</f>
        <v>6.1168628766456769E-5</v>
      </c>
      <c r="N81" s="42">
        <f>'Total Property Damage 95%'!N81/'Property Value'!B80</f>
        <v>1.0996222204729951E-3</v>
      </c>
      <c r="O81" s="42">
        <f>'Total Property Damage 95%'!O81/'Property Value'!C80</f>
        <v>3.2891983074047832E-3</v>
      </c>
      <c r="P81" s="42">
        <f>'Total Property Damage 95%'!P81/'Property Value'!D80</f>
        <v>2.1791230168289183E-3</v>
      </c>
      <c r="Q81" s="42">
        <f>'Total Property Damage 95%'!Q81/'Property Value'!E80</f>
        <v>5.4043617694484536E-3</v>
      </c>
      <c r="R81" s="42">
        <f>'Total Property Damage 95%'!R81/'Property Value'!F80</f>
        <v>2.7451203108793624E-3</v>
      </c>
      <c r="S81" s="42">
        <f>'Total Property Damage 95%'!S81/'Property Value'!G80</f>
        <v>6.0038120331955807E-3</v>
      </c>
    </row>
    <row r="82" spans="1:19" x14ac:dyDescent="0.35">
      <c r="A82">
        <v>2101</v>
      </c>
      <c r="B82" s="40">
        <f>'Total Property Damage 95%'!B82/'Property Value'!B81</f>
        <v>2.9304000426230407E-5</v>
      </c>
      <c r="C82" s="40">
        <f>'Total Property Damage 95%'!C82/'Property Value'!C81</f>
        <v>6.3084945176753793E-5</v>
      </c>
      <c r="D82" s="40">
        <f>'Total Property Damage 95%'!D82/'Property Value'!D81</f>
        <v>6.0225089626278784E-5</v>
      </c>
      <c r="E82" s="40">
        <f>'Total Property Damage 95%'!E82/'Property Value'!E81</f>
        <v>2.9465827211420389E-4</v>
      </c>
      <c r="F82" s="40">
        <f>'Total Property Damage 95%'!F82/'Property Value'!F81</f>
        <v>1.7794600618523685E-4</v>
      </c>
      <c r="G82" s="40">
        <f>'Total Property Damage 95%'!G82/'Property Value'!G81</f>
        <v>4.0828565097600225E-4</v>
      </c>
      <c r="H82" s="41">
        <f>'Total Property Damage 95%'!H82/'Property Value'!B81</f>
        <v>1.0160891707143487E-5</v>
      </c>
      <c r="I82" s="41">
        <f>'Total Property Damage 95%'!I82/'Property Value'!C81</f>
        <v>1.8129029168559687E-5</v>
      </c>
      <c r="J82" s="41">
        <f>'Total Property Damage 95%'!J82/'Property Value'!D81</f>
        <v>1.0356796027279185E-5</v>
      </c>
      <c r="K82" s="41">
        <f>'Total Property Damage 95%'!K82/'Property Value'!E81</f>
        <v>5.6701961192910331E-5</v>
      </c>
      <c r="L82" s="41">
        <f>'Total Property Damage 95%'!L82/'Property Value'!F81</f>
        <v>3.6924995216252867E-5</v>
      </c>
      <c r="M82" s="41">
        <f>'Total Property Damage 95%'!M82/'Property Value'!G81</f>
        <v>6.0568583203739222E-5</v>
      </c>
      <c r="N82" s="42">
        <f>'Total Property Damage 95%'!N82/'Property Value'!B81</f>
        <v>1.0973405608071926E-3</v>
      </c>
      <c r="O82" s="42">
        <f>'Total Property Damage 95%'!O82/'Property Value'!C81</f>
        <v>3.2823733897456957E-3</v>
      </c>
      <c r="P82" s="42">
        <f>'Total Property Damage 95%'!P82/'Property Value'!D81</f>
        <v>2.1746014484195584E-3</v>
      </c>
      <c r="Q82" s="42">
        <f>'Total Property Damage 95%'!Q82/'Property Value'!E81</f>
        <v>5.3931479961732533E-3</v>
      </c>
      <c r="R82" s="42">
        <f>'Total Property Damage 95%'!R82/'Property Value'!F81</f>
        <v>2.7394243271364957E-3</v>
      </c>
      <c r="S82" s="42">
        <f>'Total Property Damage 95%'!S82/'Property Value'!G81</f>
        <v>5.9913544313918363E-3</v>
      </c>
    </row>
    <row r="83" spans="1:19" x14ac:dyDescent="0.35">
      <c r="A83">
        <v>2102</v>
      </c>
      <c r="B83" s="40">
        <f>'Total Property Damage 95%'!B83/'Property Value'!B82</f>
        <v>2.9677366871498561E-5</v>
      </c>
      <c r="C83" s="40">
        <f>'Total Property Damage 95%'!C83/'Property Value'!C82</f>
        <v>6.3888719452893158E-5</v>
      </c>
      <c r="D83" s="40">
        <f>'Total Property Damage 95%'!D83/'Property Value'!D82</f>
        <v>6.0992426075318421E-5</v>
      </c>
      <c r="E83" s="40">
        <f>'Total Property Damage 95%'!E83/'Property Value'!E82</f>
        <v>2.9841255514819062E-4</v>
      </c>
      <c r="F83" s="40">
        <f>'Total Property Damage 95%'!F83/'Property Value'!F82</f>
        <v>1.8021324160745502E-4</v>
      </c>
      <c r="G83" s="40">
        <f>'Total Property Damage 95%'!G83/'Property Value'!G82</f>
        <v>4.1348767663603651E-4</v>
      </c>
      <c r="H83" s="41">
        <f>'Total Property Damage 95%'!H83/'Property Value'!B82</f>
        <v>1.0061216463393894E-5</v>
      </c>
      <c r="I83" s="41">
        <f>'Total Property Damage 95%'!I83/'Property Value'!C82</f>
        <v>1.795118893037968E-5</v>
      </c>
      <c r="J83" s="41">
        <f>'Total Property Damage 95%'!J83/'Property Value'!D82</f>
        <v>1.0255199021992916E-5</v>
      </c>
      <c r="K83" s="41">
        <f>'Total Property Damage 95%'!K83/'Property Value'!E82</f>
        <v>5.6145732274634395E-5</v>
      </c>
      <c r="L83" s="41">
        <f>'Total Property Damage 95%'!L83/'Property Value'!F82</f>
        <v>3.6562772292841033E-5</v>
      </c>
      <c r="M83" s="41">
        <f>'Total Property Damage 95%'!M83/'Property Value'!G82</f>
        <v>5.9974423904693071E-5</v>
      </c>
      <c r="N83" s="42">
        <f>'Total Property Damage 95%'!N83/'Property Value'!B82</f>
        <v>1.0950636354680832E-3</v>
      </c>
      <c r="O83" s="42">
        <f>'Total Property Damage 95%'!O83/'Property Value'!C82</f>
        <v>3.2755626334404399E-3</v>
      </c>
      <c r="P83" s="42">
        <f>'Total Property Damage 95%'!P83/'Property Value'!D82</f>
        <v>2.1700892620325641E-3</v>
      </c>
      <c r="Q83" s="42">
        <f>'Total Property Damage 95%'!Q83/'Property Value'!E82</f>
        <v>5.3819574909020167E-3</v>
      </c>
      <c r="R83" s="42">
        <f>'Total Property Damage 95%'!R83/'Property Value'!F82</f>
        <v>2.7337401622675316E-3</v>
      </c>
      <c r="S83" s="42">
        <f>'Total Property Damage 95%'!S83/'Property Value'!G82</f>
        <v>5.9789226784724087E-3</v>
      </c>
    </row>
    <row r="84" spans="1:19" x14ac:dyDescent="0.35">
      <c r="A84">
        <v>2103</v>
      </c>
      <c r="B84" s="40">
        <f>'Total Property Damage 95%'!B84/'Property Value'!B83</f>
        <v>3.005549043185082E-5</v>
      </c>
      <c r="C84" s="40">
        <f>'Total Property Damage 95%'!C84/'Property Value'!C83</f>
        <v>6.4702734731623122E-5</v>
      </c>
      <c r="D84" s="40">
        <f>'Total Property Damage 95%'!D84/'Property Value'!D83</f>
        <v>6.1769539267401172E-5</v>
      </c>
      <c r="E84" s="40">
        <f>'Total Property Damage 95%'!E84/'Property Value'!E83</f>
        <v>3.0221467203730089E-4</v>
      </c>
      <c r="F84" s="40">
        <f>'Total Property Damage 95%'!F84/'Property Value'!F83</f>
        <v>1.825093641992701E-4</v>
      </c>
      <c r="G84" s="40">
        <f>'Total Property Damage 95%'!G84/'Property Value'!G83</f>
        <v>4.1875598204629691E-4</v>
      </c>
      <c r="H84" s="41">
        <f>'Total Property Damage 95%'!H84/'Property Value'!B83</f>
        <v>9.9625190033371965E-6</v>
      </c>
      <c r="I84" s="41">
        <f>'Total Property Damage 95%'!I84/'Property Value'!C83</f>
        <v>1.7775093250610486E-5</v>
      </c>
      <c r="J84" s="41">
        <f>'Total Property Damage 95%'!J84/'Property Value'!D83</f>
        <v>1.0154598652293168E-5</v>
      </c>
      <c r="K84" s="41">
        <f>'Total Property Damage 95%'!K84/'Property Value'!E83</f>
        <v>5.5594959792132771E-5</v>
      </c>
      <c r="L84" s="41">
        <f>'Total Property Damage 95%'!L84/'Property Value'!F83</f>
        <v>3.620410266565785E-5</v>
      </c>
      <c r="M84" s="41">
        <f>'Total Property Damage 95%'!M84/'Property Value'!G83</f>
        <v>5.9386093126869806E-5</v>
      </c>
      <c r="N84" s="42">
        <f>'Total Property Damage 95%'!N84/'Property Value'!B83</f>
        <v>1.0927914346321817E-3</v>
      </c>
      <c r="O84" s="42">
        <f>'Total Property Damage 95%'!O84/'Property Value'!C83</f>
        <v>3.2687660091049332E-3</v>
      </c>
      <c r="P84" s="42">
        <f>'Total Property Damage 95%'!P84/'Property Value'!D83</f>
        <v>2.1655864382007207E-3</v>
      </c>
      <c r="Q84" s="42">
        <f>'Total Property Damage 95%'!Q84/'Property Value'!E83</f>
        <v>5.3707902053548289E-3</v>
      </c>
      <c r="R84" s="42">
        <f>'Total Property Damage 95%'!R84/'Property Value'!F83</f>
        <v>2.7280677917489115E-3</v>
      </c>
      <c r="S84" s="42">
        <f>'Total Property Damage 95%'!S84/'Property Value'!G83</f>
        <v>5.9665167208021869E-3</v>
      </c>
    </row>
    <row r="85" spans="1:19" x14ac:dyDescent="0.35">
      <c r="A85">
        <v>2104</v>
      </c>
      <c r="B85" s="40">
        <f>'Total Property Damage 95%'!B85/'Property Value'!B84</f>
        <v>3.0438431718368356E-5</v>
      </c>
      <c r="C85" s="40">
        <f>'Total Property Damage 95%'!C85/'Property Value'!C84</f>
        <v>6.5527121495017048E-5</v>
      </c>
      <c r="D85" s="40">
        <f>'Total Property Damage 95%'!D85/'Property Value'!D84</f>
        <v>6.2556553769403355E-5</v>
      </c>
      <c r="E85" s="40">
        <f>'Total Property Damage 95%'!E85/'Property Value'!E84</f>
        <v>3.0606523223949928E-4</v>
      </c>
      <c r="F85" s="40">
        <f>'Total Property Damage 95%'!F85/'Property Value'!F84</f>
        <v>1.8483474201622631E-4</v>
      </c>
      <c r="G85" s="40">
        <f>'Total Property Damage 95%'!G85/'Property Value'!G84</f>
        <v>4.2409141168652621E-4</v>
      </c>
      <c r="H85" s="41">
        <f>'Total Property Damage 95%'!H85/'Property Value'!B84</f>
        <v>9.8647897352140585E-6</v>
      </c>
      <c r="I85" s="41">
        <f>'Total Property Damage 95%'!I85/'Property Value'!C84</f>
        <v>1.7600725015667014E-5</v>
      </c>
      <c r="J85" s="41">
        <f>'Total Property Damage 95%'!J85/'Property Value'!D84</f>
        <v>1.0054985141489285E-5</v>
      </c>
      <c r="K85" s="41">
        <f>'Total Property Damage 95%'!K85/'Property Value'!E84</f>
        <v>5.5049590219437297E-5</v>
      </c>
      <c r="L85" s="41">
        <f>'Total Property Damage 95%'!L85/'Property Value'!F84</f>
        <v>3.5848951477952768E-5</v>
      </c>
      <c r="M85" s="41">
        <f>'Total Property Damage 95%'!M85/'Property Value'!G84</f>
        <v>5.8803533694256681E-5</v>
      </c>
      <c r="N85" s="42">
        <f>'Total Property Damage 95%'!N85/'Property Value'!B84</f>
        <v>1.0905239484963866E-3</v>
      </c>
      <c r="O85" s="42">
        <f>'Total Property Damage 95%'!O85/'Property Value'!C84</f>
        <v>3.2619834874160637E-3</v>
      </c>
      <c r="P85" s="42">
        <f>'Total Property Damage 95%'!P85/'Property Value'!D84</f>
        <v>2.161092957497206E-3</v>
      </c>
      <c r="Q85" s="42">
        <f>'Total Property Damage 95%'!Q85/'Property Value'!E84</f>
        <v>5.3596460913519547E-3</v>
      </c>
      <c r="R85" s="42">
        <f>'Total Property Damage 95%'!R85/'Property Value'!F84</f>
        <v>2.722407191107965E-3</v>
      </c>
      <c r="S85" s="42">
        <f>'Total Property Damage 95%'!S85/'Property Value'!G84</f>
        <v>5.9541365048573552E-3</v>
      </c>
    </row>
    <row r="86" spans="1:19" x14ac:dyDescent="0.35">
      <c r="A86">
        <v>2105</v>
      </c>
      <c r="B86" s="40">
        <f>'Total Property Damage 95%'!B86/'Property Value'!B85</f>
        <v>3.0826252114386774E-5</v>
      </c>
      <c r="C86" s="40">
        <f>'Total Property Damage 95%'!C86/'Property Value'!C85</f>
        <v>6.6362011887638984E-5</v>
      </c>
      <c r="D86" s="40">
        <f>'Total Property Damage 95%'!D86/'Property Value'!D85</f>
        <v>6.3353595735325574E-5</v>
      </c>
      <c r="E86" s="40">
        <f>'Total Property Damage 95%'!E86/'Property Value'!E85</f>
        <v>3.0996485297794108E-4</v>
      </c>
      <c r="F86" s="40">
        <f>'Total Property Damage 95%'!F86/'Property Value'!F85</f>
        <v>1.8718974780331614E-4</v>
      </c>
      <c r="G86" s="40">
        <f>'Total Property Damage 95%'!G86/'Property Value'!G85</f>
        <v>4.2949482079610355E-4</v>
      </c>
      <c r="H86" s="41">
        <f>'Total Property Damage 95%'!H86/'Property Value'!B85</f>
        <v>9.7680191613573715E-6</v>
      </c>
      <c r="I86" s="41">
        <f>'Total Property Damage 95%'!I86/'Property Value'!C85</f>
        <v>1.7428067279843216E-5</v>
      </c>
      <c r="J86" s="41">
        <f>'Total Property Damage 95%'!J86/'Property Value'!D85</f>
        <v>9.9563488087969613E-6</v>
      </c>
      <c r="K86" s="41">
        <f>'Total Property Damage 95%'!K86/'Property Value'!E85</f>
        <v>5.4509570555653256E-5</v>
      </c>
      <c r="L86" s="41">
        <f>'Total Property Damage 95%'!L86/'Property Value'!F85</f>
        <v>3.5497284214909287E-5</v>
      </c>
      <c r="M86" s="41">
        <f>'Total Property Damage 95%'!M86/'Property Value'!G85</f>
        <v>5.8226688991720212E-5</v>
      </c>
      <c r="N86" s="42">
        <f>'Total Property Damage 95%'!N86/'Property Value'!B85</f>
        <v>1.0882611672779373E-3</v>
      </c>
      <c r="O86" s="42">
        <f>'Total Property Damage 95%'!O86/'Property Value'!C85</f>
        <v>3.2552150391115635E-3</v>
      </c>
      <c r="P86" s="42">
        <f>'Total Property Damage 95%'!P86/'Property Value'!D85</f>
        <v>2.1566088005355081E-3</v>
      </c>
      <c r="Q86" s="42">
        <f>'Total Property Damage 95%'!Q86/'Property Value'!E85</f>
        <v>5.3485251008136281E-3</v>
      </c>
      <c r="R86" s="42">
        <f>'Total Property Damage 95%'!R86/'Property Value'!F85</f>
        <v>2.7167583359228001E-3</v>
      </c>
      <c r="S86" s="42">
        <f>'Total Property Damage 95%'!S86/'Property Value'!G85</f>
        <v>5.9417819772251551E-3</v>
      </c>
    </row>
    <row r="87" spans="1:19" x14ac:dyDescent="0.35">
      <c r="A87">
        <v>2106</v>
      </c>
      <c r="B87" s="40">
        <f>'Total Property Damage 95%'!B87/'Property Value'!B86</f>
        <v>3.1219013785335504E-5</v>
      </c>
      <c r="C87" s="40">
        <f>'Total Property Damage 95%'!C87/'Property Value'!C86</f>
        <v>6.72075397377257E-5</v>
      </c>
      <c r="D87" s="40">
        <f>'Total Property Damage 95%'!D87/'Property Value'!D86</f>
        <v>6.416079292651455E-5</v>
      </c>
      <c r="E87" s="40">
        <f>'Total Property Damage 95%'!E87/'Property Value'!E86</f>
        <v>3.1391415933990953E-4</v>
      </c>
      <c r="F87" s="40">
        <f>'Total Property Damage 95%'!F87/'Property Value'!F86</f>
        <v>1.8957475905472895E-4</v>
      </c>
      <c r="G87" s="40">
        <f>'Total Property Damage 95%'!G87/'Property Value'!G86</f>
        <v>4.3496707551113497E-4</v>
      </c>
      <c r="H87" s="41">
        <f>'Total Property Damage 95%'!H87/'Property Value'!B86</f>
        <v>9.6721978772692338E-6</v>
      </c>
      <c r="I87" s="41">
        <f>'Total Property Damage 95%'!I87/'Property Value'!C86</f>
        <v>1.7257103263665245E-5</v>
      </c>
      <c r="J87" s="41">
        <f>'Total Property Damage 95%'!J87/'Property Value'!D86</f>
        <v>9.8586800683974222E-6</v>
      </c>
      <c r="K87" s="41">
        <f>'Total Property Damage 95%'!K87/'Property Value'!E86</f>
        <v>5.3974848319808472E-5</v>
      </c>
      <c r="L87" s="41">
        <f>'Total Property Damage 95%'!L87/'Property Value'!F86</f>
        <v>3.5149066700290736E-5</v>
      </c>
      <c r="M87" s="41">
        <f>'Total Property Damage 95%'!M87/'Property Value'!G86</f>
        <v>5.7655502959504038E-5</v>
      </c>
      <c r="N87" s="42">
        <f>'Total Property Damage 95%'!N87/'Property Value'!B86</f>
        <v>1.0860030812143717E-3</v>
      </c>
      <c r="O87" s="42">
        <f>'Total Property Damage 95%'!O87/'Property Value'!C86</f>
        <v>3.248460634989883E-3</v>
      </c>
      <c r="P87" s="42">
        <f>'Total Property Damage 95%'!P87/'Property Value'!D86</f>
        <v>2.1521339479693424E-3</v>
      </c>
      <c r="Q87" s="42">
        <f>'Total Property Damage 95%'!Q87/'Property Value'!E86</f>
        <v>5.3374271857598472E-3</v>
      </c>
      <c r="R87" s="42">
        <f>'Total Property Damage 95%'!R87/'Property Value'!F86</f>
        <v>2.7111212018221982E-3</v>
      </c>
      <c r="S87" s="42">
        <f>'Total Property Damage 95%'!S87/'Property Value'!G86</f>
        <v>5.9294530846036551E-3</v>
      </c>
    </row>
    <row r="88" spans="1:19" x14ac:dyDescent="0.35">
      <c r="A88">
        <v>2107</v>
      </c>
      <c r="B88" s="40">
        <f>'Total Property Damage 95%'!B88/'Property Value'!B87</f>
        <v>3.1616779688702562E-5</v>
      </c>
      <c r="C88" s="40">
        <f>'Total Property Damage 95%'!C88/'Property Value'!C87</f>
        <v>6.8063840578638611E-5</v>
      </c>
      <c r="D88" s="40">
        <f>'Total Property Damage 95%'!D88/'Property Value'!D87</f>
        <v>6.4978274732142567E-5</v>
      </c>
      <c r="E88" s="40">
        <f>'Total Property Damage 95%'!E88/'Property Value'!E87</f>
        <v>3.1791378437701437E-4</v>
      </c>
      <c r="F88" s="40">
        <f>'Total Property Damage 95%'!F88/'Property Value'!F87</f>
        <v>1.9199015807436158E-4</v>
      </c>
      <c r="G88" s="40">
        <f>'Total Property Damage 95%'!G88/'Property Value'!G87</f>
        <v>4.4050905300329024E-4</v>
      </c>
      <c r="H88" s="41">
        <f>'Total Property Damage 95%'!H88/'Property Value'!B87</f>
        <v>9.5773165707070027E-6</v>
      </c>
      <c r="I88" s="41">
        <f>'Total Property Damage 95%'!I88/'Property Value'!C87</f>
        <v>1.7087816352260765E-5</v>
      </c>
      <c r="J88" s="41">
        <f>'Total Property Damage 95%'!J88/'Property Value'!D87</f>
        <v>9.7619694285058561E-6</v>
      </c>
      <c r="K88" s="41">
        <f>'Total Property Damage 95%'!K88/'Property Value'!E87</f>
        <v>5.3445371545753108E-5</v>
      </c>
      <c r="L88" s="41">
        <f>'Total Property Damage 95%'!L88/'Property Value'!F87</f>
        <v>3.4804265093118891E-5</v>
      </c>
      <c r="M88" s="41">
        <f>'Total Property Damage 95%'!M88/'Property Value'!G87</f>
        <v>5.7089920087780903E-5</v>
      </c>
      <c r="N88" s="42">
        <f>'Total Property Damage 95%'!N88/'Property Value'!B87</f>
        <v>1.0837496805634844E-3</v>
      </c>
      <c r="O88" s="42">
        <f>'Total Property Damage 95%'!O88/'Property Value'!C87</f>
        <v>3.2417202459100632E-3</v>
      </c>
      <c r="P88" s="42">
        <f>'Total Property Damage 95%'!P88/'Property Value'!D87</f>
        <v>2.1476683804925651E-3</v>
      </c>
      <c r="Q88" s="42">
        <f>'Total Property Damage 95%'!Q88/'Property Value'!E87</f>
        <v>5.3263522983101677E-3</v>
      </c>
      <c r="R88" s="42">
        <f>'Total Property Damage 95%'!R88/'Property Value'!F87</f>
        <v>2.705495764485511E-3</v>
      </c>
      <c r="S88" s="42">
        <f>'Total Property Damage 95%'!S88/'Property Value'!G87</f>
        <v>5.9171497738015246E-3</v>
      </c>
    </row>
    <row r="89" spans="1:19" x14ac:dyDescent="0.35">
      <c r="A89">
        <v>2108</v>
      </c>
      <c r="B89" s="40">
        <f>'Total Property Damage 95%'!B89/'Property Value'!B88</f>
        <v>3.2019613584126297E-5</v>
      </c>
      <c r="C89" s="40">
        <f>'Total Property Damage 95%'!C89/'Property Value'!C88</f>
        <v>6.8931051670588945E-5</v>
      </c>
      <c r="D89" s="40">
        <f>'Total Property Damage 95%'!D89/'Property Value'!D88</f>
        <v>6.5806172189947725E-5</v>
      </c>
      <c r="E89" s="40">
        <f>'Total Property Damage 95%'!E89/'Property Value'!E88</f>
        <v>3.2196436920666594E-4</v>
      </c>
      <c r="F89" s="40">
        <f>'Total Property Damage 95%'!F89/'Property Value'!F88</f>
        <v>1.9443633203709913E-4</v>
      </c>
      <c r="G89" s="40">
        <f>'Total Property Damage 95%'!G89/'Property Value'!G88</f>
        <v>4.4612164162040807E-4</v>
      </c>
      <c r="H89" s="41">
        <f>'Total Property Damage 95%'!H89/'Property Value'!B88</f>
        <v>9.4833660207782874E-6</v>
      </c>
      <c r="I89" s="41">
        <f>'Total Property Damage 95%'!I89/'Property Value'!C88</f>
        <v>1.6920190093744257E-5</v>
      </c>
      <c r="J89" s="41">
        <f>'Total Property Damage 95%'!J89/'Property Value'!D88</f>
        <v>9.6662074904489509E-6</v>
      </c>
      <c r="K89" s="41">
        <f>'Total Property Damage 95%'!K89/'Property Value'!E88</f>
        <v>5.2921088777109352E-5</v>
      </c>
      <c r="L89" s="41">
        <f>'Total Property Damage 95%'!L89/'Property Value'!F88</f>
        <v>3.446284588438515E-5</v>
      </c>
      <c r="M89" s="41">
        <f>'Total Property Damage 95%'!M89/'Property Value'!G88</f>
        <v>5.6529885411257997E-5</v>
      </c>
      <c r="N89" s="42">
        <f>'Total Property Damage 95%'!N89/'Property Value'!B88</f>
        <v>1.0815009556032844E-3</v>
      </c>
      <c r="O89" s="42">
        <f>'Total Property Damage 95%'!O89/'Property Value'!C88</f>
        <v>3.2349938427916119E-3</v>
      </c>
      <c r="P89" s="42">
        <f>'Total Property Damage 95%'!P89/'Property Value'!D88</f>
        <v>2.1432120788390926E-3</v>
      </c>
      <c r="Q89" s="42">
        <f>'Total Property Damage 95%'!Q89/'Property Value'!E88</f>
        <v>5.3153003906834901E-3</v>
      </c>
      <c r="R89" s="42">
        <f>'Total Property Damage 95%'!R89/'Property Value'!F88</f>
        <v>2.6998819996425535E-3</v>
      </c>
      <c r="S89" s="42">
        <f>'Total Property Damage 95%'!S89/'Property Value'!G88</f>
        <v>5.9048719917378012E-3</v>
      </c>
    </row>
    <row r="90" spans="1:19" x14ac:dyDescent="0.35">
      <c r="A90">
        <v>2109</v>
      </c>
      <c r="B90" s="40">
        <f>'Total Property Damage 95%'!B90/'Property Value'!B89</f>
        <v>3.2427580043615698E-5</v>
      </c>
      <c r="C90" s="40">
        <f>'Total Property Damage 95%'!C90/'Property Value'!C89</f>
        <v>6.9809312022639912E-5</v>
      </c>
      <c r="D90" s="40">
        <f>'Total Property Damage 95%'!D90/'Property Value'!D89</f>
        <v>6.6644618007238654E-5</v>
      </c>
      <c r="E90" s="40">
        <f>'Total Property Damage 95%'!E90/'Property Value'!E89</f>
        <v>3.2606656311484286E-4</v>
      </c>
      <c r="F90" s="40">
        <f>'Total Property Damage 95%'!F90/'Property Value'!F89</f>
        <v>1.9691367305087716E-4</v>
      </c>
      <c r="G90" s="40">
        <f>'Total Property Damage 95%'!G90/'Property Value'!G89</f>
        <v>4.518057410288939E-4</v>
      </c>
      <c r="H90" s="41">
        <f>'Total Property Damage 95%'!H90/'Property Value'!B89</f>
        <v>9.3903370970448393E-6</v>
      </c>
      <c r="I90" s="41">
        <f>'Total Property Damage 95%'!I90/'Property Value'!C89</f>
        <v>1.6754208197618175E-5</v>
      </c>
      <c r="J90" s="41">
        <f>'Total Property Damage 95%'!J90/'Property Value'!D89</f>
        <v>9.5713849477515131E-6</v>
      </c>
      <c r="K90" s="41">
        <f>'Total Property Damage 95%'!K90/'Property Value'!E89</f>
        <v>5.240194906227077E-5</v>
      </c>
      <c r="L90" s="41">
        <f>'Total Property Damage 95%'!L90/'Property Value'!F89</f>
        <v>3.4124775893794093E-5</v>
      </c>
      <c r="M90" s="41">
        <f>'Total Property Damage 95%'!M90/'Property Value'!G89</f>
        <v>5.5975344503835227E-5</v>
      </c>
      <c r="N90" s="42">
        <f>'Total Property Damage 95%'!N90/'Property Value'!B89</f>
        <v>1.0792568966319542E-3</v>
      </c>
      <c r="O90" s="42">
        <f>'Total Property Damage 95%'!O90/'Property Value'!C89</f>
        <v>3.2282813966143767E-3</v>
      </c>
      <c r="P90" s="42">
        <f>'Total Property Damage 95%'!P90/'Property Value'!D89</f>
        <v>2.1387650237828168E-3</v>
      </c>
      <c r="Q90" s="42">
        <f>'Total Property Damage 95%'!Q90/'Property Value'!E89</f>
        <v>5.304271415197865E-3</v>
      </c>
      <c r="R90" s="42">
        <f>'Total Property Damage 95%'!R90/'Property Value'!F89</f>
        <v>2.694279883073501E-3</v>
      </c>
      <c r="S90" s="42">
        <f>'Total Property Damage 95%'!S90/'Property Value'!G89</f>
        <v>5.8926196854416626E-3</v>
      </c>
    </row>
    <row r="91" spans="1:19" x14ac:dyDescent="0.35">
      <c r="A91">
        <v>2110</v>
      </c>
      <c r="B91" s="40">
        <f>'Total Property Damage 95%'!B91/'Property Value'!B90</f>
        <v>3.1974589256520046E-5</v>
      </c>
      <c r="C91" s="40">
        <f>'Total Property Damage 95%'!C91/'Property Value'!C90</f>
        <v>6.8834124384302173E-5</v>
      </c>
      <c r="D91" s="40">
        <f>'Total Property Damage 95%'!D91/'Property Value'!D90</f>
        <v>6.5713638947864425E-5</v>
      </c>
      <c r="E91" s="40">
        <f>'Total Property Damage 95%'!E91/'Property Value'!E90</f>
        <v>3.2151163953213018E-4</v>
      </c>
      <c r="F91" s="40">
        <f>'Total Property Damage 95%'!F91/'Property Value'!F90</f>
        <v>1.9416292570478361E-4</v>
      </c>
      <c r="G91" s="40">
        <f>'Total Property Damage 95%'!G91/'Property Value'!G90</f>
        <v>4.4549432839903578E-4</v>
      </c>
      <c r="H91" s="41">
        <f>'Total Property Damage 95%'!H91/'Property Value'!B90</f>
        <v>9.0529856872982749E-6</v>
      </c>
      <c r="I91" s="41">
        <f>'Total Property Damage 95%'!I91/'Property Value'!C90</f>
        <v>1.6152306935049805E-5</v>
      </c>
      <c r="J91" s="41">
        <f>'Total Property Damage 95%'!J91/'Property Value'!D90</f>
        <v>9.2275293255324616E-6</v>
      </c>
      <c r="K91" s="41">
        <f>'Total Property Damage 95%'!K91/'Property Value'!E90</f>
        <v>5.0519389234340006E-5</v>
      </c>
      <c r="L91" s="41">
        <f>'Total Property Damage 95%'!L91/'Property Value'!F90</f>
        <v>3.2898830420688576E-5</v>
      </c>
      <c r="M91" s="41">
        <f>'Total Property Damage 95%'!M91/'Property Value'!G90</f>
        <v>5.3964409093927435E-5</v>
      </c>
      <c r="N91" s="42">
        <f>'Total Property Damage 95%'!N91/'Property Value'!B90</f>
        <v>1.048611794767877E-3</v>
      </c>
      <c r="O91" s="42">
        <f>'Total Property Damage 95%'!O91/'Property Value'!C90</f>
        <v>3.1366155360079838E-3</v>
      </c>
      <c r="P91" s="42">
        <f>'Total Property Damage 95%'!P91/'Property Value'!D90</f>
        <v>2.0780355790864804E-3</v>
      </c>
      <c r="Q91" s="42">
        <f>'Total Property Damage 95%'!Q91/'Property Value'!E90</f>
        <v>5.1536585830346234E-3</v>
      </c>
      <c r="R91" s="42">
        <f>'Total Property Damage 95%'!R91/'Property Value'!F90</f>
        <v>2.6177767986597838E-3</v>
      </c>
      <c r="S91" s="42">
        <f>'Total Property Damage 95%'!S91/'Property Value'!G90</f>
        <v>5.7253009209564292E-3</v>
      </c>
    </row>
    <row r="92" spans="1:19" x14ac:dyDescent="0.35">
      <c r="A92">
        <v>2111</v>
      </c>
      <c r="B92" s="40">
        <f>'Total Property Damage 95%'!B92/'Property Value'!B91</f>
        <v>3.2381982054635421E-5</v>
      </c>
      <c r="C92" s="40">
        <f>'Total Property Damage 95%'!C92/'Property Value'!C91</f>
        <v>6.9711149771986382E-5</v>
      </c>
      <c r="D92" s="40">
        <f>'Total Property Damage 95%'!D92/'Property Value'!D91</f>
        <v>6.6550905785931928E-5</v>
      </c>
      <c r="E92" s="40">
        <f>'Total Property Damage 95%'!E92/'Property Value'!E91</f>
        <v>3.2560806514700955E-4</v>
      </c>
      <c r="F92" s="40">
        <f>'Total Property Damage 95%'!F92/'Property Value'!F91</f>
        <v>1.9663678320952103E-4</v>
      </c>
      <c r="G92" s="40">
        <f>'Total Property Damage 95%'!G92/'Property Value'!G91</f>
        <v>4.5117043512037553E-4</v>
      </c>
      <c r="H92" s="41">
        <f>'Total Property Damage 95%'!H92/'Property Value'!B91</f>
        <v>8.9641786631658718E-6</v>
      </c>
      <c r="I92" s="41">
        <f>'Total Property Damage 95%'!I92/'Property Value'!C91</f>
        <v>1.5993857738141483E-5</v>
      </c>
      <c r="J92" s="41">
        <f>'Total Property Damage 95%'!J92/'Property Value'!D91</f>
        <v>9.1370100816276823E-6</v>
      </c>
      <c r="K92" s="41">
        <f>'Total Property Damage 95%'!K92/'Property Value'!E91</f>
        <v>5.0023809458357031E-5</v>
      </c>
      <c r="L92" s="41">
        <f>'Total Property Damage 95%'!L92/'Property Value'!F91</f>
        <v>3.2576102944028899E-5</v>
      </c>
      <c r="M92" s="41">
        <f>'Total Property Damage 95%'!M92/'Property Value'!G91</f>
        <v>5.3435034725489038E-5</v>
      </c>
      <c r="N92" s="42">
        <f>'Total Property Damage 95%'!N92/'Property Value'!B91</f>
        <v>1.0464359791171368E-3</v>
      </c>
      <c r="O92" s="42">
        <f>'Total Property Damage 95%'!O92/'Property Value'!C91</f>
        <v>3.1301072197677392E-3</v>
      </c>
      <c r="P92" s="42">
        <f>'Total Property Damage 95%'!P92/'Property Value'!D91</f>
        <v>2.0737237619217956E-3</v>
      </c>
      <c r="Q92" s="42">
        <f>'Total Property Damage 95%'!Q92/'Property Value'!E91</f>
        <v>5.1429650060030776E-3</v>
      </c>
      <c r="R92" s="42">
        <f>'Total Property Damage 95%'!R92/'Property Value'!F91</f>
        <v>2.6123450461684535E-3</v>
      </c>
      <c r="S92" s="42">
        <f>'Total Property Damage 95%'!S92/'Property Value'!G91</f>
        <v>5.7134212154150944E-3</v>
      </c>
    </row>
    <row r="93" spans="1:19" x14ac:dyDescent="0.35">
      <c r="A93">
        <v>2112</v>
      </c>
      <c r="B93" s="40">
        <f>'Total Property Damage 95%'!B93/'Property Value'!B92</f>
        <v>3.2794565502445298E-5</v>
      </c>
      <c r="C93" s="40">
        <f>'Total Property Damage 95%'!C93/'Property Value'!C92</f>
        <v>7.0599349465111694E-5</v>
      </c>
      <c r="D93" s="40">
        <f>'Total Property Damage 95%'!D93/'Property Value'!D92</f>
        <v>6.7398840360094291E-5</v>
      </c>
      <c r="E93" s="40">
        <f>'Total Property Damage 95%'!E93/'Property Value'!E92</f>
        <v>3.2975668390439124E-4</v>
      </c>
      <c r="F93" s="40">
        <f>'Total Property Damage 95%'!F93/'Property Value'!F92</f>
        <v>1.991421604852525E-4</v>
      </c>
      <c r="G93" s="40">
        <f>'Total Property Damage 95%'!G93/'Property Value'!G92</f>
        <v>4.5691886192630047E-4</v>
      </c>
      <c r="H93" s="41">
        <f>'Total Property Damage 95%'!H93/'Property Value'!B92</f>
        <v>8.876242808811888E-6</v>
      </c>
      <c r="I93" s="41">
        <f>'Total Property Damage 95%'!I93/'Property Value'!C92</f>
        <v>1.5836962879452575E-5</v>
      </c>
      <c r="J93" s="41">
        <f>'Total Property Damage 95%'!J93/'Property Value'!D92</f>
        <v>9.0473788038542508E-6</v>
      </c>
      <c r="K93" s="41">
        <f>'Total Property Damage 95%'!K93/'Property Value'!E92</f>
        <v>4.9533091168589268E-5</v>
      </c>
      <c r="L93" s="41">
        <f>'Total Property Damage 95%'!L93/'Property Value'!F92</f>
        <v>3.2256541325330106E-5</v>
      </c>
      <c r="M93" s="41">
        <f>'Total Property Damage 95%'!M93/'Property Value'!G92</f>
        <v>5.2910853357894439E-5</v>
      </c>
      <c r="N93" s="42">
        <f>'Total Property Damage 95%'!N93/'Property Value'!B92</f>
        <v>1.0442646781721914E-3</v>
      </c>
      <c r="O93" s="42">
        <f>'Total Property Damage 95%'!O93/'Property Value'!C92</f>
        <v>3.1236124079496315E-3</v>
      </c>
      <c r="P93" s="42">
        <f>'Total Property Damage 95%'!P93/'Property Value'!D92</f>
        <v>2.0694208915564096E-3</v>
      </c>
      <c r="Q93" s="42">
        <f>'Total Property Damage 95%'!Q93/'Property Value'!E92</f>
        <v>5.1322936175949895E-3</v>
      </c>
      <c r="R93" s="42">
        <f>'Total Property Damage 95%'!R93/'Property Value'!F92</f>
        <v>2.6069245642847418E-3</v>
      </c>
      <c r="S93" s="42">
        <f>'Total Property Damage 95%'!S93/'Property Value'!G92</f>
        <v>5.701566159652993E-3</v>
      </c>
    </row>
    <row r="94" spans="1:19" x14ac:dyDescent="0.35">
      <c r="A94">
        <v>2113</v>
      </c>
      <c r="B94" s="40">
        <f>'Total Property Damage 95%'!B94/'Property Value'!B93</f>
        <v>3.3212405734757112E-5</v>
      </c>
      <c r="C94" s="40">
        <f>'Total Property Damage 95%'!C94/'Property Value'!C93</f>
        <v>7.1498865837096124E-5</v>
      </c>
      <c r="D94" s="40">
        <f>'Total Property Damage 95%'!D94/'Property Value'!D93</f>
        <v>6.825757858949723E-5</v>
      </c>
      <c r="E94" s="40">
        <f>'Total Property Damage 95%'!E94/'Property Value'!E93</f>
        <v>3.3395816080454137E-4</v>
      </c>
      <c r="F94" s="40">
        <f>'Total Property Damage 95%'!F94/'Property Value'!F93</f>
        <v>2.0167945912987184E-4</v>
      </c>
      <c r="G94" s="40">
        <f>'Total Property Damage 95%'!G94/'Property Value'!G93</f>
        <v>4.6274053025731403E-4</v>
      </c>
      <c r="H94" s="41">
        <f>'Total Property Damage 95%'!H94/'Property Value'!B93</f>
        <v>8.7891695783269209E-6</v>
      </c>
      <c r="I94" s="41">
        <f>'Total Property Damage 95%'!I94/'Property Value'!C93</f>
        <v>1.5681607111399962E-5</v>
      </c>
      <c r="J94" s="41">
        <f>'Total Property Damage 95%'!J94/'Property Value'!D93</f>
        <v>8.958626781535671E-6</v>
      </c>
      <c r="K94" s="41">
        <f>'Total Property Damage 95%'!K94/'Property Value'!E93</f>
        <v>4.9047186675341993E-5</v>
      </c>
      <c r="L94" s="41">
        <f>'Total Property Damage 95%'!L94/'Property Value'!F93</f>
        <v>3.1940114508492683E-5</v>
      </c>
      <c r="M94" s="41">
        <f>'Total Property Damage 95%'!M94/'Property Value'!G93</f>
        <v>5.2391814049391677E-5</v>
      </c>
      <c r="N94" s="42">
        <f>'Total Property Damage 95%'!N94/'Property Value'!B93</f>
        <v>1.0420978825652575E-3</v>
      </c>
      <c r="O94" s="42">
        <f>'Total Property Damage 95%'!O94/'Property Value'!C93</f>
        <v>3.1171310725326799E-3</v>
      </c>
      <c r="P94" s="42">
        <f>'Total Property Damage 95%'!P94/'Property Value'!D93</f>
        <v>2.0651269494261731E-3</v>
      </c>
      <c r="Q94" s="42">
        <f>'Total Property Damage 95%'!Q94/'Property Value'!E93</f>
        <v>5.1216443717701059E-3</v>
      </c>
      <c r="R94" s="42">
        <f>'Total Property Damage 95%'!R94/'Property Value'!F93</f>
        <v>2.6015153296227137E-3</v>
      </c>
      <c r="S94" s="42">
        <f>'Total Property Damage 95%'!S94/'Property Value'!G93</f>
        <v>5.6897357025230992E-3</v>
      </c>
    </row>
    <row r="95" spans="1:19" x14ac:dyDescent="0.35">
      <c r="A95">
        <v>2114</v>
      </c>
      <c r="B95" s="40">
        <f>'Total Property Damage 95%'!B95/'Property Value'!B94</f>
        <v>3.3635569729011288E-5</v>
      </c>
      <c r="C95" s="40">
        <f>'Total Property Damage 95%'!C95/'Property Value'!C94</f>
        <v>7.2409843075357631E-5</v>
      </c>
      <c r="D95" s="40">
        <f>'Total Property Damage 95%'!D95/'Property Value'!D94</f>
        <v>6.9127258125051706E-5</v>
      </c>
      <c r="E95" s="40">
        <f>'Total Property Damage 95%'!E95/'Property Value'!E94</f>
        <v>3.3821316932058931E-4</v>
      </c>
      <c r="F95" s="40">
        <f>'Total Property Damage 95%'!F95/'Property Value'!F94</f>
        <v>2.0424908585808886E-4</v>
      </c>
      <c r="G95" s="40">
        <f>'Total Property Damage 95%'!G95/'Property Value'!G94</f>
        <v>4.6863637329412427E-4</v>
      </c>
      <c r="H95" s="41">
        <f>'Total Property Damage 95%'!H95/'Property Value'!B94</f>
        <v>8.7029505096343229E-6</v>
      </c>
      <c r="I95" s="41">
        <f>'Total Property Damage 95%'!I95/'Property Value'!C94</f>
        <v>1.5527775335974655E-5</v>
      </c>
      <c r="J95" s="41">
        <f>'Total Property Damage 95%'!J95/'Property Value'!D94</f>
        <v>8.8707453894445202E-6</v>
      </c>
      <c r="K95" s="41">
        <f>'Total Property Damage 95%'!K95/'Property Value'!E94</f>
        <v>4.8566048756741851E-5</v>
      </c>
      <c r="L95" s="41">
        <f>'Total Property Damage 95%'!L95/'Property Value'!F94</f>
        <v>3.162679174206799E-5</v>
      </c>
      <c r="M95" s="41">
        <f>'Total Property Damage 95%'!M95/'Property Value'!G94</f>
        <v>5.1877866357951855E-5</v>
      </c>
      <c r="N95" s="42">
        <f>'Total Property Damage 95%'!N95/'Property Value'!B94</f>
        <v>1.0399355829479901E-3</v>
      </c>
      <c r="O95" s="42">
        <f>'Total Property Damage 95%'!O95/'Property Value'!C94</f>
        <v>3.1106631855540422E-3</v>
      </c>
      <c r="P95" s="42">
        <f>'Total Property Damage 95%'!P95/'Property Value'!D94</f>
        <v>2.0608419170054567E-3</v>
      </c>
      <c r="Q95" s="42">
        <f>'Total Property Damage 95%'!Q95/'Property Value'!E94</f>
        <v>5.1110172225837013E-3</v>
      </c>
      <c r="R95" s="42">
        <f>'Total Property Damage 95%'!R95/'Property Value'!F94</f>
        <v>2.5961173188449632E-3</v>
      </c>
      <c r="S95" s="42">
        <f>'Total Property Damage 95%'!S95/'Property Value'!G94</f>
        <v>5.6779297929845131E-3</v>
      </c>
    </row>
    <row r="96" spans="1:19" x14ac:dyDescent="0.35">
      <c r="A96">
        <v>2115</v>
      </c>
      <c r="B96" s="40">
        <f>'Total Property Damage 95%'!B96/'Property Value'!B95</f>
        <v>3.4064125316017388E-5</v>
      </c>
      <c r="C96" s="40">
        <f>'Total Property Damage 95%'!C96/'Property Value'!C95</f>
        <v>7.3332427204426601E-5</v>
      </c>
      <c r="D96" s="40">
        <f>'Total Property Damage 95%'!D96/'Property Value'!D95</f>
        <v>7.0008018371498534E-5</v>
      </c>
      <c r="E96" s="40">
        <f>'Total Property Damage 95%'!E96/'Property Value'!E95</f>
        <v>3.4252239150648142E-4</v>
      </c>
      <c r="F96" s="40">
        <f>'Total Property Damage 95%'!F96/'Property Value'!F95</f>
        <v>2.0685145256662339E-4</v>
      </c>
      <c r="G96" s="40">
        <f>'Total Property Damage 95%'!G96/'Property Value'!G95</f>
        <v>4.746073361072276E-4</v>
      </c>
      <c r="H96" s="41">
        <f>'Total Property Damage 95%'!H96/'Property Value'!B95</f>
        <v>8.6175772236678376E-6</v>
      </c>
      <c r="I96" s="41">
        <f>'Total Property Damage 95%'!I96/'Property Value'!C95</f>
        <v>1.5375452603274521E-5</v>
      </c>
      <c r="J96" s="41">
        <f>'Total Property Damage 95%'!J96/'Property Value'!D95</f>
        <v>8.7837260869642219E-6</v>
      </c>
      <c r="K96" s="41">
        <f>'Total Property Damage 95%'!K96/'Property Value'!E95</f>
        <v>4.8089630654147597E-5</v>
      </c>
      <c r="L96" s="41">
        <f>'Total Property Damage 95%'!L96/'Property Value'!F95</f>
        <v>3.1316542576269676E-5</v>
      </c>
      <c r="M96" s="41">
        <f>'Total Property Damage 95%'!M96/'Property Value'!G95</f>
        <v>5.136896033636692E-5</v>
      </c>
      <c r="N96" s="42">
        <f>'Total Property Damage 95%'!N96/'Property Value'!B95</f>
        <v>1.0377777699914418E-3</v>
      </c>
      <c r="O96" s="42">
        <f>'Total Property Damage 95%'!O96/'Property Value'!C95</f>
        <v>3.1042087191089007E-3</v>
      </c>
      <c r="P96" s="42">
        <f>'Total Property Damage 95%'!P96/'Property Value'!D95</f>
        <v>2.0565657758070694E-3</v>
      </c>
      <c r="Q96" s="42">
        <f>'Total Property Damage 95%'!Q96/'Property Value'!E95</f>
        <v>5.1004121241863855E-3</v>
      </c>
      <c r="R96" s="42">
        <f>'Total Property Damage 95%'!R96/'Property Value'!F95</f>
        <v>2.5907305086625065E-3</v>
      </c>
      <c r="S96" s="42">
        <f>'Total Property Damage 95%'!S96/'Property Value'!G95</f>
        <v>5.6661483801022441E-3</v>
      </c>
    </row>
    <row r="97" spans="1:19" x14ac:dyDescent="0.35">
      <c r="A97">
        <v>2116</v>
      </c>
      <c r="B97" s="40">
        <f>'Total Property Damage 95%'!B97/'Property Value'!B96</f>
        <v>3.4498141190826955E-5</v>
      </c>
      <c r="C97" s="40">
        <f>'Total Property Damage 95%'!C97/'Property Value'!C96</f>
        <v>7.426676610935286E-5</v>
      </c>
      <c r="D97" s="40">
        <f>'Total Property Damage 95%'!D97/'Property Value'!D96</f>
        <v>7.0900000509754201E-5</v>
      </c>
      <c r="E97" s="40">
        <f>'Total Property Damage 95%'!E97/'Property Value'!E96</f>
        <v>3.4688651810631076E-4</v>
      </c>
      <c r="F97" s="40">
        <f>'Total Property Damage 95%'!F97/'Property Value'!F96</f>
        <v>2.0948697640023022E-4</v>
      </c>
      <c r="G97" s="40">
        <f>'Total Property Damage 95%'!G97/'Property Value'!G96</f>
        <v>4.8065437580839846E-4</v>
      </c>
      <c r="H97" s="41">
        <f>'Total Property Damage 95%'!H97/'Property Value'!B96</f>
        <v>8.5330414235572853E-6</v>
      </c>
      <c r="I97" s="41">
        <f>'Total Property Damage 95%'!I97/'Property Value'!C96</f>
        <v>1.5224624110051403E-5</v>
      </c>
      <c r="J97" s="41">
        <f>'Total Property Damage 95%'!J97/'Property Value'!D96</f>
        <v>8.6975604172590416E-6</v>
      </c>
      <c r="K97" s="41">
        <f>'Total Property Damage 95%'!K97/'Property Value'!E96</f>
        <v>4.7617886067606028E-5</v>
      </c>
      <c r="L97" s="41">
        <f>'Total Property Damage 95%'!L97/'Property Value'!F96</f>
        <v>3.1009336860014513E-5</v>
      </c>
      <c r="M97" s="41">
        <f>'Total Property Damage 95%'!M97/'Property Value'!G96</f>
        <v>5.0865046527395721E-5</v>
      </c>
      <c r="N97" s="42">
        <f>'Total Property Damage 95%'!N97/'Property Value'!B96</f>
        <v>1.0356244343860215E-3</v>
      </c>
      <c r="O97" s="42">
        <f>'Total Property Damage 95%'!O97/'Property Value'!C96</f>
        <v>3.0977676453503361E-3</v>
      </c>
      <c r="P97" s="42">
        <f>'Total Property Damage 95%'!P97/'Property Value'!D96</f>
        <v>2.0522985073821824E-3</v>
      </c>
      <c r="Q97" s="42">
        <f>'Total Property Damage 95%'!Q97/'Property Value'!E96</f>
        <v>5.0898290308239022E-3</v>
      </c>
      <c r="R97" s="42">
        <f>'Total Property Damage 95%'!R97/'Property Value'!F96</f>
        <v>2.5853548758346832E-3</v>
      </c>
      <c r="S97" s="42">
        <f>'Total Property Damage 95%'!S97/'Property Value'!G96</f>
        <v>5.6543914130469863E-3</v>
      </c>
    </row>
    <row r="98" spans="1:19" x14ac:dyDescent="0.35">
      <c r="A98">
        <v>2117</v>
      </c>
      <c r="B98" s="40">
        <f>'Total Property Damage 95%'!B98/'Property Value'!B97</f>
        <v>3.4937686923744999E-5</v>
      </c>
      <c r="C98" s="40">
        <f>'Total Property Damage 95%'!C98/'Property Value'!C97</f>
        <v>7.5213009559410622E-5</v>
      </c>
      <c r="D98" s="40">
        <f>'Total Property Damage 95%'!D98/'Property Value'!D97</f>
        <v>7.1803347519541373E-5</v>
      </c>
      <c r="E98" s="40">
        <f>'Total Property Damage 95%'!E98/'Property Value'!E97</f>
        <v>3.5130624866503915E-4</v>
      </c>
      <c r="F98" s="40">
        <f>'Total Property Damage 95%'!F98/'Property Value'!F97</f>
        <v>2.1215607981856473E-4</v>
      </c>
      <c r="G98" s="40">
        <f>'Total Property Damage 95%'!G98/'Property Value'!G97</f>
        <v>4.8677846170410875E-4</v>
      </c>
      <c r="H98" s="41">
        <f>'Total Property Damage 95%'!H98/'Property Value'!B97</f>
        <v>8.449334893822253E-6</v>
      </c>
      <c r="I98" s="41">
        <f>'Total Property Damage 95%'!I98/'Property Value'!C97</f>
        <v>1.5075275198272486E-5</v>
      </c>
      <c r="J98" s="41">
        <f>'Total Property Damage 95%'!J98/'Property Value'!D97</f>
        <v>8.612240006452219E-6</v>
      </c>
      <c r="K98" s="41">
        <f>'Total Property Damage 95%'!K98/'Property Value'!E97</f>
        <v>4.715076915135229E-5</v>
      </c>
      <c r="L98" s="41">
        <f>'Total Property Damage 95%'!L98/'Property Value'!F97</f>
        <v>3.0705144737992165E-5</v>
      </c>
      <c r="M98" s="41">
        <f>'Total Property Damage 95%'!M98/'Property Value'!G97</f>
        <v>5.0366075958957499E-5</v>
      </c>
      <c r="N98" s="42">
        <f>'Total Property Damage 95%'!N98/'Property Value'!B97</f>
        <v>1.0334755668414556E-3</v>
      </c>
      <c r="O98" s="42">
        <f>'Total Property Damage 95%'!O98/'Property Value'!C97</f>
        <v>3.0913399364892111E-3</v>
      </c>
      <c r="P98" s="42">
        <f>'Total Property Damage 95%'!P98/'Property Value'!D97</f>
        <v>2.0480400933202453E-3</v>
      </c>
      <c r="Q98" s="42">
        <f>'Total Property Damage 95%'!Q98/'Property Value'!E97</f>
        <v>5.0792678968369356E-3</v>
      </c>
      <c r="R98" s="42">
        <f>'Total Property Damage 95%'!R98/'Property Value'!F97</f>
        <v>2.5799903971690549E-3</v>
      </c>
      <c r="S98" s="42">
        <f>'Total Property Damage 95%'!S98/'Property Value'!G97</f>
        <v>5.6426588410949021E-3</v>
      </c>
    </row>
    <row r="99" spans="1:19" x14ac:dyDescent="0.35">
      <c r="A99">
        <v>2118</v>
      </c>
      <c r="B99" s="40">
        <f>'Total Property Damage 95%'!B99/'Property Value'!B98</f>
        <v>3.5382832971481668E-5</v>
      </c>
      <c r="C99" s="40">
        <f>'Total Property Damage 95%'!C99/'Property Value'!C98</f>
        <v>7.6171309232105823E-5</v>
      </c>
      <c r="D99" s="40">
        <f>'Total Property Damage 95%'!D99/'Property Value'!D98</f>
        <v>7.2718204202307723E-5</v>
      </c>
      <c r="E99" s="40">
        <f>'Total Property Damage 95%'!E99/'Property Value'!E98</f>
        <v>3.5578229164063055E-4</v>
      </c>
      <c r="F99" s="40">
        <f>'Total Property Damage 95%'!F99/'Property Value'!F98</f>
        <v>2.1485919066390106E-4</v>
      </c>
      <c r="G99" s="40">
        <f>'Total Property Damage 95%'!G99/'Property Value'!G98</f>
        <v>4.9298057545090217E-4</v>
      </c>
      <c r="H99" s="41">
        <f>'Total Property Damage 95%'!H99/'Property Value'!B98</f>
        <v>8.3664494995736769E-6</v>
      </c>
      <c r="I99" s="41">
        <f>'Total Property Damage 95%'!I99/'Property Value'!C98</f>
        <v>1.4927391353695772E-5</v>
      </c>
      <c r="J99" s="41">
        <f>'Total Property Damage 95%'!J99/'Property Value'!D98</f>
        <v>8.5277565628121679E-6</v>
      </c>
      <c r="K99" s="41">
        <f>'Total Property Damage 95%'!K99/'Property Value'!E98</f>
        <v>4.6688234509354506E-5</v>
      </c>
      <c r="L99" s="41">
        <f>'Total Property Damage 95%'!L99/'Property Value'!F98</f>
        <v>3.0403936647763802E-5</v>
      </c>
      <c r="M99" s="41">
        <f>'Total Property Damage 95%'!M99/'Property Value'!G98</f>
        <v>4.9872000139372664E-5</v>
      </c>
      <c r="N99" s="42">
        <f>'Total Property Damage 95%'!N99/'Property Value'!B98</f>
        <v>1.0313311580867467E-3</v>
      </c>
      <c r="O99" s="42">
        <f>'Total Property Damage 95%'!O99/'Property Value'!C98</f>
        <v>3.0849255647940506E-3</v>
      </c>
      <c r="P99" s="42">
        <f>'Total Property Damage 95%'!P99/'Property Value'!D98</f>
        <v>2.0437905152489101E-3</v>
      </c>
      <c r="Q99" s="42">
        <f>'Total Property Damage 95%'!Q99/'Property Value'!E98</f>
        <v>5.0687286766609068E-3</v>
      </c>
      <c r="R99" s="42">
        <f>'Total Property Damage 95%'!R99/'Property Value'!F98</f>
        <v>2.5746370495213092E-3</v>
      </c>
      <c r="S99" s="42">
        <f>'Total Property Damage 95%'!S99/'Property Value'!G98</f>
        <v>5.6309506136274067E-3</v>
      </c>
    </row>
    <row r="100" spans="1:19" x14ac:dyDescent="0.35">
      <c r="A100">
        <v>2119</v>
      </c>
      <c r="B100" s="40">
        <f>'Total Property Damage 95%'!B100/'Property Value'!B99</f>
        <v>3.5833650688446139E-5</v>
      </c>
      <c r="C100" s="40">
        <f>'Total Property Damage 95%'!C100/'Property Value'!C99</f>
        <v>7.7141818737489114E-5</v>
      </c>
      <c r="D100" s="40">
        <f>'Total Property Damage 95%'!D100/'Property Value'!D99</f>
        <v>7.3644717204436819E-5</v>
      </c>
      <c r="E100" s="40">
        <f>'Total Property Damage 95%'!E100/'Property Value'!E99</f>
        <v>3.603153645176126E-4</v>
      </c>
      <c r="F100" s="40">
        <f>'Total Property Damage 95%'!F100/'Property Value'!F99</f>
        <v>2.1759674222971272E-4</v>
      </c>
      <c r="G100" s="40">
        <f>'Total Property Damage 95%'!G100/'Property Value'!G99</f>
        <v>4.9926171121274828E-4</v>
      </c>
      <c r="H100" s="41">
        <f>'Total Property Damage 95%'!H100/'Property Value'!B99</f>
        <v>8.28437718572327E-6</v>
      </c>
      <c r="I100" s="41">
        <f>'Total Property Damage 95%'!I100/'Property Value'!C99</f>
        <v>1.4780958204459552E-5</v>
      </c>
      <c r="J100" s="41">
        <f>'Total Property Damage 95%'!J100/'Property Value'!D99</f>
        <v>8.4441018759466511E-6</v>
      </c>
      <c r="K100" s="41">
        <f>'Total Property Damage 95%'!K100/'Property Value'!E99</f>
        <v>4.6230237190901986E-5</v>
      </c>
      <c r="L100" s="41">
        <f>'Total Property Damage 95%'!L100/'Property Value'!F99</f>
        <v>3.0105683316889062E-5</v>
      </c>
      <c r="M100" s="41">
        <f>'Total Property Damage 95%'!M100/'Property Value'!G99</f>
        <v>4.9382771052650197E-5</v>
      </c>
      <c r="N100" s="42">
        <f>'Total Property Damage 95%'!N100/'Property Value'!B99</f>
        <v>1.0291911988701357E-3</v>
      </c>
      <c r="O100" s="42">
        <f>'Total Property Damage 95%'!O100/'Property Value'!C99</f>
        <v>3.078524502590919E-3</v>
      </c>
      <c r="P100" s="42">
        <f>'Total Property Damage 95%'!P100/'Property Value'!D99</f>
        <v>2.0395497548339491E-3</v>
      </c>
      <c r="Q100" s="42">
        <f>'Total Property Damage 95%'!Q100/'Property Value'!E99</f>
        <v>5.0582113248257843E-3</v>
      </c>
      <c r="R100" s="42">
        <f>'Total Property Damage 95%'!R100/'Property Value'!F99</f>
        <v>2.5692948097951543E-3</v>
      </c>
      <c r="S100" s="42">
        <f>'Total Property Damage 95%'!S100/'Property Value'!G99</f>
        <v>5.619266680130945E-3</v>
      </c>
    </row>
    <row r="101" spans="1:19" x14ac:dyDescent="0.35">
      <c r="A101">
        <v>2120</v>
      </c>
      <c r="B101" s="40">
        <f>'Total Property Damage 95%'!B101/'Property Value'!B100</f>
        <v>3.5320289466272831E-5</v>
      </c>
      <c r="C101" s="40">
        <f>'Total Property Damage 95%'!C101/'Property Value'!C100</f>
        <v>7.603666708291552E-5</v>
      </c>
      <c r="D101" s="40">
        <f>'Total Property Damage 95%'!D101/'Property Value'!D100</f>
        <v>7.258966584058382E-5</v>
      </c>
      <c r="E101" s="40">
        <f>'Total Property Damage 95%'!E101/'Property Value'!E100</f>
        <v>3.5515340272073049E-4</v>
      </c>
      <c r="F101" s="40">
        <f>'Total Property Damage 95%'!F101/'Property Value'!F100</f>
        <v>2.1447940064196346E-4</v>
      </c>
      <c r="G101" s="40">
        <f>'Total Property Damage 95%'!G101/'Property Value'!G100</f>
        <v>4.9210917170509644E-4</v>
      </c>
      <c r="H101" s="41">
        <f>'Total Property Damage 95%'!H101/'Property Value'!B100</f>
        <v>7.983866729217827E-6</v>
      </c>
      <c r="I101" s="41">
        <f>'Total Property Damage 95%'!I101/'Property Value'!C100</f>
        <v>1.424478844805773E-5</v>
      </c>
      <c r="J101" s="41">
        <f>'Total Property Damage 95%'!J101/'Property Value'!D100</f>
        <v>8.1377975089880513E-6</v>
      </c>
      <c r="K101" s="41">
        <f>'Total Property Damage 95%'!K101/'Property Value'!E100</f>
        <v>4.4553265057555066E-5</v>
      </c>
      <c r="L101" s="41">
        <f>'Total Property Damage 95%'!L101/'Property Value'!F100</f>
        <v>2.9013619009078714E-5</v>
      </c>
      <c r="M101" s="41">
        <f>'Total Property Damage 95%'!M101/'Property Value'!G100</f>
        <v>4.7591442780186931E-5</v>
      </c>
      <c r="N101" s="42">
        <f>'Total Property Damage 95%'!N101/'Property Value'!B100</f>
        <v>9.9960572222842657E-4</v>
      </c>
      <c r="O101" s="42">
        <f>'Total Property Damage 95%'!O101/'Property Value'!C100</f>
        <v>2.9900282009685166E-3</v>
      </c>
      <c r="P101" s="42">
        <f>'Total Property Damage 95%'!P101/'Property Value'!D100</f>
        <v>1.9809201710428259E-3</v>
      </c>
      <c r="Q101" s="42">
        <f>'Total Property Damage 95%'!Q101/'Property Value'!E100</f>
        <v>4.9128062794233851E-3</v>
      </c>
      <c r="R101" s="42">
        <f>'Total Property Damage 95%'!R101/'Property Value'!F100</f>
        <v>2.4954369963351209E-3</v>
      </c>
      <c r="S101" s="42">
        <f>'Total Property Damage 95%'!S101/'Property Value'!G100</f>
        <v>5.4577333486264985E-3</v>
      </c>
    </row>
    <row r="102" spans="1:19" x14ac:dyDescent="0.35">
      <c r="A102">
        <v>2121</v>
      </c>
      <c r="B102" s="40">
        <f>'Total Property Damage 95%'!B102/'Property Value'!B101</f>
        <v>3.5770310307524947E-5</v>
      </c>
      <c r="C102" s="40">
        <f>'Total Property Damage 95%'!C102/'Property Value'!C101</f>
        <v>7.7005461093489384E-5</v>
      </c>
      <c r="D102" s="40">
        <f>'Total Property Damage 95%'!D102/'Property Value'!D101</f>
        <v>7.3514541117129404E-5</v>
      </c>
      <c r="E102" s="40">
        <f>'Total Property Damage 95%'!E102/'Property Value'!E101</f>
        <v>3.5967846283436718E-4</v>
      </c>
      <c r="F102" s="40">
        <f>'Total Property Damage 95%'!F102/'Property Value'!F101</f>
        <v>2.1721211324898535E-4</v>
      </c>
      <c r="G102" s="40">
        <f>'Total Property Damage 95%'!G102/'Property Value'!G101</f>
        <v>4.9837920478764167E-4</v>
      </c>
      <c r="H102" s="41">
        <f>'Total Property Damage 95%'!H102/'Property Value'!B101</f>
        <v>7.9055474354751721E-6</v>
      </c>
      <c r="I102" s="41">
        <f>'Total Property Damage 95%'!I102/'Property Value'!C101</f>
        <v>1.4105051424807761E-5</v>
      </c>
      <c r="J102" s="41">
        <f>'Total Property Damage 95%'!J102/'Property Value'!D101</f>
        <v>8.0579682013178431E-6</v>
      </c>
      <c r="K102" s="41">
        <f>'Total Property Damage 95%'!K102/'Property Value'!E101</f>
        <v>4.4116211137245094E-5</v>
      </c>
      <c r="L102" s="41">
        <f>'Total Property Damage 95%'!L102/'Property Value'!F101</f>
        <v>2.8729004269532321E-5</v>
      </c>
      <c r="M102" s="41">
        <f>'Total Property Damage 95%'!M102/'Property Value'!G101</f>
        <v>4.712458526450501E-5</v>
      </c>
      <c r="N102" s="42">
        <f>'Total Property Damage 95%'!N102/'Property Value'!B101</f>
        <v>9.9753159166281018E-4</v>
      </c>
      <c r="O102" s="42">
        <f>'Total Property Damage 95%'!O102/'Property Value'!C101</f>
        <v>2.9838240459244079E-3</v>
      </c>
      <c r="P102" s="42">
        <f>'Total Property Damage 95%'!P102/'Property Value'!D101</f>
        <v>1.9768098633650682E-3</v>
      </c>
      <c r="Q102" s="42">
        <f>'Total Property Damage 95%'!Q102/'Property Value'!E101</f>
        <v>4.9026124585593075E-3</v>
      </c>
      <c r="R102" s="42">
        <f>'Total Property Damage 95%'!R102/'Property Value'!F101</f>
        <v>2.4902590926541277E-3</v>
      </c>
      <c r="S102" s="42">
        <f>'Total Property Damage 95%'!S102/'Property Value'!G101</f>
        <v>5.4464088320639739E-3</v>
      </c>
    </row>
    <row r="103" spans="1:19" x14ac:dyDescent="0.35">
      <c r="A103">
        <v>2122</v>
      </c>
      <c r="B103" s="40">
        <f>'Total Property Damage 95%'!B103/'Property Value'!B102</f>
        <v>3.6226064928443693E-5</v>
      </c>
      <c r="C103" s="40">
        <f>'Total Property Damage 95%'!C103/'Property Value'!C102</f>
        <v>7.7986598646605698E-5</v>
      </c>
      <c r="D103" s="40">
        <f>'Total Property Damage 95%'!D103/'Property Value'!D102</f>
        <v>7.4451200361368741E-5</v>
      </c>
      <c r="E103" s="40">
        <f>'Total Property Damage 95%'!E103/'Property Value'!E102</f>
        <v>3.6426117738373558E-4</v>
      </c>
      <c r="F103" s="40">
        <f>'Total Property Damage 95%'!F103/'Property Value'!F102</f>
        <v>2.1997964373674645E-4</v>
      </c>
      <c r="G103" s="40">
        <f>'Total Property Damage 95%'!G103/'Property Value'!G102</f>
        <v>5.0472912525517525E-4</v>
      </c>
      <c r="H103" s="41">
        <f>'Total Property Damage 95%'!H103/'Property Value'!B102</f>
        <v>7.8279964300795553E-6</v>
      </c>
      <c r="I103" s="41">
        <f>'Total Property Damage 95%'!I103/'Property Value'!C102</f>
        <v>1.3966685179069714E-5</v>
      </c>
      <c r="J103" s="41">
        <f>'Total Property Damage 95%'!J103/'Property Value'!D102</f>
        <v>7.9789219947700299E-6</v>
      </c>
      <c r="K103" s="41">
        <f>'Total Property Damage 95%'!K103/'Property Value'!E102</f>
        <v>4.368344458238437E-5</v>
      </c>
      <c r="L103" s="41">
        <f>'Total Property Damage 95%'!L103/'Property Value'!F102</f>
        <v>2.8447181513638217E-5</v>
      </c>
      <c r="M103" s="41">
        <f>'Total Property Damage 95%'!M103/'Property Value'!G102</f>
        <v>4.6662307478438681E-5</v>
      </c>
      <c r="N103" s="42">
        <f>'Total Property Damage 95%'!N103/'Property Value'!B102</f>
        <v>9.9546176481165607E-4</v>
      </c>
      <c r="O103" s="42">
        <f>'Total Property Damage 95%'!O103/'Property Value'!C102</f>
        <v>2.9776327641835671E-3</v>
      </c>
      <c r="P103" s="42">
        <f>'Total Property Damage 95%'!P103/'Property Value'!D102</f>
        <v>1.9727080843647674E-3</v>
      </c>
      <c r="Q103" s="42">
        <f>'Total Property Damage 95%'!Q103/'Property Value'!E102</f>
        <v>4.8924397893502919E-3</v>
      </c>
      <c r="R103" s="42">
        <f>'Total Property Damage 95%'!R103/'Property Value'!F102</f>
        <v>2.4850919328575001E-3</v>
      </c>
      <c r="S103" s="42">
        <f>'Total Property Damage 95%'!S103/'Property Value'!G102</f>
        <v>5.4351078132920498E-3</v>
      </c>
    </row>
    <row r="104" spans="1:19" x14ac:dyDescent="0.35">
      <c r="A104">
        <v>2123</v>
      </c>
      <c r="B104" s="40">
        <f>'Total Property Damage 95%'!B104/'Property Value'!B103</f>
        <v>3.6687626383932864E-5</v>
      </c>
      <c r="C104" s="40">
        <f>'Total Property Damage 95%'!C104/'Property Value'!C103</f>
        <v>7.8980237013098959E-5</v>
      </c>
      <c r="D104" s="40">
        <f>'Total Property Damage 95%'!D104/'Property Value'!D103</f>
        <v>7.5399793714513427E-5</v>
      </c>
      <c r="E104" s="40">
        <f>'Total Property Damage 95%'!E104/'Property Value'!E103</f>
        <v>3.6890228095221689E-4</v>
      </c>
      <c r="F104" s="40">
        <f>'Total Property Damage 95%'!F104/'Property Value'!F103</f>
        <v>2.2278243572482689E-4</v>
      </c>
      <c r="G104" s="40">
        <f>'Total Property Damage 95%'!G104/'Property Value'!G103</f>
        <v>5.1115995096425305E-4</v>
      </c>
      <c r="H104" s="41">
        <f>'Total Property Damage 95%'!H104/'Property Value'!B103</f>
        <v>7.7512061763569837E-6</v>
      </c>
      <c r="I104" s="41">
        <f>'Total Property Damage 95%'!I104/'Property Value'!C103</f>
        <v>1.3829676263934946E-5</v>
      </c>
      <c r="J104" s="41">
        <f>'Total Property Damage 95%'!J104/'Property Value'!D103</f>
        <v>7.9006512073618171E-6</v>
      </c>
      <c r="K104" s="41">
        <f>'Total Property Damage 95%'!K104/'Property Value'!E103</f>
        <v>4.3254923335227507E-5</v>
      </c>
      <c r="L104" s="41">
        <f>'Total Property Damage 95%'!L104/'Property Value'!F103</f>
        <v>2.8168123352889652E-5</v>
      </c>
      <c r="M104" s="41">
        <f>'Total Property Damage 95%'!M104/'Property Value'!G103</f>
        <v>4.6204564496239392E-5</v>
      </c>
      <c r="N104" s="42">
        <f>'Total Property Damage 95%'!N104/'Property Value'!B103</f>
        <v>9.9339623274497749E-4</v>
      </c>
      <c r="O104" s="42">
        <f>'Total Property Damage 95%'!O104/'Property Value'!C103</f>
        <v>2.971454329034551E-3</v>
      </c>
      <c r="P104" s="42">
        <f>'Total Property Damage 95%'!P104/'Property Value'!D103</f>
        <v>1.9686148163453546E-3</v>
      </c>
      <c r="Q104" s="42">
        <f>'Total Property Damage 95%'!Q104/'Property Value'!E103</f>
        <v>4.8822882279077398E-3</v>
      </c>
      <c r="R104" s="42">
        <f>'Total Property Damage 95%'!R104/'Property Value'!F103</f>
        <v>2.4799354946522293E-3</v>
      </c>
      <c r="S104" s="42">
        <f>'Total Property Damage 95%'!S104/'Property Value'!G103</f>
        <v>5.4238302435540156E-3</v>
      </c>
    </row>
    <row r="105" spans="1:19" x14ac:dyDescent="0.35">
      <c r="A105">
        <v>2124</v>
      </c>
      <c r="B105" s="40">
        <f>'Total Property Damage 95%'!B105/'Property Value'!B104</f>
        <v>3.7155068659699216E-5</v>
      </c>
      <c r="C105" s="40">
        <f>'Total Property Damage 95%'!C105/'Property Value'!C104</f>
        <v>7.9986535467613774E-5</v>
      </c>
      <c r="D105" s="40">
        <f>'Total Property Damage 95%'!D105/'Property Value'!D104</f>
        <v>7.6360473230745654E-5</v>
      </c>
      <c r="E105" s="40">
        <f>'Total Property Damage 95%'!E105/'Property Value'!E104</f>
        <v>3.7360251748262436E-4</v>
      </c>
      <c r="F105" s="40">
        <f>'Total Property Damage 95%'!F105/'Property Value'!F104</f>
        <v>2.2562093848502699E-4</v>
      </c>
      <c r="G105" s="40">
        <f>'Total Property Damage 95%'!G105/'Property Value'!G104</f>
        <v>5.1767271274008673E-4</v>
      </c>
      <c r="H105" s="41">
        <f>'Total Property Damage 95%'!H105/'Property Value'!B104</f>
        <v>7.6751692115659324E-6</v>
      </c>
      <c r="I105" s="41">
        <f>'Total Property Damage 95%'!I105/'Property Value'!C104</f>
        <v>1.3694011364404863E-5</v>
      </c>
      <c r="J105" s="41">
        <f>'Total Property Damage 95%'!J105/'Property Value'!D104</f>
        <v>7.8231482324683187E-6</v>
      </c>
      <c r="K105" s="41">
        <f>'Total Property Damage 95%'!K105/'Property Value'!E104</f>
        <v>4.2830605750602749E-5</v>
      </c>
      <c r="L105" s="41">
        <f>'Total Property Damage 95%'!L105/'Property Value'!F104</f>
        <v>2.7891802667452765E-5</v>
      </c>
      <c r="M105" s="41">
        <f>'Total Property Damage 95%'!M105/'Property Value'!G104</f>
        <v>4.5751311832866484E-5</v>
      </c>
      <c r="N105" s="42">
        <f>'Total Property Damage 95%'!N105/'Property Value'!B104</f>
        <v>9.9133498655131695E-4</v>
      </c>
      <c r="O105" s="42">
        <f>'Total Property Damage 95%'!O105/'Property Value'!C104</f>
        <v>2.9652887138213405E-3</v>
      </c>
      <c r="P105" s="42">
        <f>'Total Property Damage 95%'!P105/'Property Value'!D104</f>
        <v>1.9645300416469822E-3</v>
      </c>
      <c r="Q105" s="42">
        <f>'Total Property Damage 95%'!Q105/'Property Value'!E104</f>
        <v>4.8721577304341171E-3</v>
      </c>
      <c r="R105" s="42">
        <f>'Total Property Damage 95%'!R105/'Property Value'!F104</f>
        <v>2.4747897557915633E-3</v>
      </c>
      <c r="S105" s="42">
        <f>'Total Property Damage 95%'!S105/'Property Value'!G104</f>
        <v>5.41257607419433E-3</v>
      </c>
    </row>
    <row r="106" spans="1:19" x14ac:dyDescent="0.35">
      <c r="A106">
        <v>2125</v>
      </c>
      <c r="B106" s="40">
        <f>'Total Property Damage 95%'!B106/'Property Value'!B105</f>
        <v>3.76284666841119E-5</v>
      </c>
      <c r="C106" s="40">
        <f>'Total Property Damage 95%'!C106/'Property Value'!C105</f>
        <v>8.100565531413568E-5</v>
      </c>
      <c r="D106" s="40">
        <f>'Total Property Damage 95%'!D106/'Property Value'!D105</f>
        <v>7.7333392901591605E-5</v>
      </c>
      <c r="E106" s="40">
        <f>'Total Property Damage 95%'!E106/'Property Value'!E105</f>
        <v>3.783626403964521E-4</v>
      </c>
      <c r="F106" s="40">
        <f>'Total Property Damage 95%'!F106/'Property Value'!F105</f>
        <v>2.2849560701338311E-4</v>
      </c>
      <c r="G106" s="40">
        <f>'Total Property Damage 95%'!G106/'Property Value'!G105</f>
        <v>5.2426845454177872E-4</v>
      </c>
      <c r="H106" s="41">
        <f>'Total Property Damage 95%'!H106/'Property Value'!B105</f>
        <v>7.5998781461720993E-6</v>
      </c>
      <c r="I106" s="41">
        <f>'Total Property Damage 95%'!I106/'Property Value'!C105</f>
        <v>1.3559677296096944E-5</v>
      </c>
      <c r="J106" s="41">
        <f>'Total Property Damage 95%'!J106/'Property Value'!D105</f>
        <v>7.7464055380833104E-6</v>
      </c>
      <c r="K106" s="41">
        <f>'Total Property Damage 95%'!K106/'Property Value'!E105</f>
        <v>4.2410450591864793E-5</v>
      </c>
      <c r="L106" s="41">
        <f>'Total Property Damage 95%'!L106/'Property Value'!F105</f>
        <v>2.7618192603530972E-5</v>
      </c>
      <c r="M106" s="41">
        <f>'Total Property Damage 95%'!M106/'Property Value'!G105</f>
        <v>4.5302505439663953E-5</v>
      </c>
      <c r="N106" s="42">
        <f>'Total Property Damage 95%'!N106/'Property Value'!B105</f>
        <v>9.8927801733770843E-4</v>
      </c>
      <c r="O106" s="42">
        <f>'Total Property Damage 95%'!O106/'Property Value'!C105</f>
        <v>2.9591358919432279E-3</v>
      </c>
      <c r="P106" s="42">
        <f>'Total Property Damage 95%'!P106/'Property Value'!D105</f>
        <v>1.9604537426464444E-3</v>
      </c>
      <c r="Q106" s="42">
        <f>'Total Property Damage 95%'!Q106/'Property Value'!E105</f>
        <v>4.8620482532227734E-3</v>
      </c>
      <c r="R106" s="42">
        <f>'Total Property Damage 95%'!R106/'Property Value'!F105</f>
        <v>2.4696546940749112E-3</v>
      </c>
      <c r="S106" s="42">
        <f>'Total Property Damage 95%'!S106/'Property Value'!G105</f>
        <v>5.401345256658409E-3</v>
      </c>
    </row>
    <row r="107" spans="1:19" x14ac:dyDescent="0.35">
      <c r="A107">
        <v>2126</v>
      </c>
      <c r="B107" s="40">
        <f>'Total Property Damage 95%'!B107/'Property Value'!B106</f>
        <v>3.8107896340213132E-5</v>
      </c>
      <c r="C107" s="40">
        <f>'Total Property Damage 95%'!C107/'Property Value'!C106</f>
        <v>8.2037759911847329E-5</v>
      </c>
      <c r="D107" s="40">
        <f>'Total Property Damage 95%'!D107/'Property Value'!D106</f>
        <v>7.8318708680605442E-5</v>
      </c>
      <c r="E107" s="40">
        <f>'Total Property Damage 95%'!E107/'Property Value'!E106</f>
        <v>3.8318341271464544E-4</v>
      </c>
      <c r="F107" s="40">
        <f>'Total Property Damage 95%'!F107/'Property Value'!F106</f>
        <v>2.3140690210310099E-4</v>
      </c>
      <c r="G107" s="40">
        <f>'Total Property Damage 95%'!G107/'Property Value'!G106</f>
        <v>5.309482336296632E-4</v>
      </c>
      <c r="H107" s="41">
        <f>'Total Property Damage 95%'!H107/'Property Value'!B106</f>
        <v>7.5253256631302468E-6</v>
      </c>
      <c r="I107" s="41">
        <f>'Total Property Damage 95%'!I107/'Property Value'!C106</f>
        <v>1.3426661003963441E-5</v>
      </c>
      <c r="J107" s="41">
        <f>'Total Property Damage 95%'!J107/'Property Value'!D106</f>
        <v>7.6704156660872496E-6</v>
      </c>
      <c r="K107" s="41">
        <f>'Total Property Damage 95%'!K107/'Property Value'!E106</f>
        <v>4.1994417026887189E-5</v>
      </c>
      <c r="L107" s="41">
        <f>'Total Property Damage 95%'!L107/'Property Value'!F106</f>
        <v>2.7347266570755244E-5</v>
      </c>
      <c r="M107" s="41">
        <f>'Total Property Damage 95%'!M107/'Property Value'!G106</f>
        <v>4.4858101700079642E-5</v>
      </c>
      <c r="N107" s="42">
        <f>'Total Property Damage 95%'!N107/'Property Value'!B106</f>
        <v>9.8722531622963731E-4</v>
      </c>
      <c r="O107" s="42">
        <f>'Total Property Damage 95%'!O107/'Property Value'!C106</f>
        <v>2.9529958368546983E-3</v>
      </c>
      <c r="P107" s="42">
        <f>'Total Property Damage 95%'!P107/'Property Value'!D106</f>
        <v>1.9563859017571036E-3</v>
      </c>
      <c r="Q107" s="42">
        <f>'Total Property Damage 95%'!Q107/'Property Value'!E106</f>
        <v>4.851959752657742E-3</v>
      </c>
      <c r="R107" s="42">
        <f>'Total Property Damage 95%'!R107/'Property Value'!F106</f>
        <v>2.4645302873477467E-3</v>
      </c>
      <c r="S107" s="42">
        <f>'Total Property Damage 95%'!S107/'Property Value'!G106</f>
        <v>5.3901377424924162E-3</v>
      </c>
    </row>
    <row r="108" spans="1:19" x14ac:dyDescent="0.35">
      <c r="A108">
        <v>2127</v>
      </c>
      <c r="B108" s="40">
        <f>'Total Property Damage 95%'!B108/'Property Value'!B107</f>
        <v>3.8593434477881767E-5</v>
      </c>
      <c r="C108" s="40">
        <f>'Total Property Damage 95%'!C108/'Property Value'!C107</f>
        <v>8.3083014701313914E-5</v>
      </c>
      <c r="D108" s="40">
        <f>'Total Property Damage 95%'!D108/'Property Value'!D107</f>
        <v>7.9316578508367767E-5</v>
      </c>
      <c r="E108" s="40">
        <f>'Total Property Damage 95%'!E108/'Property Value'!E107</f>
        <v>3.880656071799078E-4</v>
      </c>
      <c r="F108" s="40">
        <f>'Total Property Damage 95%'!F108/'Property Value'!F107</f>
        <v>2.3435529041841824E-4</v>
      </c>
      <c r="G108" s="40">
        <f>'Total Property Damage 95%'!G108/'Property Value'!G107</f>
        <v>5.3771312073477894E-4</v>
      </c>
      <c r="H108" s="41">
        <f>'Total Property Damage 95%'!H108/'Property Value'!B107</f>
        <v>7.4515045171731224E-6</v>
      </c>
      <c r="I108" s="41">
        <f>'Total Property Damage 95%'!I108/'Property Value'!C107</f>
        <v>1.3294949561022628E-5</v>
      </c>
      <c r="J108" s="41">
        <f>'Total Property Damage 95%'!J108/'Property Value'!D107</f>
        <v>7.5951712315224746E-6</v>
      </c>
      <c r="K108" s="41">
        <f>'Total Property Damage 95%'!K108/'Property Value'!E107</f>
        <v>4.1582464624094213E-5</v>
      </c>
      <c r="L108" s="41">
        <f>'Total Property Damage 95%'!L108/'Property Value'!F107</f>
        <v>2.7078998239599939E-5</v>
      </c>
      <c r="M108" s="41">
        <f>'Total Property Damage 95%'!M108/'Property Value'!G107</f>
        <v>4.4418057425426462E-5</v>
      </c>
      <c r="N108" s="42">
        <f>'Total Property Damage 95%'!N108/'Property Value'!B107</f>
        <v>9.8517687437100392E-4</v>
      </c>
      <c r="O108" s="42">
        <f>'Total Property Damage 95%'!O108/'Property Value'!C107</f>
        <v>2.9468685220653194E-3</v>
      </c>
      <c r="P108" s="42">
        <f>'Total Property Damage 95%'!P108/'Property Value'!D107</f>
        <v>1.9523265014288133E-3</v>
      </c>
      <c r="Q108" s="42">
        <f>'Total Property Damage 95%'!Q108/'Property Value'!E107</f>
        <v>4.8418921852135576E-3</v>
      </c>
      <c r="R108" s="42">
        <f>'Total Property Damage 95%'!R108/'Property Value'!F107</f>
        <v>2.4594165135015155E-3</v>
      </c>
      <c r="S108" s="42">
        <f>'Total Property Damage 95%'!S108/'Property Value'!G107</f>
        <v>5.3789534833430562E-3</v>
      </c>
    </row>
    <row r="109" spans="1:19" x14ac:dyDescent="0.35">
      <c r="A109">
        <v>2128</v>
      </c>
      <c r="B109" s="40">
        <f>'Total Property Damage 95%'!B109/'Property Value'!B108</f>
        <v>3.9085158926151904E-5</v>
      </c>
      <c r="C109" s="40">
        <f>'Total Property Damage 95%'!C109/'Property Value'!C108</f>
        <v>8.4141587231002546E-5</v>
      </c>
      <c r="D109" s="40">
        <f>'Total Property Damage 95%'!D109/'Property Value'!D108</f>
        <v>8.0327162337802657E-5</v>
      </c>
      <c r="E109" s="40">
        <f>'Total Property Damage 95%'!E109/'Property Value'!E108</f>
        <v>3.9301000638056763E-4</v>
      </c>
      <c r="F109" s="40">
        <f>'Total Property Damage 95%'!F109/'Property Value'!F108</f>
        <v>2.3734124456940812E-4</v>
      </c>
      <c r="G109" s="40">
        <f>'Total Property Damage 95%'!G109/'Property Value'!G108</f>
        <v>5.4456420023050144E-4</v>
      </c>
      <c r="H109" s="41">
        <f>'Total Property Damage 95%'!H109/'Property Value'!B108</f>
        <v>7.3784075341073292E-6</v>
      </c>
      <c r="I109" s="41">
        <f>'Total Property Damage 95%'!I109/'Property Value'!C108</f>
        <v>1.3164530167102522E-5</v>
      </c>
      <c r="J109" s="41">
        <f>'Total Property Damage 95%'!J109/'Property Value'!D108</f>
        <v>7.5206649218754898E-6</v>
      </c>
      <c r="K109" s="41">
        <f>'Total Property Damage 95%'!K109/'Property Value'!E108</f>
        <v>4.1174553348531508E-5</v>
      </c>
      <c r="L109" s="41">
        <f>'Total Property Damage 95%'!L109/'Property Value'!F108</f>
        <v>2.6813361538824027E-5</v>
      </c>
      <c r="M109" s="41">
        <f>'Total Property Damage 95%'!M109/'Property Value'!G108</f>
        <v>4.3982329850685143E-5</v>
      </c>
      <c r="N109" s="42">
        <f>'Total Property Damage 95%'!N109/'Property Value'!B108</f>
        <v>9.8313268292408431E-4</v>
      </c>
      <c r="O109" s="42">
        <f>'Total Property Damage 95%'!O109/'Property Value'!C108</f>
        <v>2.9407539211396242E-3</v>
      </c>
      <c r="P109" s="42">
        <f>'Total Property Damage 95%'!P109/'Property Value'!D108</f>
        <v>1.9482755241478416E-3</v>
      </c>
      <c r="Q109" s="42">
        <f>'Total Property Damage 95%'!Q109/'Property Value'!E108</f>
        <v>4.831845507455068E-3</v>
      </c>
      <c r="R109" s="42">
        <f>'Total Property Damage 95%'!R109/'Property Value'!F108</f>
        <v>2.4543133504735339E-3</v>
      </c>
      <c r="S109" s="42">
        <f>'Total Property Damage 95%'!S109/'Property Value'!G108</f>
        <v>5.3677924309573632E-3</v>
      </c>
    </row>
    <row r="110" spans="1:19" x14ac:dyDescent="0.35">
      <c r="A110">
        <v>2129</v>
      </c>
      <c r="B110" s="40">
        <f>'Total Property Damage 95%'!B110/'Property Value'!B109</f>
        <v>3.958314850568847E-5</v>
      </c>
      <c r="C110" s="40">
        <f>'Total Property Damage 95%'!C110/'Property Value'!C109</f>
        <v>8.5213647184139137E-5</v>
      </c>
      <c r="D110" s="40">
        <f>'Total Property Damage 95%'!D110/'Property Value'!D109</f>
        <v>8.1350622159817167E-5</v>
      </c>
      <c r="E110" s="40">
        <f>'Total Property Damage 95%'!E110/'Property Value'!E109</f>
        <v>3.9801740287602287E-4</v>
      </c>
      <c r="F110" s="40">
        <f>'Total Property Damage 95%'!F110/'Property Value'!F109</f>
        <v>2.4036524318773593E-4</v>
      </c>
      <c r="G110" s="40">
        <f>'Total Property Damage 95%'!G110/'Property Value'!G109</f>
        <v>5.5150257030636186E-4</v>
      </c>
      <c r="H110" s="41">
        <f>'Total Property Damage 95%'!H110/'Property Value'!B109</f>
        <v>7.3060276101161155E-6</v>
      </c>
      <c r="I110" s="41">
        <f>'Total Property Damage 95%'!I110/'Property Value'!C109</f>
        <v>1.3035390147596919E-5</v>
      </c>
      <c r="J110" s="41">
        <f>'Total Property Damage 95%'!J110/'Property Value'!D109</f>
        <v>7.4468894963663348E-6</v>
      </c>
      <c r="K110" s="41">
        <f>'Total Property Damage 95%'!K110/'Property Value'!E109</f>
        <v>4.0770643557975409E-5</v>
      </c>
      <c r="L110" s="41">
        <f>'Total Property Damage 95%'!L110/'Property Value'!F109</f>
        <v>2.6550330652937378E-5</v>
      </c>
      <c r="M110" s="41">
        <f>'Total Property Damage 95%'!M110/'Property Value'!G109</f>
        <v>4.3550876630348195E-5</v>
      </c>
      <c r="N110" s="42">
        <f>'Total Property Damage 95%'!N110/'Property Value'!B109</f>
        <v>9.8109273306949229E-4</v>
      </c>
      <c r="O110" s="42">
        <f>'Total Property Damage 95%'!O110/'Property Value'!C109</f>
        <v>2.9346520076969978E-3</v>
      </c>
      <c r="P110" s="42">
        <f>'Total Property Damage 95%'!P110/'Property Value'!D109</f>
        <v>1.9442329524367989E-3</v>
      </c>
      <c r="Q110" s="42">
        <f>'Total Property Damage 95%'!Q110/'Property Value'!E109</f>
        <v>4.8218196760372502E-3</v>
      </c>
      <c r="R110" s="42">
        <f>'Total Property Damage 95%'!R110/'Property Value'!F109</f>
        <v>2.4492207762468986E-3</v>
      </c>
      <c r="S110" s="42">
        <f>'Total Property Damage 95%'!S110/'Property Value'!G109</f>
        <v>5.3566545371824936E-3</v>
      </c>
    </row>
    <row r="111" spans="1:19" x14ac:dyDescent="0.35">
      <c r="A111">
        <v>2130</v>
      </c>
      <c r="B111" s="40">
        <f>'Total Property Damage 95%'!B111/'Property Value'!B110</f>
        <v>3.9001560133110462E-5</v>
      </c>
      <c r="C111" s="40">
        <f>'Total Property Damage 95%'!C111/'Property Value'!C110</f>
        <v>8.3961617766111952E-5</v>
      </c>
      <c r="D111" s="40">
        <f>'Total Property Damage 95%'!D111/'Property Value'!D110</f>
        <v>8.0155351502069009E-5</v>
      </c>
      <c r="E111" s="40">
        <f>'Total Property Damage 95%'!E111/'Property Value'!E110</f>
        <v>3.9216940183681479E-4</v>
      </c>
      <c r="F111" s="40">
        <f>'Total Property Damage 95%'!F111/'Property Value'!F110</f>
        <v>2.3683359813454402E-4</v>
      </c>
      <c r="G111" s="40">
        <f>'Total Property Damage 95%'!G111/'Property Value'!G110</f>
        <v>5.433994381795434E-4</v>
      </c>
      <c r="H111" s="41">
        <f>'Total Property Damage 95%'!H111/'Property Value'!B110</f>
        <v>7.0383874438100012E-6</v>
      </c>
      <c r="I111" s="41">
        <f>'Total Property Damage 95%'!I111/'Property Value'!C110</f>
        <v>1.2557867453576814E-5</v>
      </c>
      <c r="J111" s="41">
        <f>'Total Property Damage 95%'!J111/'Property Value'!D110</f>
        <v>7.1740891663332197E-6</v>
      </c>
      <c r="K111" s="41">
        <f>'Total Property Damage 95%'!K111/'Property Value'!E110</f>
        <v>3.9277101183846549E-5</v>
      </c>
      <c r="L111" s="41">
        <f>'Total Property Damage 95%'!L111/'Property Value'!F110</f>
        <v>2.5577717997929696E-5</v>
      </c>
      <c r="M111" s="41">
        <f>'Total Property Damage 95%'!M111/'Property Value'!G110</f>
        <v>4.1955486565303226E-5</v>
      </c>
      <c r="N111" s="42">
        <f>'Total Property Damage 95%'!N111/'Property Value'!B110</f>
        <v>9.525355095018447E-4</v>
      </c>
      <c r="O111" s="42">
        <f>'Total Property Damage 95%'!O111/'Property Value'!C110</f>
        <v>2.8492314244511598E-3</v>
      </c>
      <c r="P111" s="42">
        <f>'Total Property Damage 95%'!P111/'Property Value'!D110</f>
        <v>1.887641059317158E-3</v>
      </c>
      <c r="Q111" s="42">
        <f>'Total Property Damage 95%'!Q111/'Property Value'!E110</f>
        <v>4.6814682313163518E-3</v>
      </c>
      <c r="R111" s="42">
        <f>'Total Property Damage 95%'!R111/'Property Value'!F110</f>
        <v>2.3779299156419251E-3</v>
      </c>
      <c r="S111" s="42">
        <f>'Total Property Damage 95%'!S111/'Property Value'!G110</f>
        <v>5.2007353503036122E-3</v>
      </c>
    </row>
    <row r="112" spans="1:19" x14ac:dyDescent="0.35">
      <c r="A112">
        <v>2131</v>
      </c>
      <c r="B112" s="40">
        <f>'Total Property Damage 95%'!B112/'Property Value'!B111</f>
        <v>3.9498484568512018E-5</v>
      </c>
      <c r="C112" s="40">
        <f>'Total Property Damage 95%'!C112/'Property Value'!C111</f>
        <v>8.5031384702650642E-5</v>
      </c>
      <c r="D112" s="40">
        <f>'Total Property Damage 95%'!D112/'Property Value'!D111</f>
        <v>8.1176622257742305E-5</v>
      </c>
      <c r="E112" s="40">
        <f>'Total Property Damage 95%'!E112/'Property Value'!E111</f>
        <v>3.9716608806999147E-4</v>
      </c>
      <c r="F112" s="40">
        <f>'Total Property Damage 95%'!F112/'Property Value'!F111</f>
        <v>2.398511287573054E-4</v>
      </c>
      <c r="G112" s="40">
        <f>'Total Property Damage 95%'!G112/'Property Value'!G111</f>
        <v>5.5032296785613324E-4</v>
      </c>
      <c r="H112" s="41">
        <f>'Total Property Damage 95%'!H112/'Property Value'!B111</f>
        <v>6.9693430130370005E-6</v>
      </c>
      <c r="I112" s="41">
        <f>'Total Property Damage 95%'!I112/'Property Value'!C111</f>
        <v>1.2434678609970661E-5</v>
      </c>
      <c r="J112" s="41">
        <f>'Total Property Damage 95%'!J112/'Property Value'!D111</f>
        <v>7.1037135431157351E-6</v>
      </c>
      <c r="K112" s="41">
        <f>'Total Property Damage 95%'!K112/'Property Value'!E111</f>
        <v>3.8891804819401977E-5</v>
      </c>
      <c r="L112" s="41">
        <f>'Total Property Damage 95%'!L112/'Property Value'!F111</f>
        <v>2.532680839772112E-5</v>
      </c>
      <c r="M112" s="41">
        <f>'Total Property Damage 95%'!M112/'Property Value'!G111</f>
        <v>4.1543916058446104E-5</v>
      </c>
      <c r="N112" s="42">
        <f>'Total Property Damage 95%'!N112/'Property Value'!B111</f>
        <v>9.5055904721160465E-4</v>
      </c>
      <c r="O112" s="42">
        <f>'Total Property Damage 95%'!O112/'Property Value'!C111</f>
        <v>2.8433194154914732E-3</v>
      </c>
      <c r="P112" s="42">
        <f>'Total Property Damage 95%'!P112/'Property Value'!D111</f>
        <v>1.8837243010083778E-3</v>
      </c>
      <c r="Q112" s="42">
        <f>'Total Property Damage 95%'!Q112/'Property Value'!E111</f>
        <v>4.6717544250279193E-3</v>
      </c>
      <c r="R112" s="42">
        <f>'Total Property Damage 95%'!R112/'Property Value'!F111</f>
        <v>2.3729958331219383E-3</v>
      </c>
      <c r="S112" s="42">
        <f>'Total Property Damage 95%'!S112/'Property Value'!G111</f>
        <v>5.1899440913963524E-3</v>
      </c>
    </row>
    <row r="113" spans="1:19" x14ac:dyDescent="0.35">
      <c r="A113">
        <v>2132</v>
      </c>
      <c r="B113" s="40">
        <f>'Total Property Damage 95%'!B113/'Property Value'!B112</f>
        <v>4.0001740388957058E-5</v>
      </c>
      <c r="C113" s="40">
        <f>'Total Property Damage 95%'!C113/'Property Value'!C112</f>
        <v>8.611478169217019E-5</v>
      </c>
      <c r="D113" s="40">
        <f>'Total Property Damage 95%'!D113/'Property Value'!D112</f>
        <v>8.2210905169645334E-5</v>
      </c>
      <c r="E113" s="40">
        <f>'Total Property Damage 95%'!E113/'Property Value'!E112</f>
        <v>4.022264377944958E-4</v>
      </c>
      <c r="F113" s="40">
        <f>'Total Property Damage 95%'!F113/'Property Value'!F112</f>
        <v>2.4290710616773126E-4</v>
      </c>
      <c r="G113" s="40">
        <f>'Total Property Damage 95%'!G113/'Property Value'!G112</f>
        <v>5.5733471121093957E-4</v>
      </c>
      <c r="H113" s="41">
        <f>'Total Property Damage 95%'!H113/'Property Value'!B112</f>
        <v>6.90097588703854E-6</v>
      </c>
      <c r="I113" s="41">
        <f>'Total Property Damage 95%'!I113/'Property Value'!C112</f>
        <v>1.2312698211289185E-5</v>
      </c>
      <c r="J113" s="41">
        <f>'Total Property Damage 95%'!J113/'Property Value'!D112</f>
        <v>7.0340282832640288E-6</v>
      </c>
      <c r="K113" s="41">
        <f>'Total Property Damage 95%'!K113/'Property Value'!E112</f>
        <v>3.8510288094594231E-5</v>
      </c>
      <c r="L113" s="41">
        <f>'Total Property Damage 95%'!L113/'Property Value'!F112</f>
        <v>2.5078360144044008E-5</v>
      </c>
      <c r="M113" s="41">
        <f>'Total Property Damage 95%'!M113/'Property Value'!G112</f>
        <v>4.1136382932536789E-5</v>
      </c>
      <c r="N113" s="42">
        <f>'Total Property Damage 95%'!N113/'Property Value'!B112</f>
        <v>9.4858668597916829E-4</v>
      </c>
      <c r="O113" s="42">
        <f>'Total Property Damage 95%'!O113/'Property Value'!C112</f>
        <v>2.837419673646925E-3</v>
      </c>
      <c r="P113" s="42">
        <f>'Total Property Damage 95%'!P113/'Property Value'!D112</f>
        <v>1.8798156697720483E-3</v>
      </c>
      <c r="Q113" s="42">
        <f>'Total Property Damage 95%'!Q113/'Property Value'!E112</f>
        <v>4.6620607743889436E-3</v>
      </c>
      <c r="R113" s="42">
        <f>'Total Property Damage 95%'!R113/'Property Value'!F112</f>
        <v>2.3680719885699223E-3</v>
      </c>
      <c r="S113" s="42">
        <f>'Total Property Damage 95%'!S113/'Property Value'!G112</f>
        <v>5.179175223797427E-3</v>
      </c>
    </row>
    <row r="114" spans="1:19" x14ac:dyDescent="0.35">
      <c r="A114">
        <v>2133</v>
      </c>
      <c r="B114" s="40">
        <f>'Total Property Damage 95%'!B114/'Property Value'!B113</f>
        <v>4.051140826352465E-5</v>
      </c>
      <c r="C114" s="40">
        <f>'Total Property Damage 95%'!C114/'Property Value'!C113</f>
        <v>8.7211982397117921E-5</v>
      </c>
      <c r="D114" s="40">
        <f>'Total Property Damage 95%'!D114/'Property Value'!D113</f>
        <v>8.3258366027514852E-5</v>
      </c>
      <c r="E114" s="40">
        <f>'Total Property Damage 95%'!E114/'Property Value'!E113</f>
        <v>4.0735126215594297E-4</v>
      </c>
      <c r="F114" s="40">
        <f>'Total Property Damage 95%'!F114/'Property Value'!F113</f>
        <v>2.4600202022182193E-4</v>
      </c>
      <c r="G114" s="40">
        <f>'Total Property Damage 95%'!G114/'Property Value'!G113</f>
        <v>5.6443579218700714E-4</v>
      </c>
      <c r="H114" s="41">
        <f>'Total Property Damage 95%'!H114/'Property Value'!B113</f>
        <v>6.8332794216616836E-6</v>
      </c>
      <c r="I114" s="41">
        <f>'Total Property Damage 95%'!I114/'Property Value'!C113</f>
        <v>1.2191914403056821E-5</v>
      </c>
      <c r="J114" s="41">
        <f>'Total Property Damage 95%'!J114/'Property Value'!D113</f>
        <v>6.965026614524368E-6</v>
      </c>
      <c r="K114" s="41">
        <f>'Total Property Damage 95%'!K114/'Property Value'!E113</f>
        <v>3.8132513932313075E-5</v>
      </c>
      <c r="L114" s="41">
        <f>'Total Property Damage 95%'!L114/'Property Value'!F113</f>
        <v>2.4832349091840754E-5</v>
      </c>
      <c r="M114" s="41">
        <f>'Total Property Damage 95%'!M114/'Property Value'!G113</f>
        <v>4.0732847582101491E-5</v>
      </c>
      <c r="N114" s="42">
        <f>'Total Property Damage 95%'!N114/'Property Value'!B113</f>
        <v>9.4661841729505158E-4</v>
      </c>
      <c r="O114" s="42">
        <f>'Total Property Damage 95%'!O114/'Property Value'!C113</f>
        <v>2.8315321734638803E-3</v>
      </c>
      <c r="P114" s="42">
        <f>'Total Property Damage 95%'!P114/'Property Value'!D113</f>
        <v>1.8759151487449111E-3</v>
      </c>
      <c r="Q114" s="42">
        <f>'Total Property Damage 95%'!Q114/'Property Value'!E113</f>
        <v>4.6523872375774846E-3</v>
      </c>
      <c r="R114" s="42">
        <f>'Total Property Damage 95%'!R114/'Property Value'!F113</f>
        <v>2.3631583607426191E-3</v>
      </c>
      <c r="S114" s="42">
        <f>'Total Property Damage 95%'!S114/'Property Value'!G113</f>
        <v>5.1684287010460234E-3</v>
      </c>
    </row>
    <row r="115" spans="1:19" x14ac:dyDescent="0.35">
      <c r="A115">
        <v>2134</v>
      </c>
      <c r="B115" s="40">
        <f>'Total Property Damage 95%'!B115/'Property Value'!B114</f>
        <v>4.1027569889110063E-5</v>
      </c>
      <c r="C115" s="40">
        <f>'Total Property Damage 95%'!C115/'Property Value'!C114</f>
        <v>8.8323162692599154E-5</v>
      </c>
      <c r="D115" s="40">
        <f>'Total Property Damage 95%'!D115/'Property Value'!D114</f>
        <v>8.4319172733438261E-5</v>
      </c>
      <c r="E115" s="40">
        <f>'Total Property Damage 95%'!E115/'Property Value'!E114</f>
        <v>4.125413826348698E-4</v>
      </c>
      <c r="F115" s="40">
        <f>'Total Property Damage 95%'!F115/'Property Value'!F114</f>
        <v>2.4913636701690288E-4</v>
      </c>
      <c r="G115" s="40">
        <f>'Total Property Damage 95%'!G115/'Property Value'!G114</f>
        <v>5.7162734904769917E-4</v>
      </c>
      <c r="H115" s="41">
        <f>'Total Property Damage 95%'!H115/'Property Value'!B114</f>
        <v>6.7662470379305995E-6</v>
      </c>
      <c r="I115" s="41">
        <f>'Total Property Damage 95%'!I115/'Property Value'!C114</f>
        <v>1.2072315447086796E-5</v>
      </c>
      <c r="J115" s="41">
        <f>'Total Property Damage 95%'!J115/'Property Value'!D114</f>
        <v>6.8967018310767648E-6</v>
      </c>
      <c r="K115" s="41">
        <f>'Total Property Damage 95%'!K115/'Property Value'!E114</f>
        <v>3.7758445619163355E-5</v>
      </c>
      <c r="L115" s="41">
        <f>'Total Property Damage 95%'!L115/'Property Value'!F114</f>
        <v>2.458875133290941E-5</v>
      </c>
      <c r="M115" s="41">
        <f>'Total Property Damage 95%'!M115/'Property Value'!G114</f>
        <v>4.0333270790184047E-5</v>
      </c>
      <c r="N115" s="42">
        <f>'Total Property Damage 95%'!N115/'Property Value'!B114</f>
        <v>9.4465423266742662E-4</v>
      </c>
      <c r="O115" s="42">
        <f>'Total Property Damage 95%'!O115/'Property Value'!C114</f>
        <v>2.8256568895415205E-3</v>
      </c>
      <c r="P115" s="42">
        <f>'Total Property Damage 95%'!P115/'Property Value'!D114</f>
        <v>1.872022721098698E-3</v>
      </c>
      <c r="Q115" s="42">
        <f>'Total Property Damage 95%'!Q115/'Property Value'!E114</f>
        <v>4.6427337728583854E-3</v>
      </c>
      <c r="R115" s="42">
        <f>'Total Property Damage 95%'!R115/'Property Value'!F114</f>
        <v>2.35825492844085E-3</v>
      </c>
      <c r="S115" s="42">
        <f>'Total Property Damage 95%'!S115/'Property Value'!G114</f>
        <v>5.1577044767777292E-3</v>
      </c>
    </row>
    <row r="116" spans="1:19" x14ac:dyDescent="0.35">
      <c r="A116">
        <v>2135</v>
      </c>
      <c r="B116" s="40">
        <f>'Total Property Damage 95%'!B116/'Property Value'!B115</f>
        <v>4.1550308003520407E-5</v>
      </c>
      <c r="C116" s="40">
        <f>'Total Property Damage 95%'!C116/'Property Value'!C115</f>
        <v>8.9448500694568964E-5</v>
      </c>
      <c r="D116" s="40">
        <f>'Total Property Damage 95%'!D116/'Property Value'!D115</f>
        <v>8.5393495328767424E-5</v>
      </c>
      <c r="E116" s="40">
        <f>'Total Property Damage 95%'!E116/'Property Value'!E115</f>
        <v>4.1779763117841392E-4</v>
      </c>
      <c r="F116" s="40">
        <f>'Total Property Damage 95%'!F116/'Property Value'!F115</f>
        <v>2.5231064897114619E-4</v>
      </c>
      <c r="G116" s="40">
        <f>'Total Property Damage 95%'!G116/'Property Value'!G115</f>
        <v>5.7891053455915429E-4</v>
      </c>
      <c r="H116" s="41">
        <f>'Total Property Damage 95%'!H116/'Property Value'!B115</f>
        <v>6.6998722214072093E-6</v>
      </c>
      <c r="I116" s="41">
        <f>'Total Property Damage 95%'!I116/'Property Value'!C115</f>
        <v>1.1953889720340353E-5</v>
      </c>
      <c r="J116" s="41">
        <f>'Total Property Damage 95%'!J116/'Property Value'!D115</f>
        <v>6.829047292883276E-6</v>
      </c>
      <c r="K116" s="41">
        <f>'Total Property Damage 95%'!K116/'Property Value'!E115</f>
        <v>3.7388046801897158E-5</v>
      </c>
      <c r="L116" s="41">
        <f>'Total Property Damage 95%'!L116/'Property Value'!F115</f>
        <v>2.4347543193580179E-5</v>
      </c>
      <c r="M116" s="41">
        <f>'Total Property Damage 95%'!M116/'Property Value'!G115</f>
        <v>3.993761372453462E-5</v>
      </c>
      <c r="N116" s="42">
        <f>'Total Property Damage 95%'!N116/'Property Value'!B115</f>
        <v>9.4269412362208587E-4</v>
      </c>
      <c r="O116" s="42">
        <f>'Total Property Damage 95%'!O116/'Property Value'!C115</f>
        <v>2.8197937965317322E-3</v>
      </c>
      <c r="P116" s="42">
        <f>'Total Property Damage 95%'!P116/'Property Value'!D115</f>
        <v>1.8681383700400594E-3</v>
      </c>
      <c r="Q116" s="42">
        <f>'Total Property Damage 95%'!Q116/'Property Value'!E115</f>
        <v>4.6331003385830811E-3</v>
      </c>
      <c r="R116" s="42">
        <f>'Total Property Damage 95%'!R116/'Property Value'!F115</f>
        <v>2.3533616705094227E-3</v>
      </c>
      <c r="S116" s="42">
        <f>'Total Property Damage 95%'!S116/'Property Value'!G115</f>
        <v>5.1470025047243356E-3</v>
      </c>
    </row>
    <row r="117" spans="1:19" x14ac:dyDescent="0.35">
      <c r="A117">
        <v>2136</v>
      </c>
      <c r="B117" s="40">
        <f>'Total Property Damage 95%'!B117/'Property Value'!B116</f>
        <v>4.2079706398736958E-5</v>
      </c>
      <c r="C117" s="40">
        <f>'Total Property Damage 95%'!C117/'Property Value'!C116</f>
        <v>9.0588176788383189E-5</v>
      </c>
      <c r="D117" s="40">
        <f>'Total Property Damage 95%'!D117/'Property Value'!D116</f>
        <v>8.6481506021375302E-5</v>
      </c>
      <c r="E117" s="40">
        <f>'Total Property Damage 95%'!E117/'Property Value'!E116</f>
        <v>4.2312085033366993E-4</v>
      </c>
      <c r="F117" s="40">
        <f>'Total Property Damage 95%'!F117/'Property Value'!F116</f>
        <v>2.5552537490410569E-4</v>
      </c>
      <c r="G117" s="40">
        <f>'Total Property Damage 95%'!G117/'Property Value'!G116</f>
        <v>5.8628651617506915E-4</v>
      </c>
      <c r="H117" s="41">
        <f>'Total Property Damage 95%'!H117/'Property Value'!B116</f>
        <v>6.6341485215580701E-6</v>
      </c>
      <c r="I117" s="41">
        <f>'Total Property Damage 95%'!I117/'Property Value'!C116</f>
        <v>1.1836625713797205E-5</v>
      </c>
      <c r="J117" s="41">
        <f>'Total Property Damage 95%'!J117/'Property Value'!D116</f>
        <v>6.7620564250427013E-6</v>
      </c>
      <c r="K117" s="41">
        <f>'Total Property Damage 95%'!K117/'Property Value'!E116</f>
        <v>3.702128148388079E-5</v>
      </c>
      <c r="L117" s="41">
        <f>'Total Property Damage 95%'!L117/'Property Value'!F116</f>
        <v>2.4108701232414736E-5</v>
      </c>
      <c r="M117" s="41">
        <f>'Total Property Damage 95%'!M117/'Property Value'!G116</f>
        <v>3.9545837933835906E-5</v>
      </c>
      <c r="N117" s="42">
        <f>'Total Property Damage 95%'!N117/'Property Value'!B116</f>
        <v>9.4073808170240514E-4</v>
      </c>
      <c r="O117" s="42">
        <f>'Total Property Damage 95%'!O117/'Property Value'!C116</f>
        <v>2.8139428691389963E-3</v>
      </c>
      <c r="P117" s="42">
        <f>'Total Property Damage 95%'!P117/'Property Value'!D116</f>
        <v>1.8642620788104909E-3</v>
      </c>
      <c r="Q117" s="42">
        <f>'Total Property Damage 95%'!Q117/'Property Value'!E116</f>
        <v>4.6234868931894317E-3</v>
      </c>
      <c r="R117" s="42">
        <f>'Total Property Damage 95%'!R117/'Property Value'!F116</f>
        <v>2.348478565837041E-3</v>
      </c>
      <c r="S117" s="42">
        <f>'Total Property Damage 95%'!S117/'Property Value'!G116</f>
        <v>5.1363227387136402E-3</v>
      </c>
    </row>
    <row r="118" spans="1:19" x14ac:dyDescent="0.35">
      <c r="A118">
        <v>2137</v>
      </c>
      <c r="B118" s="40">
        <f>'Total Property Damage 95%'!B118/'Property Value'!B117</f>
        <v>4.261584993434654E-5</v>
      </c>
      <c r="C118" s="40">
        <f>'Total Property Damage 95%'!C118/'Property Value'!C117</f>
        <v>9.1742373657713254E-5</v>
      </c>
      <c r="D118" s="40">
        <f>'Total Property Damage 95%'!D118/'Property Value'!D117</f>
        <v>8.7583379213259879E-5</v>
      </c>
      <c r="E118" s="40">
        <f>'Total Property Damage 95%'!E118/'Property Value'!E117</f>
        <v>4.2851189338274492E-4</v>
      </c>
      <c r="F118" s="40">
        <f>'Total Property Damage 95%'!F118/'Property Value'!F117</f>
        <v>2.5878106011827736E-4</v>
      </c>
      <c r="G118" s="40">
        <f>'Total Property Damage 95%'!G118/'Property Value'!G117</f>
        <v>5.9375647622383421E-4</v>
      </c>
      <c r="H118" s="41">
        <f>'Total Property Damage 95%'!H118/'Property Value'!B117</f>
        <v>6.5690695511275103E-6</v>
      </c>
      <c r="I118" s="41">
        <f>'Total Property Damage 95%'!I118/'Property Value'!C117</f>
        <v>1.1720512031337034E-5</v>
      </c>
      <c r="J118" s="41">
        <f>'Total Property Damage 95%'!J118/'Property Value'!D117</f>
        <v>6.6957227171516132E-6</v>
      </c>
      <c r="K118" s="41">
        <f>'Total Property Damage 95%'!K118/'Property Value'!E117</f>
        <v>3.6658114021596561E-5</v>
      </c>
      <c r="L118" s="41">
        <f>'Total Property Damage 95%'!L118/'Property Value'!F117</f>
        <v>2.3872202237928093E-5</v>
      </c>
      <c r="M118" s="41">
        <f>'Total Property Damage 95%'!M118/'Property Value'!G117</f>
        <v>3.9157905343966277E-5</v>
      </c>
      <c r="N118" s="42">
        <f>'Total Property Damage 95%'!N118/'Property Value'!B117</f>
        <v>9.3878609846930763E-4</v>
      </c>
      <c r="O118" s="42">
        <f>'Total Property Damage 95%'!O118/'Property Value'!C117</f>
        <v>2.8081040821202824E-3</v>
      </c>
      <c r="P118" s="42">
        <f>'Total Property Damage 95%'!P118/'Property Value'!D117</f>
        <v>1.8603938306862603E-3</v>
      </c>
      <c r="Q118" s="42">
        <f>'Total Property Damage 95%'!Q118/'Property Value'!E117</f>
        <v>4.6138933952015329E-3</v>
      </c>
      <c r="R118" s="42">
        <f>'Total Property Damage 95%'!R118/'Property Value'!F117</f>
        <v>2.343605593356213E-3</v>
      </c>
      <c r="S118" s="42">
        <f>'Total Property Damage 95%'!S118/'Property Value'!G117</f>
        <v>5.1256651326692425E-3</v>
      </c>
    </row>
    <row r="119" spans="1:19" x14ac:dyDescent="0.35">
      <c r="A119">
        <v>2138</v>
      </c>
      <c r="B119" s="40">
        <f>'Total Property Damage 95%'!B119/'Property Value'!B118</f>
        <v>4.3158824551144095E-5</v>
      </c>
      <c r="C119" s="40">
        <f>'Total Property Damage 95%'!C119/'Property Value'!C118</f>
        <v>9.2911276313829163E-5</v>
      </c>
      <c r="D119" s="40">
        <f>'Total Property Damage 95%'!D119/'Property Value'!D118</f>
        <v>8.8699291528499826E-5</v>
      </c>
      <c r="E119" s="40">
        <f>'Total Property Damage 95%'!E119/'Property Value'!E118</f>
        <v>4.3397162447953499E-4</v>
      </c>
      <c r="F119" s="40">
        <f>'Total Property Damage 95%'!F119/'Property Value'!F118</f>
        <v>2.6207822648169978E-4</v>
      </c>
      <c r="G119" s="40">
        <f>'Total Property Damage 95%'!G119/'Property Value'!G118</f>
        <v>6.0132161209805436E-4</v>
      </c>
      <c r="H119" s="41">
        <f>'Total Property Damage 95%'!H119/'Property Value'!B118</f>
        <v>6.5046289855168823E-6</v>
      </c>
      <c r="I119" s="41">
        <f>'Total Property Damage 95%'!I119/'Property Value'!C118</f>
        <v>1.160553738863198E-5</v>
      </c>
      <c r="J119" s="41">
        <f>'Total Property Damage 95%'!J119/'Property Value'!D118</f>
        <v>6.6300397226716522E-6</v>
      </c>
      <c r="K119" s="41">
        <f>'Total Property Damage 95%'!K119/'Property Value'!E118</f>
        <v>3.62985091211788E-5</v>
      </c>
      <c r="L119" s="41">
        <f>'Total Property Damage 95%'!L119/'Property Value'!F118</f>
        <v>2.3638023226332858E-5</v>
      </c>
      <c r="M119" s="41">
        <f>'Total Property Damage 95%'!M119/'Property Value'!G118</f>
        <v>3.877377825429959E-5</v>
      </c>
      <c r="N119" s="42">
        <f>'Total Property Damage 95%'!N119/'Property Value'!B118</f>
        <v>9.3683816550122682E-4</v>
      </c>
      <c r="O119" s="42">
        <f>'Total Property Damage 95%'!O119/'Property Value'!C118</f>
        <v>2.8022774102849373E-3</v>
      </c>
      <c r="P119" s="42">
        <f>'Total Property Damage 95%'!P119/'Property Value'!D118</f>
        <v>1.8565336089783372E-3</v>
      </c>
      <c r="Q119" s="42">
        <f>'Total Property Damage 95%'!Q119/'Property Value'!E118</f>
        <v>4.604319803229541E-3</v>
      </c>
      <c r="R119" s="42">
        <f>'Total Property Damage 95%'!R119/'Property Value'!F118</f>
        <v>2.3387427320431613E-3</v>
      </c>
      <c r="S119" s="42">
        <f>'Total Property Damage 95%'!S119/'Property Value'!G118</f>
        <v>5.1150296406103496E-3</v>
      </c>
    </row>
    <row r="120" spans="1:19" x14ac:dyDescent="0.35">
      <c r="A120">
        <v>2139</v>
      </c>
      <c r="B120" s="40">
        <f>'Total Property Damage 95%'!B120/'Property Value'!B119</f>
        <v>4.3708717284908473E-5</v>
      </c>
      <c r="C120" s="40">
        <f>'Total Property Damage 95%'!C120/'Property Value'!C119</f>
        <v>9.409507212525599E-5</v>
      </c>
      <c r="D120" s="40">
        <f>'Total Property Damage 95%'!D120/'Property Value'!D119</f>
        <v>8.9829421841566435E-5</v>
      </c>
      <c r="E120" s="40">
        <f>'Total Property Damage 95%'!E120/'Property Value'!E119</f>
        <v>4.3950091878824422E-4</v>
      </c>
      <c r="F120" s="40">
        <f>'Total Property Damage 95%'!F120/'Property Value'!F119</f>
        <v>2.6541740251160683E-4</v>
      </c>
      <c r="G120" s="40">
        <f>'Total Property Damage 95%'!G120/'Property Value'!G119</f>
        <v>6.0898313644648422E-4</v>
      </c>
      <c r="H120" s="41">
        <f>'Total Property Damage 95%'!H120/'Property Value'!B119</f>
        <v>6.4408205621699174E-6</v>
      </c>
      <c r="I120" s="41">
        <f>'Total Property Damage 95%'!I120/'Property Value'!C119</f>
        <v>1.1491690612049995E-5</v>
      </c>
      <c r="J120" s="41">
        <f>'Total Property Damage 95%'!J120/'Property Value'!D119</f>
        <v>6.5650010583030337E-6</v>
      </c>
      <c r="K120" s="41">
        <f>'Total Property Damage 95%'!K120/'Property Value'!E119</f>
        <v>3.5942431834983858E-5</v>
      </c>
      <c r="L120" s="41">
        <f>'Total Property Damage 95%'!L120/'Property Value'!F119</f>
        <v>2.3406141439305562E-5</v>
      </c>
      <c r="M120" s="41">
        <f>'Total Property Damage 95%'!M120/'Property Value'!G119</f>
        <v>3.8393419334041357E-5</v>
      </c>
      <c r="N120" s="42">
        <f>'Total Property Damage 95%'!N120/'Property Value'!B119</f>
        <v>9.3489427439407075E-4</v>
      </c>
      <c r="O120" s="42">
        <f>'Total Property Damage 95%'!O120/'Property Value'!C119</f>
        <v>2.7964628284945785E-3</v>
      </c>
      <c r="P120" s="42">
        <f>'Total Property Damage 95%'!P120/'Property Value'!D119</f>
        <v>1.8526813970323195E-3</v>
      </c>
      <c r="Q120" s="42">
        <f>'Total Property Damage 95%'!Q120/'Property Value'!E119</f>
        <v>4.5947660759694956E-3</v>
      </c>
      <c r="R120" s="42">
        <f>'Total Property Damage 95%'!R120/'Property Value'!F119</f>
        <v>2.3338899609177321E-3</v>
      </c>
      <c r="S120" s="42">
        <f>'Total Property Damage 95%'!S120/'Property Value'!G119</f>
        <v>5.10441621665158E-3</v>
      </c>
    </row>
    <row r="121" spans="1:19" x14ac:dyDescent="0.35">
      <c r="A121">
        <v>2140</v>
      </c>
      <c r="B121" s="40">
        <f>'Total Property Damage 95%'!B121/'Property Value'!B120</f>
        <v>4.3050049286564809E-5</v>
      </c>
      <c r="C121" s="40">
        <f>'Total Property Damage 95%'!C121/'Property Value'!C120</f>
        <v>9.2677107548378657E-5</v>
      </c>
      <c r="D121" s="40">
        <f>'Total Property Damage 95%'!D121/'Property Value'!D120</f>
        <v>8.8475738431205108E-5</v>
      </c>
      <c r="E121" s="40">
        <f>'Total Property Damage 95%'!E121/'Property Value'!E120</f>
        <v>4.3287786488891583E-4</v>
      </c>
      <c r="F121" s="40">
        <f>'Total Property Damage 95%'!F121/'Property Value'!F120</f>
        <v>2.6141769810256762E-4</v>
      </c>
      <c r="G121" s="40">
        <f>'Total Property Damage 95%'!G121/'Property Value'!G120</f>
        <v>5.9980607227199398E-4</v>
      </c>
      <c r="H121" s="41">
        <f>'Total Property Damage 95%'!H121/'Property Value'!B120</f>
        <v>6.2025033591632922E-6</v>
      </c>
      <c r="I121" s="41">
        <f>'Total Property Damage 95%'!I121/'Property Value'!C120</f>
        <v>1.1066485851562367E-5</v>
      </c>
      <c r="J121" s="41">
        <f>'Total Property Damage 95%'!J121/'Property Value'!D120</f>
        <v>6.3220890450201763E-6</v>
      </c>
      <c r="K121" s="41">
        <f>'Total Property Damage 95%'!K121/'Property Value'!E120</f>
        <v>3.4612523674759636E-5</v>
      </c>
      <c r="L121" s="41">
        <f>'Total Property Damage 95%'!L121/'Property Value'!F120</f>
        <v>2.2540089341261464E-5</v>
      </c>
      <c r="M121" s="41">
        <f>'Total Property Damage 95%'!M121/'Property Value'!G120</f>
        <v>3.6972822032621319E-5</v>
      </c>
      <c r="N121" s="42">
        <f>'Total Property Damage 95%'!N121/'Property Value'!B120</f>
        <v>9.0733478936140001E-4</v>
      </c>
      <c r="O121" s="42">
        <f>'Total Property Damage 95%'!O121/'Property Value'!C120</f>
        <v>2.7140266883050723E-3</v>
      </c>
      <c r="P121" s="42">
        <f>'Total Property Damage 95%'!P121/'Property Value'!D120</f>
        <v>1.7980667238759217E-3</v>
      </c>
      <c r="Q121" s="42">
        <f>'Total Property Damage 95%'!Q121/'Property Value'!E120</f>
        <v>4.459318260780578E-3</v>
      </c>
      <c r="R121" s="42">
        <f>'Total Property Damage 95%'!R121/'Property Value'!F120</f>
        <v>2.2650898760231048E-3</v>
      </c>
      <c r="S121" s="42">
        <f>'Total Property Damage 95%'!S121/'Property Value'!G120</f>
        <v>4.9539445684916783E-3</v>
      </c>
    </row>
    <row r="122" spans="1:19" x14ac:dyDescent="0.35">
      <c r="A122">
        <v>2141</v>
      </c>
      <c r="B122" s="40">
        <f>'Total Property Damage 95%'!B122/'Property Value'!B121</f>
        <v>4.3598556099182638E-5</v>
      </c>
      <c r="C122" s="40">
        <f>'Total Property Damage 95%'!C122/'Property Value'!C121</f>
        <v>9.3857919782195699E-5</v>
      </c>
      <c r="D122" s="40">
        <f>'Total Property Damage 95%'!D122/'Property Value'!D121</f>
        <v>8.9603020422402609E-5</v>
      </c>
      <c r="E122" s="40">
        <f>'Total Property Damage 95%'!E122/'Property Value'!E121</f>
        <v>4.3839322345081956E-4</v>
      </c>
      <c r="F122" s="40">
        <f>'Total Property Damage 95%'!F122/'Property Value'!F121</f>
        <v>2.6474845824627039E-4</v>
      </c>
      <c r="G122" s="40">
        <f>'Total Property Damage 95%'!G122/'Property Value'!G121</f>
        <v>6.0744828691153469E-4</v>
      </c>
      <c r="H122" s="41">
        <f>'Total Property Damage 95%'!H122/'Property Value'!B121</f>
        <v>6.1416586959190585E-6</v>
      </c>
      <c r="I122" s="41">
        <f>'Total Property Damage 95%'!I122/'Property Value'!C121</f>
        <v>1.0957927005892313E-5</v>
      </c>
      <c r="J122" s="41">
        <f>'Total Property Damage 95%'!J122/'Property Value'!D121</f>
        <v>6.2600712827281123E-6</v>
      </c>
      <c r="K122" s="41">
        <f>'Total Property Damage 95%'!K122/'Property Value'!E121</f>
        <v>3.4272985390767809E-5</v>
      </c>
      <c r="L122" s="41">
        <f>'Total Property Damage 95%'!L122/'Property Value'!F121</f>
        <v>2.2318977950255463E-5</v>
      </c>
      <c r="M122" s="41">
        <f>'Total Property Damage 95%'!M122/'Property Value'!G121</f>
        <v>3.6610129942750804E-5</v>
      </c>
      <c r="N122" s="42">
        <f>'Total Property Damage 95%'!N122/'Property Value'!B121</f>
        <v>9.0545211624537753E-4</v>
      </c>
      <c r="O122" s="42">
        <f>'Total Property Damage 95%'!O122/'Property Value'!C121</f>
        <v>2.7083952222330663E-3</v>
      </c>
      <c r="P122" s="42">
        <f>'Total Property Damage 95%'!P122/'Property Value'!D121</f>
        <v>1.7943358277154888E-3</v>
      </c>
      <c r="Q122" s="42">
        <f>'Total Property Damage 95%'!Q122/'Property Value'!E121</f>
        <v>4.4500654042784393E-3</v>
      </c>
      <c r="R122" s="42">
        <f>'Total Property Damage 95%'!R122/'Property Value'!F121</f>
        <v>2.2603899307934456E-3</v>
      </c>
      <c r="S122" s="42">
        <f>'Total Property Damage 95%'!S122/'Property Value'!G121</f>
        <v>4.9436653877893387E-3</v>
      </c>
    </row>
    <row r="123" spans="1:19" x14ac:dyDescent="0.35">
      <c r="A123">
        <v>2142</v>
      </c>
      <c r="B123" s="40">
        <f>'Total Property Damage 95%'!B123/'Property Value'!B122</f>
        <v>4.4154051515262587E-5</v>
      </c>
      <c r="C123" s="40">
        <f>'Total Property Damage 95%'!C123/'Property Value'!C122</f>
        <v>9.5053776912950219E-5</v>
      </c>
      <c r="D123" s="40">
        <f>'Total Property Damage 95%'!D123/'Property Value'!D122</f>
        <v>9.0744665274088325E-5</v>
      </c>
      <c r="E123" s="40">
        <f>'Total Property Damage 95%'!E123/'Property Value'!E122</f>
        <v>4.4397885398210241E-4</v>
      </c>
      <c r="F123" s="40">
        <f>'Total Property Damage 95%'!F123/'Property Value'!F122</f>
        <v>2.6812165607959941E-4</v>
      </c>
      <c r="G123" s="40">
        <f>'Total Property Damage 95%'!G123/'Property Value'!G122</f>
        <v>6.1518787209681805E-4</v>
      </c>
      <c r="H123" s="41">
        <f>'Total Property Damage 95%'!H123/'Property Value'!B122</f>
        <v>6.0814109002347315E-6</v>
      </c>
      <c r="I123" s="41">
        <f>'Total Property Damage 95%'!I123/'Property Value'!C122</f>
        <v>1.0850433089336279E-5</v>
      </c>
      <c r="J123" s="41">
        <f>'Total Property Damage 95%'!J123/'Property Value'!D122</f>
        <v>6.1986618957392632E-6</v>
      </c>
      <c r="K123" s="41">
        <f>'Total Property Damage 95%'!K123/'Property Value'!E122</f>
        <v>3.3936777873621522E-5</v>
      </c>
      <c r="L123" s="41">
        <f>'Total Property Damage 95%'!L123/'Property Value'!F122</f>
        <v>2.2100035594451247E-5</v>
      </c>
      <c r="M123" s="41">
        <f>'Total Property Damage 95%'!M123/'Property Value'!G122</f>
        <v>3.6250995751488582E-5</v>
      </c>
      <c r="N123" s="42">
        <f>'Total Property Damage 95%'!N123/'Property Value'!B122</f>
        <v>9.0357334957943654E-4</v>
      </c>
      <c r="O123" s="42">
        <f>'Total Property Damage 95%'!O123/'Property Value'!C122</f>
        <v>2.7027754411641063E-3</v>
      </c>
      <c r="P123" s="42">
        <f>'Total Property Damage 95%'!P123/'Property Value'!D122</f>
        <v>1.7906126729730883E-3</v>
      </c>
      <c r="Q123" s="42">
        <f>'Total Property Damage 95%'!Q123/'Property Value'!E122</f>
        <v>4.4408317469786102E-3</v>
      </c>
      <c r="R123" s="42">
        <f>'Total Property Damage 95%'!R123/'Property Value'!F122</f>
        <v>2.2556997377088973E-3</v>
      </c>
      <c r="S123" s="42">
        <f>'Total Property Damage 95%'!S123/'Property Value'!G122</f>
        <v>4.9334075358593455E-3</v>
      </c>
    </row>
    <row r="124" spans="1:19" x14ac:dyDescent="0.35">
      <c r="A124">
        <v>2143</v>
      </c>
      <c r="B124" s="40">
        <f>'Total Property Damage 95%'!B124/'Property Value'!B123</f>
        <v>4.4716624577597239E-5</v>
      </c>
      <c r="C124" s="40">
        <f>'Total Property Damage 95%'!C124/'Property Value'!C123</f>
        <v>9.6264870629818062E-5</v>
      </c>
      <c r="D124" s="40">
        <f>'Total Property Damage 95%'!D124/'Property Value'!D123</f>
        <v>9.1900855985514442E-5</v>
      </c>
      <c r="E124" s="40">
        <f>'Total Property Damage 95%'!E124/'Property Value'!E123</f>
        <v>4.4963565182794008E-4</v>
      </c>
      <c r="F124" s="40">
        <f>'Total Property Damage 95%'!F124/'Property Value'!F123</f>
        <v>2.7153783230720566E-4</v>
      </c>
      <c r="G124" s="40">
        <f>'Total Property Damage 95%'!G124/'Property Value'!G123</f>
        <v>6.2302606843984249E-4</v>
      </c>
      <c r="H124" s="41">
        <f>'Total Property Damage 95%'!H124/'Property Value'!B123</f>
        <v>6.0217541170218789E-6</v>
      </c>
      <c r="I124" s="41">
        <f>'Total Property Damage 95%'!I124/'Property Value'!C123</f>
        <v>1.0743993655264966E-5</v>
      </c>
      <c r="J124" s="41">
        <f>'Total Property Damage 95%'!J124/'Property Value'!D123</f>
        <v>6.1378549160777496E-6</v>
      </c>
      <c r="K124" s="41">
        <f>'Total Property Damage 95%'!K124/'Property Value'!E123</f>
        <v>3.3603868449515484E-5</v>
      </c>
      <c r="L124" s="41">
        <f>'Total Property Damage 95%'!L124/'Property Value'!F123</f>
        <v>2.1883240996276077E-5</v>
      </c>
      <c r="M124" s="41">
        <f>'Total Property Damage 95%'!M124/'Property Value'!G123</f>
        <v>3.5895384556936155E-5</v>
      </c>
      <c r="N124" s="42">
        <f>'Total Property Damage 95%'!N124/'Property Value'!B123</f>
        <v>9.016984812578936E-4</v>
      </c>
      <c r="O124" s="42">
        <f>'Total Property Damage 95%'!O124/'Property Value'!C123</f>
        <v>2.6971673208524114E-3</v>
      </c>
      <c r="P124" s="42">
        <f>'Total Property Damage 95%'!P124/'Property Value'!D123</f>
        <v>1.7868972435856757E-3</v>
      </c>
      <c r="Q124" s="42">
        <f>'Total Property Damage 95%'!Q124/'Property Value'!E123</f>
        <v>4.4316172490437298E-3</v>
      </c>
      <c r="R124" s="42">
        <f>'Total Property Damage 95%'!R124/'Property Value'!F123</f>
        <v>2.2510192765342611E-3</v>
      </c>
      <c r="S124" s="42">
        <f>'Total Property Damage 95%'!S124/'Property Value'!G123</f>
        <v>4.9231709684455886E-3</v>
      </c>
    </row>
    <row r="125" spans="1:19" x14ac:dyDescent="0.35">
      <c r="A125">
        <v>2144</v>
      </c>
      <c r="B125" s="40">
        <f>'Total Property Damage 95%'!B125/'Property Value'!B124</f>
        <v>4.5286365463486093E-5</v>
      </c>
      <c r="C125" s="40">
        <f>'Total Property Damage 95%'!C125/'Property Value'!C124</f>
        <v>9.7491395064314086E-5</v>
      </c>
      <c r="D125" s="40">
        <f>'Total Property Damage 95%'!D125/'Property Value'!D124</f>
        <v>9.3071777887552702E-5</v>
      </c>
      <c r="E125" s="40">
        <f>'Total Property Damage 95%'!E125/'Property Value'!E124</f>
        <v>4.5536452374122859E-4</v>
      </c>
      <c r="F125" s="40">
        <f>'Total Property Damage 95%'!F125/'Property Value'!F124</f>
        <v>2.7499753452293489E-4</v>
      </c>
      <c r="G125" s="40">
        <f>'Total Property Damage 95%'!G125/'Property Value'!G124</f>
        <v>6.3096413235942108E-4</v>
      </c>
      <c r="H125" s="41">
        <f>'Total Property Damage 95%'!H125/'Property Value'!B124</f>
        <v>5.9626825486286927E-6</v>
      </c>
      <c r="I125" s="41">
        <f>'Total Property Damage 95%'!I125/'Property Value'!C124</f>
        <v>1.0638598359527318E-5</v>
      </c>
      <c r="J125" s="41">
        <f>'Total Property Damage 95%'!J125/'Property Value'!D124</f>
        <v>6.0776444343117074E-6</v>
      </c>
      <c r="K125" s="41">
        <f>'Total Property Damage 95%'!K125/'Property Value'!E124</f>
        <v>3.3274224765164434E-5</v>
      </c>
      <c r="L125" s="41">
        <f>'Total Property Damage 95%'!L125/'Property Value'!F124</f>
        <v>2.1668573086883687E-5</v>
      </c>
      <c r="M125" s="41">
        <f>'Total Property Damage 95%'!M125/'Property Value'!G124</f>
        <v>3.5543261799571993E-5</v>
      </c>
      <c r="N125" s="42">
        <f>'Total Property Damage 95%'!N125/'Property Value'!B124</f>
        <v>8.9982750319188428E-4</v>
      </c>
      <c r="O125" s="42">
        <f>'Total Property Damage 95%'!O125/'Property Value'!C124</f>
        <v>2.6915708371025083E-3</v>
      </c>
      <c r="P125" s="42">
        <f>'Total Property Damage 95%'!P125/'Property Value'!D124</f>
        <v>1.7831895235235352E-3</v>
      </c>
      <c r="Q125" s="42">
        <f>'Total Property Damage 95%'!Q125/'Property Value'!E124</f>
        <v>4.4224218707191012E-3</v>
      </c>
      <c r="R125" s="42">
        <f>'Total Property Damage 95%'!R125/'Property Value'!F124</f>
        <v>2.2463485270763214E-3</v>
      </c>
      <c r="S125" s="42">
        <f>'Total Property Damage 95%'!S125/'Property Value'!G124</f>
        <v>4.9129556413837908E-3</v>
      </c>
    </row>
    <row r="126" spans="1:19" x14ac:dyDescent="0.35">
      <c r="A126">
        <v>2145</v>
      </c>
      <c r="B126" s="40">
        <f>'Total Property Damage 95%'!B126/'Property Value'!B125</f>
        <v>4.5863365499190475E-5</v>
      </c>
      <c r="C126" s="40">
        <f>'Total Property Damage 95%'!C126/'Property Value'!C125</f>
        <v>9.8733546821410504E-5</v>
      </c>
      <c r="D126" s="40">
        <f>'Total Property Damage 95%'!D126/'Property Value'!D125</f>
        <v>9.4257618672401912E-5</v>
      </c>
      <c r="E126" s="40">
        <f>'Total Property Damage 95%'!E126/'Property Value'!E125</f>
        <v>4.6116638802793194E-4</v>
      </c>
      <c r="F126" s="40">
        <f>'Total Property Damage 95%'!F126/'Property Value'!F125</f>
        <v>2.7850131729760443E-4</v>
      </c>
      <c r="G126" s="40">
        <f>'Total Property Damage 95%'!G126/'Property Value'!G125</f>
        <v>6.3900333628257792E-4</v>
      </c>
      <c r="H126" s="41">
        <f>'Total Property Damage 95%'!H126/'Property Value'!B125</f>
        <v>5.9041904542765627E-6</v>
      </c>
      <c r="I126" s="41">
        <f>'Total Property Damage 95%'!I126/'Property Value'!C125</f>
        <v>1.0534236959445236E-5</v>
      </c>
      <c r="J126" s="41">
        <f>'Total Property Damage 95%'!J126/'Property Value'!D125</f>
        <v>6.0180245989789976E-6</v>
      </c>
      <c r="K126" s="41">
        <f>'Total Property Damage 95%'!K126/'Property Value'!E125</f>
        <v>3.2947814784658994E-5</v>
      </c>
      <c r="L126" s="41">
        <f>'Total Property Damage 95%'!L126/'Property Value'!F125</f>
        <v>2.1456011004106784E-5</v>
      </c>
      <c r="M126" s="41">
        <f>'Total Property Damage 95%'!M126/'Property Value'!G125</f>
        <v>3.5194593258892907E-5</v>
      </c>
      <c r="N126" s="42">
        <f>'Total Property Damage 95%'!N126/'Property Value'!B125</f>
        <v>8.9796040730932771E-4</v>
      </c>
      <c r="O126" s="42">
        <f>'Total Property Damage 95%'!O126/'Property Value'!C125</f>
        <v>2.6859859657691284E-3</v>
      </c>
      <c r="P126" s="42">
        <f>'Total Property Damage 95%'!P126/'Property Value'!D125</f>
        <v>1.7794894967902127E-3</v>
      </c>
      <c r="Q126" s="42">
        <f>'Total Property Damage 95%'!Q126/'Property Value'!E125</f>
        <v>4.4132455723325135E-3</v>
      </c>
      <c r="R126" s="42">
        <f>'Total Property Damage 95%'!R126/'Property Value'!F125</f>
        <v>2.2416874691837661E-3</v>
      </c>
      <c r="S126" s="42">
        <f>'Total Property Damage 95%'!S126/'Property Value'!G125</f>
        <v>4.9027615106013106E-3</v>
      </c>
    </row>
    <row r="127" spans="1:19" x14ac:dyDescent="0.35">
      <c r="A127">
        <v>2146</v>
      </c>
      <c r="B127" s="40">
        <f>'Total Property Damage 95%'!B127/'Property Value'!B126</f>
        <v>4.6447717174572615E-5</v>
      </c>
      <c r="C127" s="40">
        <f>'Total Property Damage 95%'!C127/'Property Value'!C126</f>
        <v>9.999152501105145E-5</v>
      </c>
      <c r="D127" s="40">
        <f>'Total Property Damage 95%'!D127/'Property Value'!D126</f>
        <v>9.5458568423673886E-5</v>
      </c>
      <c r="E127" s="40">
        <f>'Total Property Damage 95%'!E127/'Property Value'!E126</f>
        <v>4.6704217469428137E-4</v>
      </c>
      <c r="F127" s="40">
        <f>'Total Property Damage 95%'!F127/'Property Value'!F126</f>
        <v>2.8204974226789709E-4</v>
      </c>
      <c r="G127" s="40">
        <f>'Total Property Damage 95%'!G127/'Property Value'!G126</f>
        <v>6.4714496884851118E-4</v>
      </c>
      <c r="H127" s="41">
        <f>'Total Property Damage 95%'!H127/'Property Value'!B126</f>
        <v>5.8462721495021592E-6</v>
      </c>
      <c r="I127" s="41">
        <f>'Total Property Damage 95%'!I127/'Property Value'!C126</f>
        <v>1.0430899312818169E-5</v>
      </c>
      <c r="J127" s="41">
        <f>'Total Property Damage 95%'!J127/'Property Value'!D126</f>
        <v>5.9589896160185395E-6</v>
      </c>
      <c r="K127" s="41">
        <f>'Total Property Damage 95%'!K127/'Property Value'!E126</f>
        <v>3.2624606786352262E-5</v>
      </c>
      <c r="L127" s="41">
        <f>'Total Property Damage 95%'!L127/'Property Value'!F126</f>
        <v>2.1245534090429534E-5</v>
      </c>
      <c r="M127" s="41">
        <f>'Total Property Damage 95%'!M127/'Property Value'!G126</f>
        <v>3.4849345050088394E-5</v>
      </c>
      <c r="N127" s="42">
        <f>'Total Property Damage 95%'!N127/'Property Value'!B126</f>
        <v>8.9609718555489284E-4</v>
      </c>
      <c r="O127" s="42">
        <f>'Total Property Damage 95%'!O127/'Property Value'!C126</f>
        <v>2.6804126827571044E-3</v>
      </c>
      <c r="P127" s="42">
        <f>'Total Property Damage 95%'!P127/'Property Value'!D126</f>
        <v>1.7757971474224464E-3</v>
      </c>
      <c r="Q127" s="42">
        <f>'Total Property Damage 95%'!Q127/'Property Value'!E126</f>
        <v>4.4040883142940747E-3</v>
      </c>
      <c r="R127" s="42">
        <f>'Total Property Damage 95%'!R127/'Property Value'!F126</f>
        <v>2.2370360827470939E-3</v>
      </c>
      <c r="S127" s="42">
        <f>'Total Property Damage 95%'!S127/'Property Value'!G126</f>
        <v>4.8925885321169588E-3</v>
      </c>
    </row>
    <row r="128" spans="1:19" x14ac:dyDescent="0.35">
      <c r="A128">
        <v>2147</v>
      </c>
      <c r="B128" s="40">
        <f>'Total Property Damage 95%'!B128/'Property Value'!B127</f>
        <v>4.7039514157921257E-5</v>
      </c>
      <c r="C128" s="40">
        <f>'Total Property Damage 95%'!C128/'Property Value'!C127</f>
        <v>1.0126553128006924E-4</v>
      </c>
      <c r="D128" s="40">
        <f>'Total Property Damage 95%'!D128/'Property Value'!D127</f>
        <v>9.6674819646862877E-5</v>
      </c>
      <c r="E128" s="40">
        <f>'Total Property Damage 95%'!E128/'Property Value'!E127</f>
        <v>4.7299282559584986E-4</v>
      </c>
      <c r="F128" s="40">
        <f>'Total Property Damage 95%'!F128/'Property Value'!F127</f>
        <v>2.8564337822638899E-4</v>
      </c>
      <c r="G128" s="40">
        <f>'Total Property Damage 95%'!G128/'Property Value'!G127</f>
        <v>6.5539033511515421E-4</v>
      </c>
      <c r="H128" s="41">
        <f>'Total Property Damage 95%'!H128/'Property Value'!B127</f>
        <v>5.788922005605005E-6</v>
      </c>
      <c r="I128" s="41">
        <f>'Total Property Damage 95%'!I128/'Property Value'!C127</f>
        <v>1.0328575376937457E-5</v>
      </c>
      <c r="J128" s="41">
        <f>'Total Property Damage 95%'!J128/'Property Value'!D127</f>
        <v>5.9005337482072161E-6</v>
      </c>
      <c r="K128" s="41">
        <f>'Total Property Damage 95%'!K128/'Property Value'!E127</f>
        <v>3.2304569359776991E-5</v>
      </c>
      <c r="L128" s="41">
        <f>'Total Property Damage 95%'!L128/'Property Value'!F127</f>
        <v>2.1037121890980045E-5</v>
      </c>
      <c r="M128" s="41">
        <f>'Total Property Damage 95%'!M128/'Property Value'!G127</f>
        <v>3.4507483620747589E-5</v>
      </c>
      <c r="N128" s="42">
        <f>'Total Property Damage 95%'!N128/'Property Value'!B127</f>
        <v>8.942378298899624E-4</v>
      </c>
      <c r="O128" s="42">
        <f>'Total Property Damage 95%'!O128/'Property Value'!C127</f>
        <v>2.674850964021262E-3</v>
      </c>
      <c r="P128" s="42">
        <f>'Total Property Damage 95%'!P128/'Property Value'!D127</f>
        <v>1.7721124594900961E-3</v>
      </c>
      <c r="Q128" s="42">
        <f>'Total Property Damage 95%'!Q128/'Property Value'!E127</f>
        <v>4.3949500570960387E-3</v>
      </c>
      <c r="R128" s="42">
        <f>'Total Property Damage 95%'!R128/'Property Value'!F127</f>
        <v>2.2323943476985301E-3</v>
      </c>
      <c r="S128" s="42">
        <f>'Total Property Damage 95%'!S128/'Property Value'!G127</f>
        <v>4.8824366620408002E-3</v>
      </c>
    </row>
    <row r="129" spans="1:19" x14ac:dyDescent="0.35">
      <c r="A129">
        <v>2148</v>
      </c>
      <c r="B129" s="40">
        <f>'Total Property Damage 95%'!B129/'Property Value'!B128</f>
        <v>4.7638851310966179E-5</v>
      </c>
      <c r="C129" s="40">
        <f>'Total Property Damage 95%'!C129/'Property Value'!C128</f>
        <v>1.0255576984450726E-4</v>
      </c>
      <c r="D129" s="40">
        <f>'Total Property Damage 95%'!D129/'Property Value'!D128</f>
        <v>9.7906567300203064E-5</v>
      </c>
      <c r="E129" s="40">
        <f>'Total Property Damage 95%'!E129/'Property Value'!E128</f>
        <v>4.7901929458852655E-4</v>
      </c>
      <c r="F129" s="40">
        <f>'Total Property Damage 95%'!F129/'Property Value'!F128</f>
        <v>2.8928280121272331E-4</v>
      </c>
      <c r="G129" s="40">
        <f>'Total Property Damage 95%'!G129/'Property Value'!G128</f>
        <v>6.6374075676837042E-4</v>
      </c>
      <c r="H129" s="41">
        <f>'Total Property Damage 95%'!H129/'Property Value'!B128</f>
        <v>5.732134449100451E-6</v>
      </c>
      <c r="I129" s="41">
        <f>'Total Property Damage 95%'!I129/'Property Value'!C128</f>
        <v>1.0227255207610338E-5</v>
      </c>
      <c r="J129" s="41">
        <f>'Total Property Damage 95%'!J129/'Property Value'!D128</f>
        <v>5.8426513146023219E-6</v>
      </c>
      <c r="K129" s="41">
        <f>'Total Property Damage 95%'!K129/'Property Value'!E128</f>
        <v>3.1987671402593004E-5</v>
      </c>
      <c r="L129" s="41">
        <f>'Total Property Damage 95%'!L129/'Property Value'!F128</f>
        <v>2.0830754151542453E-5</v>
      </c>
      <c r="M129" s="41">
        <f>'Total Property Damage 95%'!M129/'Property Value'!G128</f>
        <v>3.4168975747598519E-5</v>
      </c>
      <c r="N129" s="42">
        <f>'Total Property Damage 95%'!N129/'Property Value'!B128</f>
        <v>8.9238233229259952E-4</v>
      </c>
      <c r="O129" s="42">
        <f>'Total Property Damage 95%'!O129/'Property Value'!C128</f>
        <v>2.6693007855663245E-3</v>
      </c>
      <c r="P129" s="42">
        <f>'Total Property Damage 95%'!P129/'Property Value'!D128</f>
        <v>1.7684354170960771E-3</v>
      </c>
      <c r="Q129" s="42">
        <f>'Total Property Damage 95%'!Q129/'Property Value'!E128</f>
        <v>4.3858307613126399E-3</v>
      </c>
      <c r="R129" s="42">
        <f>'Total Property Damage 95%'!R129/'Property Value'!F128</f>
        <v>2.2277622440119403E-3</v>
      </c>
      <c r="S129" s="42">
        <f>'Total Property Damage 95%'!S129/'Property Value'!G128</f>
        <v>4.8723058565739719E-3</v>
      </c>
    </row>
    <row r="130" spans="1:19" x14ac:dyDescent="0.35">
      <c r="A130">
        <v>2149</v>
      </c>
      <c r="B130" s="40">
        <f>'Total Property Damage 95%'!B130/'Property Value'!B129</f>
        <v>4.8245824704083944E-5</v>
      </c>
      <c r="C130" s="40">
        <f>'Total Property Damage 95%'!C130/'Property Value'!C129</f>
        <v>1.0386244752235453E-4</v>
      </c>
      <c r="D130" s="40">
        <f>'Total Property Damage 95%'!D130/'Property Value'!D129</f>
        <v>9.9154008825919236E-5</v>
      </c>
      <c r="E130" s="40">
        <f>'Total Property Damage 95%'!E130/'Property Value'!E129</f>
        <v>4.8512254768141437E-4</v>
      </c>
      <c r="F130" s="40">
        <f>'Total Property Damage 95%'!F130/'Property Value'!F129</f>
        <v>2.9296859460594646E-4</v>
      </c>
      <c r="G130" s="40">
        <f>'Total Property Damage 95%'!G130/'Property Value'!G129</f>
        <v>6.7219757233381026E-4</v>
      </c>
      <c r="H130" s="41">
        <f>'Total Property Damage 95%'!H130/'Property Value'!B129</f>
        <v>5.6759039611780324E-6</v>
      </c>
      <c r="I130" s="41">
        <f>'Total Property Damage 95%'!I130/'Property Value'!C129</f>
        <v>1.0126928958193548E-5</v>
      </c>
      <c r="J130" s="41">
        <f>'Total Property Damage 95%'!J130/'Property Value'!D129</f>
        <v>5.7853366899894597E-6</v>
      </c>
      <c r="K130" s="41">
        <f>'Total Property Damage 95%'!K130/'Property Value'!E129</f>
        <v>3.1673882117564628E-5</v>
      </c>
      <c r="L130" s="41">
        <f>'Total Property Damage 95%'!L130/'Property Value'!F129</f>
        <v>2.0626410816588578E-5</v>
      </c>
      <c r="M130" s="41">
        <f>'Total Property Damage 95%'!M130/'Property Value'!G129</f>
        <v>3.3833788533279382E-5</v>
      </c>
      <c r="N130" s="42">
        <f>'Total Property Damage 95%'!N130/'Property Value'!B129</f>
        <v>8.9053068475751149E-4</v>
      </c>
      <c r="O130" s="42">
        <f>'Total Property Damage 95%'!O130/'Property Value'!C129</f>
        <v>2.6637621234467997E-3</v>
      </c>
      <c r="P130" s="42">
        <f>'Total Property Damage 95%'!P130/'Property Value'!D129</f>
        <v>1.7647660043762896E-3</v>
      </c>
      <c r="Q130" s="42">
        <f>'Total Property Damage 95%'!Q130/'Property Value'!E129</f>
        <v>4.3767303875999128E-3</v>
      </c>
      <c r="R130" s="42">
        <f>'Total Property Damage 95%'!R130/'Property Value'!F129</f>
        <v>2.2231397517027424E-3</v>
      </c>
      <c r="S130" s="42">
        <f>'Total Property Damage 95%'!S130/'Property Value'!G129</f>
        <v>4.8621960720084904E-3</v>
      </c>
    </row>
    <row r="131" spans="1:19" x14ac:dyDescent="0.35">
      <c r="A131">
        <v>2150</v>
      </c>
      <c r="B131" s="40">
        <f>'Total Property Damage 95%'!B131/'Property Value'!B130</f>
        <v>4.7500106591519942E-5</v>
      </c>
      <c r="C131" s="40">
        <f>'Total Property Damage 95%'!C131/'Property Value'!C130</f>
        <v>1.0225708355961369E-4</v>
      </c>
      <c r="D131" s="40">
        <f>'Total Property Damage 95%'!D131/'Property Value'!D130</f>
        <v>9.7621421482489297E-5</v>
      </c>
      <c r="E131" s="40">
        <f>'Total Property Damage 95%'!E131/'Property Value'!E130</f>
        <v>4.7762418543269931E-4</v>
      </c>
      <c r="F131" s="40">
        <f>'Total Property Damage 95%'!F131/'Property Value'!F130</f>
        <v>2.8844028591291292E-4</v>
      </c>
      <c r="G131" s="40">
        <f>'Total Property Damage 95%'!G131/'Property Value'!G130</f>
        <v>6.618076596732759E-4</v>
      </c>
      <c r="H131" s="41">
        <f>'Total Property Damage 95%'!H131/'Property Value'!B130</f>
        <v>5.4637410056441163E-6</v>
      </c>
      <c r="I131" s="41">
        <f>'Total Property Damage 95%'!I131/'Property Value'!C130</f>
        <v>9.7483885190057066E-6</v>
      </c>
      <c r="J131" s="41">
        <f>'Total Property Damage 95%'!J131/'Property Value'!D130</f>
        <v>5.5690831840629411E-6</v>
      </c>
      <c r="K131" s="41">
        <f>'Total Property Damage 95%'!K131/'Property Value'!E130</f>
        <v>3.0489925431676551E-5</v>
      </c>
      <c r="L131" s="41">
        <f>'Total Property Damage 95%'!L131/'Property Value'!F130</f>
        <v>1.9855404064036715E-5</v>
      </c>
      <c r="M131" s="41">
        <f>'Total Property Damage 95%'!M131/'Property Value'!G130</f>
        <v>3.2569095433954955E-5</v>
      </c>
      <c r="N131" s="42">
        <f>'Total Property Damage 95%'!N131/'Property Value'!B130</f>
        <v>8.6393925900787676E-4</v>
      </c>
      <c r="O131" s="42">
        <f>'Total Property Damage 95%'!O131/'Property Value'!C130</f>
        <v>2.5842216495106179E-3</v>
      </c>
      <c r="P131" s="42">
        <f>'Total Property Damage 95%'!P131/'Property Value'!D130</f>
        <v>1.7120697357646919E-3</v>
      </c>
      <c r="Q131" s="42">
        <f>'Total Property Damage 95%'!Q131/'Property Value'!E130</f>
        <v>4.2460403360159811E-3</v>
      </c>
      <c r="R131" s="42">
        <f>'Total Property Damage 95%'!R131/'Property Value'!F130</f>
        <v>2.1567563506023502E-3</v>
      </c>
      <c r="S131" s="42">
        <f>'Total Property Damage 95%'!S131/'Property Value'!G130</f>
        <v>4.7170099172336149E-3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7B195-0725-4DF8-AD50-713FA8D2470C}">
  <sheetPr>
    <tabColor theme="7" tint="0.79998168889431442"/>
  </sheetPr>
  <dimension ref="A1:O130"/>
  <sheetViews>
    <sheetView workbookViewId="0">
      <selection activeCell="J3" sqref="J3"/>
    </sheetView>
  </sheetViews>
  <sheetFormatPr defaultColWidth="8.81640625" defaultRowHeight="14.5" x14ac:dyDescent="0.35"/>
  <cols>
    <col min="2" max="4" width="14.54296875" bestFit="1" customWidth="1"/>
    <col min="5" max="5" width="13.54296875" bestFit="1" customWidth="1"/>
    <col min="6" max="6" width="14.54296875" bestFit="1" customWidth="1"/>
    <col min="7" max="7" width="13.54296875" bestFit="1" customWidth="1"/>
    <col min="9" max="9" width="8.81640625" customWidth="1"/>
    <col min="10" max="12" width="14.54296875" bestFit="1" customWidth="1"/>
    <col min="13" max="13" width="13.54296875" bestFit="1" customWidth="1"/>
    <col min="14" max="14" width="14.54296875" bestFit="1" customWidth="1"/>
    <col min="15" max="15" width="13.54296875" bestFit="1" customWidth="1"/>
  </cols>
  <sheetData>
    <row r="1" spans="1:15" x14ac:dyDescent="0.35">
      <c r="A1" t="s">
        <v>111</v>
      </c>
      <c r="C1" s="91">
        <f>Assumptions!$C$32</f>
        <v>1.6E-2</v>
      </c>
      <c r="I1" t="s">
        <v>173</v>
      </c>
      <c r="K1" s="91">
        <f>Assumptions!$C$33</f>
        <v>1.6E-2</v>
      </c>
    </row>
    <row r="2" spans="1:15" x14ac:dyDescent="0.3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I2" s="1" t="s">
        <v>0</v>
      </c>
      <c r="J2" s="1" t="s">
        <v>1</v>
      </c>
      <c r="K2" s="1" t="s">
        <v>2</v>
      </c>
      <c r="L2" s="1" t="s">
        <v>3</v>
      </c>
      <c r="M2" s="1" t="s">
        <v>4</v>
      </c>
      <c r="N2" s="1" t="s">
        <v>5</v>
      </c>
      <c r="O2" s="1" t="s">
        <v>6</v>
      </c>
    </row>
    <row r="3" spans="1:15" x14ac:dyDescent="0.35">
      <c r="A3">
        <v>2023</v>
      </c>
      <c r="B3" s="47">
        <f>Assumptions!C22*(1 + $C$1)</f>
        <v>6508504.1280000005</v>
      </c>
      <c r="C3" s="47">
        <f>Assumptions!D22*(1 + $C$1)</f>
        <v>4457139.1679999996</v>
      </c>
      <c r="D3" s="47">
        <f>Assumptions!E22*(1 + $C$1)</f>
        <v>5099998.9440000001</v>
      </c>
      <c r="E3" s="47">
        <f>Assumptions!F22*(1 + $C$1)</f>
        <v>1011472.704</v>
      </c>
      <c r="F3" s="47">
        <f>Assumptions!G22*(1 + $C$1)</f>
        <v>1277209.5360000001</v>
      </c>
      <c r="G3" s="47">
        <f>Assumptions!H22*(1 + $C$1)</f>
        <v>318857.37599999999</v>
      </c>
      <c r="I3">
        <v>2023</v>
      </c>
      <c r="J3" s="47">
        <f>'Demographic-Economic'!C26</f>
        <v>2376180</v>
      </c>
      <c r="K3" s="47">
        <f>'Demographic-Economic'!D26</f>
        <v>1634628</v>
      </c>
      <c r="L3" s="47">
        <f>'Demographic-Economic'!E26</f>
        <v>1865736</v>
      </c>
      <c r="M3" s="47">
        <f>'Demographic-Economic'!F26</f>
        <v>403548</v>
      </c>
      <c r="N3" s="47">
        <f>'Demographic-Economic'!G26</f>
        <v>500448</v>
      </c>
      <c r="O3" s="47">
        <f>'Demographic-Economic'!H26</f>
        <v>110052</v>
      </c>
    </row>
    <row r="4" spans="1:15" x14ac:dyDescent="0.35">
      <c r="A4">
        <v>2024</v>
      </c>
      <c r="B4" s="48">
        <f>B3*(1+$C$1)</f>
        <v>6612640.1940480005</v>
      </c>
      <c r="C4" s="48">
        <f t="shared" ref="C4:G4" si="0">C3*(1+$C$1)</f>
        <v>4528453.394688</v>
      </c>
      <c r="D4" s="48">
        <f t="shared" si="0"/>
        <v>5181598.927104</v>
      </c>
      <c r="E4" s="48">
        <f t="shared" si="0"/>
        <v>1027656.267264</v>
      </c>
      <c r="F4" s="48">
        <f t="shared" si="0"/>
        <v>1297644.888576</v>
      </c>
      <c r="G4" s="48">
        <f t="shared" si="0"/>
        <v>323959.09401599999</v>
      </c>
      <c r="I4">
        <v>2024</v>
      </c>
      <c r="J4" s="48">
        <f>J3*(1+$C$1)</f>
        <v>2414198.88</v>
      </c>
      <c r="K4" s="48">
        <f t="shared" ref="K4:O19" si="1">K3*(1+$C$1)</f>
        <v>1660782.048</v>
      </c>
      <c r="L4" s="48">
        <f t="shared" si="1"/>
        <v>1895587.7760000001</v>
      </c>
      <c r="M4" s="48">
        <f t="shared" si="1"/>
        <v>410004.76799999998</v>
      </c>
      <c r="N4" s="48">
        <f t="shared" si="1"/>
        <v>508455.16800000001</v>
      </c>
      <c r="O4" s="48">
        <f t="shared" si="1"/>
        <v>111812.83199999999</v>
      </c>
    </row>
    <row r="5" spans="1:15" x14ac:dyDescent="0.35">
      <c r="A5">
        <v>2025</v>
      </c>
      <c r="B5" s="48">
        <f t="shared" ref="B5:B68" si="2">B4*(1+$C$1)</f>
        <v>6718442.4371527685</v>
      </c>
      <c r="C5" s="48">
        <f t="shared" ref="C5:C68" si="3">C4*(1+$C$1)</f>
        <v>4600908.6490030084</v>
      </c>
      <c r="D5" s="48">
        <f t="shared" ref="D5:D68" si="4">D4*(1+$C$1)</f>
        <v>5264504.5099376645</v>
      </c>
      <c r="E5" s="48">
        <f t="shared" ref="E5:E68" si="5">E4*(1+$C$1)</f>
        <v>1044098.767540224</v>
      </c>
      <c r="F5" s="48">
        <f t="shared" ref="F5:F68" si="6">F4*(1+$C$1)</f>
        <v>1318407.2067932161</v>
      </c>
      <c r="G5" s="48">
        <f t="shared" ref="G5:G68" si="7">G4*(1+$C$1)</f>
        <v>329142.43952025601</v>
      </c>
      <c r="I5">
        <v>2025</v>
      </c>
      <c r="J5" s="48">
        <f t="shared" ref="J5:O20" si="8">J4*(1+$C$1)</f>
        <v>2452826.0620800001</v>
      </c>
      <c r="K5" s="48">
        <f t="shared" si="1"/>
        <v>1687354.5607680001</v>
      </c>
      <c r="L5" s="48">
        <f t="shared" si="1"/>
        <v>1925917.1804160001</v>
      </c>
      <c r="M5" s="48">
        <f t="shared" si="1"/>
        <v>416564.84428799996</v>
      </c>
      <c r="N5" s="48">
        <f t="shared" si="1"/>
        <v>516590.45068800001</v>
      </c>
      <c r="O5" s="48">
        <f t="shared" si="1"/>
        <v>113601.837312</v>
      </c>
    </row>
    <row r="6" spans="1:15" x14ac:dyDescent="0.35">
      <c r="A6">
        <v>2026</v>
      </c>
      <c r="B6" s="48">
        <f t="shared" si="2"/>
        <v>6825937.5161472131</v>
      </c>
      <c r="C6" s="48">
        <f t="shared" si="3"/>
        <v>4674523.1873870566</v>
      </c>
      <c r="D6" s="48">
        <f t="shared" si="4"/>
        <v>5348736.582096667</v>
      </c>
      <c r="E6" s="48">
        <f t="shared" si="5"/>
        <v>1060804.3478208676</v>
      </c>
      <c r="F6" s="48">
        <f t="shared" si="6"/>
        <v>1339501.7221019075</v>
      </c>
      <c r="G6" s="48">
        <f t="shared" si="7"/>
        <v>334408.7185525801</v>
      </c>
      <c r="I6">
        <v>2026</v>
      </c>
      <c r="J6" s="48">
        <f t="shared" si="8"/>
        <v>2492071.2790732803</v>
      </c>
      <c r="K6" s="48">
        <f t="shared" si="1"/>
        <v>1714352.2337402881</v>
      </c>
      <c r="L6" s="48">
        <f t="shared" si="1"/>
        <v>1956731.8553026561</v>
      </c>
      <c r="M6" s="48">
        <f t="shared" si="1"/>
        <v>423229.88179660798</v>
      </c>
      <c r="N6" s="48">
        <f t="shared" si="1"/>
        <v>524855.89789900801</v>
      </c>
      <c r="O6" s="48">
        <f t="shared" si="1"/>
        <v>115419.46670899201</v>
      </c>
    </row>
    <row r="7" spans="1:15" x14ac:dyDescent="0.35">
      <c r="A7">
        <v>2027</v>
      </c>
      <c r="B7" s="48">
        <f t="shared" si="2"/>
        <v>6935152.5164055685</v>
      </c>
      <c r="C7" s="48">
        <f t="shared" si="3"/>
        <v>4749315.5583852492</v>
      </c>
      <c r="D7" s="48">
        <f t="shared" si="4"/>
        <v>5434316.3674102137</v>
      </c>
      <c r="E7" s="48">
        <f t="shared" si="5"/>
        <v>1077777.2173860015</v>
      </c>
      <c r="F7" s="48">
        <f t="shared" si="6"/>
        <v>1360933.749655538</v>
      </c>
      <c r="G7" s="48">
        <f t="shared" si="7"/>
        <v>339759.25804942136</v>
      </c>
      <c r="I7">
        <v>2027</v>
      </c>
      <c r="J7" s="48">
        <f t="shared" si="8"/>
        <v>2531944.4195384528</v>
      </c>
      <c r="K7" s="48">
        <f t="shared" si="1"/>
        <v>1741781.8694801326</v>
      </c>
      <c r="L7" s="48">
        <f t="shared" si="1"/>
        <v>1988039.5649874986</v>
      </c>
      <c r="M7" s="48">
        <f t="shared" si="1"/>
        <v>430001.5599053537</v>
      </c>
      <c r="N7" s="48">
        <f t="shared" si="1"/>
        <v>533253.59226539219</v>
      </c>
      <c r="O7" s="48">
        <f t="shared" si="1"/>
        <v>117266.17817633589</v>
      </c>
    </row>
    <row r="8" spans="1:15" x14ac:dyDescent="0.35">
      <c r="A8">
        <v>2028</v>
      </c>
      <c r="B8" s="48">
        <f t="shared" si="2"/>
        <v>7046114.9566680575</v>
      </c>
      <c r="C8" s="48">
        <f t="shared" si="3"/>
        <v>4825304.6073194137</v>
      </c>
      <c r="D8" s="48">
        <f t="shared" si="4"/>
        <v>5521265.4292887775</v>
      </c>
      <c r="E8" s="48">
        <f t="shared" si="5"/>
        <v>1095021.6528641775</v>
      </c>
      <c r="F8" s="48">
        <f t="shared" si="6"/>
        <v>1382708.6896500266</v>
      </c>
      <c r="G8" s="48">
        <f t="shared" si="7"/>
        <v>345195.40617821208</v>
      </c>
      <c r="I8">
        <v>2028</v>
      </c>
      <c r="J8" s="48">
        <f t="shared" si="8"/>
        <v>2572455.5302510681</v>
      </c>
      <c r="K8" s="48">
        <f t="shared" si="1"/>
        <v>1769650.3793918148</v>
      </c>
      <c r="L8" s="48">
        <f t="shared" si="1"/>
        <v>2019848.1980272986</v>
      </c>
      <c r="M8" s="48">
        <f t="shared" si="1"/>
        <v>436881.58486383938</v>
      </c>
      <c r="N8" s="48">
        <f t="shared" si="1"/>
        <v>541785.64974163845</v>
      </c>
      <c r="O8" s="48">
        <f t="shared" si="1"/>
        <v>119142.43702715727</v>
      </c>
    </row>
    <row r="9" spans="1:15" x14ac:dyDescent="0.35">
      <c r="A9">
        <v>2029</v>
      </c>
      <c r="B9" s="48">
        <f t="shared" si="2"/>
        <v>7158852.7959747463</v>
      </c>
      <c r="C9" s="48">
        <f t="shared" si="3"/>
        <v>4902509.4810365243</v>
      </c>
      <c r="D9" s="48">
        <f t="shared" si="4"/>
        <v>5609605.6761573981</v>
      </c>
      <c r="E9" s="48">
        <f t="shared" si="5"/>
        <v>1112541.9993100043</v>
      </c>
      <c r="F9" s="48">
        <f t="shared" si="6"/>
        <v>1404832.028684427</v>
      </c>
      <c r="G9" s="48">
        <f t="shared" si="7"/>
        <v>350718.53267706349</v>
      </c>
      <c r="I9">
        <v>2029</v>
      </c>
      <c r="J9" s="48">
        <f t="shared" si="8"/>
        <v>2613614.818735085</v>
      </c>
      <c r="K9" s="48">
        <f t="shared" si="1"/>
        <v>1797964.7854620838</v>
      </c>
      <c r="L9" s="48">
        <f t="shared" si="1"/>
        <v>2052165.7691957355</v>
      </c>
      <c r="M9" s="48">
        <f t="shared" si="1"/>
        <v>443871.69022166083</v>
      </c>
      <c r="N9" s="48">
        <f t="shared" si="1"/>
        <v>550454.22013750463</v>
      </c>
      <c r="O9" s="48">
        <f t="shared" si="1"/>
        <v>121048.71601959178</v>
      </c>
    </row>
    <row r="10" spans="1:15" x14ac:dyDescent="0.35">
      <c r="A10">
        <v>2030</v>
      </c>
      <c r="B10" s="48">
        <f t="shared" si="2"/>
        <v>7273394.4407103425</v>
      </c>
      <c r="C10" s="48">
        <f t="shared" si="3"/>
        <v>4980949.6327331085</v>
      </c>
      <c r="D10" s="48">
        <f t="shared" si="4"/>
        <v>5699359.3669759165</v>
      </c>
      <c r="E10" s="48">
        <f t="shared" si="5"/>
        <v>1130342.6712989644</v>
      </c>
      <c r="F10" s="48">
        <f t="shared" si="6"/>
        <v>1427309.3411433778</v>
      </c>
      <c r="G10" s="48">
        <f t="shared" si="7"/>
        <v>356330.0291998965</v>
      </c>
      <c r="I10">
        <v>2030</v>
      </c>
      <c r="J10" s="48">
        <f t="shared" si="8"/>
        <v>2655432.6558348462</v>
      </c>
      <c r="K10" s="48">
        <f t="shared" si="1"/>
        <v>1826732.2220294771</v>
      </c>
      <c r="L10" s="48">
        <f t="shared" si="1"/>
        <v>2085000.4215028672</v>
      </c>
      <c r="M10" s="48">
        <f t="shared" si="1"/>
        <v>450973.63726520742</v>
      </c>
      <c r="N10" s="48">
        <f t="shared" si="1"/>
        <v>559261.48765970476</v>
      </c>
      <c r="O10" s="48">
        <f t="shared" si="1"/>
        <v>122985.49547590525</v>
      </c>
    </row>
    <row r="11" spans="1:15" x14ac:dyDescent="0.35">
      <c r="A11">
        <v>2031</v>
      </c>
      <c r="B11" s="48">
        <f t="shared" si="2"/>
        <v>7389768.7517617084</v>
      </c>
      <c r="C11" s="48">
        <f t="shared" si="3"/>
        <v>5060644.8268568385</v>
      </c>
      <c r="D11" s="48">
        <f t="shared" si="4"/>
        <v>5790549.1168475309</v>
      </c>
      <c r="E11" s="48">
        <f t="shared" si="5"/>
        <v>1148428.1540397478</v>
      </c>
      <c r="F11" s="48">
        <f t="shared" si="6"/>
        <v>1450146.2906016719</v>
      </c>
      <c r="G11" s="48">
        <f t="shared" si="7"/>
        <v>362031.30966709484</v>
      </c>
      <c r="I11">
        <v>2031</v>
      </c>
      <c r="J11" s="48">
        <f t="shared" si="8"/>
        <v>2697919.5783282039</v>
      </c>
      <c r="K11" s="48">
        <f t="shared" si="1"/>
        <v>1855959.9375819487</v>
      </c>
      <c r="L11" s="48">
        <f t="shared" si="1"/>
        <v>2118360.428246913</v>
      </c>
      <c r="M11" s="48">
        <f t="shared" si="1"/>
        <v>458189.21546145075</v>
      </c>
      <c r="N11" s="48">
        <f t="shared" si="1"/>
        <v>568209.67146226007</v>
      </c>
      <c r="O11" s="48">
        <f t="shared" si="1"/>
        <v>124953.26340351974</v>
      </c>
    </row>
    <row r="12" spans="1:15" x14ac:dyDescent="0.35">
      <c r="A12">
        <v>2032</v>
      </c>
      <c r="B12" s="48">
        <f t="shared" si="2"/>
        <v>7508005.0517898956</v>
      </c>
      <c r="C12" s="48">
        <f t="shared" si="3"/>
        <v>5141615.1440865481</v>
      </c>
      <c r="D12" s="48">
        <f t="shared" si="4"/>
        <v>5883197.9027170911</v>
      </c>
      <c r="E12" s="48">
        <f t="shared" si="5"/>
        <v>1166803.0045043838</v>
      </c>
      <c r="F12" s="48">
        <f t="shared" si="6"/>
        <v>1473348.6312512986</v>
      </c>
      <c r="G12" s="48">
        <f t="shared" si="7"/>
        <v>367823.81062176835</v>
      </c>
      <c r="I12">
        <v>2032</v>
      </c>
      <c r="J12" s="48">
        <f t="shared" si="8"/>
        <v>2741086.2915814552</v>
      </c>
      <c r="K12" s="48">
        <f t="shared" si="1"/>
        <v>1885655.2965832599</v>
      </c>
      <c r="L12" s="48">
        <f t="shared" si="1"/>
        <v>2152254.1950988634</v>
      </c>
      <c r="M12" s="48">
        <f t="shared" si="1"/>
        <v>465520.24290883396</v>
      </c>
      <c r="N12" s="48">
        <f t="shared" si="1"/>
        <v>577301.02620565624</v>
      </c>
      <c r="O12" s="48">
        <f t="shared" si="1"/>
        <v>126952.51561797605</v>
      </c>
    </row>
    <row r="13" spans="1:15" x14ac:dyDescent="0.35">
      <c r="A13">
        <v>2033</v>
      </c>
      <c r="B13" s="48">
        <f t="shared" si="2"/>
        <v>7628133.1326185344</v>
      </c>
      <c r="C13" s="48">
        <f t="shared" si="3"/>
        <v>5223880.9863919327</v>
      </c>
      <c r="D13" s="48">
        <f t="shared" si="4"/>
        <v>5977329.0691605648</v>
      </c>
      <c r="E13" s="48">
        <f t="shared" si="5"/>
        <v>1185471.8525764539</v>
      </c>
      <c r="F13" s="48">
        <f t="shared" si="6"/>
        <v>1496922.2093513194</v>
      </c>
      <c r="G13" s="48">
        <f t="shared" si="7"/>
        <v>373708.99159171665</v>
      </c>
      <c r="I13">
        <v>2033</v>
      </c>
      <c r="J13" s="48">
        <f t="shared" si="8"/>
        <v>2784943.6722467584</v>
      </c>
      <c r="K13" s="48">
        <f t="shared" si="1"/>
        <v>1915825.7813285922</v>
      </c>
      <c r="L13" s="48">
        <f t="shared" si="1"/>
        <v>2186690.2622204451</v>
      </c>
      <c r="M13" s="48">
        <f t="shared" si="1"/>
        <v>472968.56679537531</v>
      </c>
      <c r="N13" s="48">
        <f t="shared" si="1"/>
        <v>586537.84262494673</v>
      </c>
      <c r="O13" s="48">
        <f t="shared" si="1"/>
        <v>128983.75586786367</v>
      </c>
    </row>
    <row r="14" spans="1:15" x14ac:dyDescent="0.35">
      <c r="A14">
        <v>2034</v>
      </c>
      <c r="B14" s="48">
        <f t="shared" si="2"/>
        <v>7750183.2627404314</v>
      </c>
      <c r="C14" s="48">
        <f t="shared" si="3"/>
        <v>5307463.0821742034</v>
      </c>
      <c r="D14" s="48">
        <f t="shared" si="4"/>
        <v>6072966.3342671338</v>
      </c>
      <c r="E14" s="48">
        <f t="shared" si="5"/>
        <v>1204439.4022176773</v>
      </c>
      <c r="F14" s="48">
        <f t="shared" si="6"/>
        <v>1520872.9647009405</v>
      </c>
      <c r="G14" s="48">
        <f t="shared" si="7"/>
        <v>379688.33545718412</v>
      </c>
      <c r="I14">
        <v>2034</v>
      </c>
      <c r="J14" s="48">
        <f t="shared" si="8"/>
        <v>2829502.7710027066</v>
      </c>
      <c r="K14" s="48">
        <f t="shared" si="1"/>
        <v>1946478.9938298496</v>
      </c>
      <c r="L14" s="48">
        <f t="shared" si="1"/>
        <v>2221677.3064159723</v>
      </c>
      <c r="M14" s="48">
        <f t="shared" si="1"/>
        <v>480536.06386410131</v>
      </c>
      <c r="N14" s="48">
        <f t="shared" si="1"/>
        <v>595922.44810694584</v>
      </c>
      <c r="O14" s="48">
        <f t="shared" si="1"/>
        <v>131047.49596174949</v>
      </c>
    </row>
    <row r="15" spans="1:15" x14ac:dyDescent="0.35">
      <c r="A15">
        <v>2035</v>
      </c>
      <c r="B15" s="48">
        <f t="shared" si="2"/>
        <v>7874186.1949442783</v>
      </c>
      <c r="C15" s="48">
        <f t="shared" si="3"/>
        <v>5392382.4914889904</v>
      </c>
      <c r="D15" s="48">
        <f t="shared" si="4"/>
        <v>6170133.7956154076</v>
      </c>
      <c r="E15" s="48">
        <f t="shared" si="5"/>
        <v>1223710.4326531601</v>
      </c>
      <c r="F15" s="48">
        <f t="shared" si="6"/>
        <v>1545206.9321361557</v>
      </c>
      <c r="G15" s="48">
        <f t="shared" si="7"/>
        <v>385763.34882449906</v>
      </c>
      <c r="I15">
        <v>2035</v>
      </c>
      <c r="J15" s="48">
        <f t="shared" si="8"/>
        <v>2874774.8153387499</v>
      </c>
      <c r="K15" s="48">
        <f t="shared" si="1"/>
        <v>1977622.6577311272</v>
      </c>
      <c r="L15" s="48">
        <f t="shared" si="1"/>
        <v>2257224.143318628</v>
      </c>
      <c r="M15" s="48">
        <f t="shared" si="1"/>
        <v>488224.64088592696</v>
      </c>
      <c r="N15" s="48">
        <f t="shared" si="1"/>
        <v>605457.20727665699</v>
      </c>
      <c r="O15" s="48">
        <f t="shared" si="1"/>
        <v>133144.25589713748</v>
      </c>
    </row>
    <row r="16" spans="1:15" x14ac:dyDescent="0.35">
      <c r="A16">
        <v>2036</v>
      </c>
      <c r="B16" s="48">
        <f t="shared" si="2"/>
        <v>8000173.1740633873</v>
      </c>
      <c r="C16" s="48">
        <f t="shared" si="3"/>
        <v>5478660.6113528144</v>
      </c>
      <c r="D16" s="48">
        <f t="shared" si="4"/>
        <v>6268855.9363452541</v>
      </c>
      <c r="E16" s="48">
        <f t="shared" si="5"/>
        <v>1243289.7995756106</v>
      </c>
      <c r="F16" s="48">
        <f t="shared" si="6"/>
        <v>1569930.2430503343</v>
      </c>
      <c r="G16" s="48">
        <f t="shared" si="7"/>
        <v>391935.56240569107</v>
      </c>
      <c r="I16">
        <v>2036</v>
      </c>
      <c r="J16" s="48">
        <f t="shared" si="8"/>
        <v>2920771.2123841699</v>
      </c>
      <c r="K16" s="48">
        <f t="shared" si="1"/>
        <v>2009264.6202548253</v>
      </c>
      <c r="L16" s="48">
        <f t="shared" si="1"/>
        <v>2293339.729611726</v>
      </c>
      <c r="M16" s="48">
        <f t="shared" si="1"/>
        <v>496036.23514010181</v>
      </c>
      <c r="N16" s="48">
        <f t="shared" si="1"/>
        <v>615144.52259308356</v>
      </c>
      <c r="O16" s="48">
        <f t="shared" si="1"/>
        <v>135274.56399149168</v>
      </c>
    </row>
    <row r="17" spans="1:15" x14ac:dyDescent="0.35">
      <c r="A17">
        <v>2037</v>
      </c>
      <c r="B17" s="48">
        <f t="shared" si="2"/>
        <v>8128175.9448484015</v>
      </c>
      <c r="C17" s="48">
        <f t="shared" si="3"/>
        <v>5566319.1811344596</v>
      </c>
      <c r="D17" s="48">
        <f t="shared" si="4"/>
        <v>6369157.6313267779</v>
      </c>
      <c r="E17" s="48">
        <f t="shared" si="5"/>
        <v>1263182.4363688203</v>
      </c>
      <c r="F17" s="48">
        <f t="shared" si="6"/>
        <v>1595049.1269391396</v>
      </c>
      <c r="G17" s="48">
        <f t="shared" si="7"/>
        <v>398206.53140418214</v>
      </c>
      <c r="I17">
        <v>2037</v>
      </c>
      <c r="J17" s="48">
        <f t="shared" si="8"/>
        <v>2967503.5517823165</v>
      </c>
      <c r="K17" s="48">
        <f t="shared" si="1"/>
        <v>2041412.8541789025</v>
      </c>
      <c r="L17" s="48">
        <f t="shared" si="1"/>
        <v>2330033.1652855137</v>
      </c>
      <c r="M17" s="48">
        <f t="shared" si="1"/>
        <v>503972.81490234344</v>
      </c>
      <c r="N17" s="48">
        <f t="shared" si="1"/>
        <v>624986.83495457296</v>
      </c>
      <c r="O17" s="48">
        <f t="shared" si="1"/>
        <v>137438.95701535555</v>
      </c>
    </row>
    <row r="18" spans="1:15" x14ac:dyDescent="0.35">
      <c r="A18">
        <v>2038</v>
      </c>
      <c r="B18" s="48">
        <f t="shared" si="2"/>
        <v>8258226.7599659758</v>
      </c>
      <c r="C18" s="48">
        <f t="shared" si="3"/>
        <v>5655380.2880326109</v>
      </c>
      <c r="D18" s="48">
        <f t="shared" si="4"/>
        <v>6471064.153428006</v>
      </c>
      <c r="E18" s="48">
        <f t="shared" si="5"/>
        <v>1283393.3553507214</v>
      </c>
      <c r="F18" s="48">
        <f t="shared" si="6"/>
        <v>1620569.9129701657</v>
      </c>
      <c r="G18" s="48">
        <f t="shared" si="7"/>
        <v>404577.83590664907</v>
      </c>
      <c r="I18">
        <v>2038</v>
      </c>
      <c r="J18" s="48">
        <f t="shared" si="8"/>
        <v>3014983.6086108335</v>
      </c>
      <c r="K18" s="48">
        <f t="shared" si="1"/>
        <v>2074075.459845765</v>
      </c>
      <c r="L18" s="48">
        <f t="shared" si="1"/>
        <v>2367313.6959300819</v>
      </c>
      <c r="M18" s="48">
        <f t="shared" si="1"/>
        <v>512036.37994078093</v>
      </c>
      <c r="N18" s="48">
        <f t="shared" si="1"/>
        <v>634986.62431384611</v>
      </c>
      <c r="O18" s="48">
        <f t="shared" si="1"/>
        <v>139637.98032760125</v>
      </c>
    </row>
    <row r="19" spans="1:15" x14ac:dyDescent="0.35">
      <c r="A19">
        <v>2039</v>
      </c>
      <c r="B19" s="48">
        <f t="shared" si="2"/>
        <v>8390358.3881254308</v>
      </c>
      <c r="C19" s="48">
        <f t="shared" si="3"/>
        <v>5745866.3726411331</v>
      </c>
      <c r="D19" s="48">
        <f t="shared" si="4"/>
        <v>6574601.1798828542</v>
      </c>
      <c r="E19" s="48">
        <f t="shared" si="5"/>
        <v>1303927.649036333</v>
      </c>
      <c r="F19" s="48">
        <f t="shared" si="6"/>
        <v>1646499.0315776884</v>
      </c>
      <c r="G19" s="48">
        <f t="shared" si="7"/>
        <v>411051.08128115546</v>
      </c>
      <c r="I19">
        <v>2039</v>
      </c>
      <c r="J19" s="48">
        <f t="shared" si="8"/>
        <v>3063223.346348607</v>
      </c>
      <c r="K19" s="48">
        <f t="shared" si="1"/>
        <v>2107260.6672032974</v>
      </c>
      <c r="L19" s="48">
        <f t="shared" si="1"/>
        <v>2405190.7150649633</v>
      </c>
      <c r="M19" s="48">
        <f t="shared" si="1"/>
        <v>520228.96201983345</v>
      </c>
      <c r="N19" s="48">
        <f t="shared" si="1"/>
        <v>645146.41030286765</v>
      </c>
      <c r="O19" s="48">
        <f t="shared" si="1"/>
        <v>141872.18801284287</v>
      </c>
    </row>
    <row r="20" spans="1:15" x14ac:dyDescent="0.35">
      <c r="A20">
        <v>2040</v>
      </c>
      <c r="B20" s="48">
        <f t="shared" si="2"/>
        <v>8524604.1223354377</v>
      </c>
      <c r="C20" s="48">
        <f t="shared" si="3"/>
        <v>5837800.234603391</v>
      </c>
      <c r="D20" s="48">
        <f t="shared" si="4"/>
        <v>6679794.7987609804</v>
      </c>
      <c r="E20" s="48">
        <f t="shared" si="5"/>
        <v>1324790.4914209144</v>
      </c>
      <c r="F20" s="48">
        <f t="shared" si="6"/>
        <v>1672843.0160829315</v>
      </c>
      <c r="G20" s="48">
        <f t="shared" si="7"/>
        <v>417627.89858165395</v>
      </c>
      <c r="I20">
        <v>2040</v>
      </c>
      <c r="J20" s="48">
        <f t="shared" si="8"/>
        <v>3112234.9198901849</v>
      </c>
      <c r="K20" s="48">
        <f t="shared" si="8"/>
        <v>2140976.8378785499</v>
      </c>
      <c r="L20" s="48">
        <f t="shared" si="8"/>
        <v>2443673.7665060028</v>
      </c>
      <c r="M20" s="48">
        <f t="shared" si="8"/>
        <v>528552.62541215075</v>
      </c>
      <c r="N20" s="48">
        <f t="shared" si="8"/>
        <v>655468.75286771357</v>
      </c>
      <c r="O20" s="48">
        <f t="shared" si="8"/>
        <v>144142.14302104837</v>
      </c>
    </row>
    <row r="21" spans="1:15" x14ac:dyDescent="0.35">
      <c r="A21">
        <v>2041</v>
      </c>
      <c r="B21" s="48">
        <f t="shared" si="2"/>
        <v>8660997.7882928047</v>
      </c>
      <c r="C21" s="48">
        <f t="shared" si="3"/>
        <v>5931205.0383570455</v>
      </c>
      <c r="D21" s="48">
        <f t="shared" si="4"/>
        <v>6786671.5155411558</v>
      </c>
      <c r="E21" s="48">
        <f t="shared" si="5"/>
        <v>1345987.1392836492</v>
      </c>
      <c r="F21" s="48">
        <f t="shared" si="6"/>
        <v>1699608.5043402584</v>
      </c>
      <c r="G21" s="48">
        <f t="shared" si="7"/>
        <v>424309.9449589604</v>
      </c>
      <c r="I21">
        <v>2041</v>
      </c>
      <c r="J21" s="48">
        <f t="shared" ref="J21:O36" si="9">J20*(1+$C$1)</f>
        <v>3162030.6786084278</v>
      </c>
      <c r="K21" s="48">
        <f t="shared" si="9"/>
        <v>2175232.4672846068</v>
      </c>
      <c r="L21" s="48">
        <f t="shared" si="9"/>
        <v>2482772.5467700986</v>
      </c>
      <c r="M21" s="48">
        <f t="shared" si="9"/>
        <v>537009.46741874516</v>
      </c>
      <c r="N21" s="48">
        <f t="shared" si="9"/>
        <v>665956.25291359704</v>
      </c>
      <c r="O21" s="48">
        <f t="shared" si="9"/>
        <v>146448.41730938514</v>
      </c>
    </row>
    <row r="22" spans="1:15" x14ac:dyDescent="0.35">
      <c r="A22">
        <v>2042</v>
      </c>
      <c r="B22" s="48">
        <f t="shared" si="2"/>
        <v>8799573.7529054899</v>
      </c>
      <c r="C22" s="48">
        <f t="shared" si="3"/>
        <v>6026104.3189707585</v>
      </c>
      <c r="D22" s="48">
        <f t="shared" si="4"/>
        <v>6895258.2597898142</v>
      </c>
      <c r="E22" s="48">
        <f t="shared" si="5"/>
        <v>1367522.9335121876</v>
      </c>
      <c r="F22" s="48">
        <f t="shared" si="6"/>
        <v>1726802.2404097025</v>
      </c>
      <c r="G22" s="48">
        <f t="shared" si="7"/>
        <v>431098.90407830378</v>
      </c>
      <c r="I22">
        <v>2042</v>
      </c>
      <c r="J22" s="48">
        <f t="shared" si="9"/>
        <v>3212623.1694661626</v>
      </c>
      <c r="K22" s="48">
        <f t="shared" si="9"/>
        <v>2210036.1867611604</v>
      </c>
      <c r="L22" s="48">
        <f t="shared" si="9"/>
        <v>2522496.9075184204</v>
      </c>
      <c r="M22" s="48">
        <f t="shared" si="9"/>
        <v>545601.61889744503</v>
      </c>
      <c r="N22" s="48">
        <f t="shared" si="9"/>
        <v>676611.55296021455</v>
      </c>
      <c r="O22" s="48">
        <f t="shared" si="9"/>
        <v>148791.59198633532</v>
      </c>
    </row>
    <row r="23" spans="1:15" x14ac:dyDescent="0.35">
      <c r="A23">
        <v>2043</v>
      </c>
      <c r="B23" s="48">
        <f t="shared" si="2"/>
        <v>8940366.9329519775</v>
      </c>
      <c r="C23" s="48">
        <f t="shared" si="3"/>
        <v>6122521.9880742906</v>
      </c>
      <c r="D23" s="48">
        <f t="shared" si="4"/>
        <v>7005582.3919464517</v>
      </c>
      <c r="E23" s="48">
        <f t="shared" si="5"/>
        <v>1389403.3004483825</v>
      </c>
      <c r="F23" s="48">
        <f t="shared" si="6"/>
        <v>1754431.0762562577</v>
      </c>
      <c r="G23" s="48">
        <f t="shared" si="7"/>
        <v>437996.48654355662</v>
      </c>
      <c r="I23">
        <v>2043</v>
      </c>
      <c r="J23" s="48">
        <f t="shared" si="9"/>
        <v>3264025.140177621</v>
      </c>
      <c r="K23" s="48">
        <f t="shared" si="9"/>
        <v>2245396.765749339</v>
      </c>
      <c r="L23" s="48">
        <f t="shared" si="9"/>
        <v>2562856.8580387151</v>
      </c>
      <c r="M23" s="48">
        <f t="shared" si="9"/>
        <v>554331.24479980418</v>
      </c>
      <c r="N23" s="48">
        <f t="shared" si="9"/>
        <v>687437.33780757803</v>
      </c>
      <c r="O23" s="48">
        <f t="shared" si="9"/>
        <v>151172.25745811668</v>
      </c>
    </row>
    <row r="24" spans="1:15" x14ac:dyDescent="0.35">
      <c r="A24">
        <v>2044</v>
      </c>
      <c r="B24" s="48">
        <f t="shared" si="2"/>
        <v>9083412.8038792089</v>
      </c>
      <c r="C24" s="48">
        <f t="shared" si="3"/>
        <v>6220482.3398834793</v>
      </c>
      <c r="D24" s="48">
        <f t="shared" si="4"/>
        <v>7117671.7102175951</v>
      </c>
      <c r="E24" s="48">
        <f t="shared" si="5"/>
        <v>1411633.7532555566</v>
      </c>
      <c r="F24" s="48">
        <f t="shared" si="6"/>
        <v>1782501.9734763578</v>
      </c>
      <c r="G24" s="48">
        <f t="shared" si="7"/>
        <v>445004.43032825354</v>
      </c>
      <c r="I24">
        <v>2044</v>
      </c>
      <c r="J24" s="48">
        <f t="shared" si="9"/>
        <v>3316249.5424204632</v>
      </c>
      <c r="K24" s="48">
        <f t="shared" si="9"/>
        <v>2281323.1140013286</v>
      </c>
      <c r="L24" s="48">
        <f t="shared" si="9"/>
        <v>2603862.5677673346</v>
      </c>
      <c r="M24" s="48">
        <f t="shared" si="9"/>
        <v>563200.54471660103</v>
      </c>
      <c r="N24" s="48">
        <f t="shared" si="9"/>
        <v>698436.33521249925</v>
      </c>
      <c r="O24" s="48">
        <f t="shared" si="9"/>
        <v>153591.01357744655</v>
      </c>
    </row>
    <row r="25" spans="1:15" x14ac:dyDescent="0.35">
      <c r="A25">
        <v>2045</v>
      </c>
      <c r="B25" s="48">
        <f t="shared" si="2"/>
        <v>9228747.4087412767</v>
      </c>
      <c r="C25" s="48">
        <f t="shared" si="3"/>
        <v>6320010.0573216146</v>
      </c>
      <c r="D25" s="48">
        <f t="shared" si="4"/>
        <v>7231554.4575810768</v>
      </c>
      <c r="E25" s="48">
        <f t="shared" si="5"/>
        <v>1434219.8933076456</v>
      </c>
      <c r="F25" s="48">
        <f t="shared" si="6"/>
        <v>1811022.0050519796</v>
      </c>
      <c r="G25" s="48">
        <f t="shared" si="7"/>
        <v>452124.50121350563</v>
      </c>
      <c r="I25">
        <v>2045</v>
      </c>
      <c r="J25" s="48">
        <f t="shared" si="9"/>
        <v>3369309.5350991907</v>
      </c>
      <c r="K25" s="48">
        <f t="shared" si="9"/>
        <v>2317824.28382535</v>
      </c>
      <c r="L25" s="48">
        <f t="shared" si="9"/>
        <v>2645524.3688516119</v>
      </c>
      <c r="M25" s="48">
        <f t="shared" si="9"/>
        <v>572211.75343206665</v>
      </c>
      <c r="N25" s="48">
        <f t="shared" si="9"/>
        <v>709611.31657589925</v>
      </c>
      <c r="O25" s="48">
        <f t="shared" si="9"/>
        <v>156048.46979468569</v>
      </c>
    </row>
    <row r="26" spans="1:15" x14ac:dyDescent="0.35">
      <c r="A26">
        <v>2046</v>
      </c>
      <c r="B26" s="48">
        <f t="shared" si="2"/>
        <v>9376407.367281137</v>
      </c>
      <c r="C26" s="48">
        <f t="shared" si="3"/>
        <v>6421130.2182387607</v>
      </c>
      <c r="D26" s="48">
        <f t="shared" si="4"/>
        <v>7347259.328902374</v>
      </c>
      <c r="E26" s="48">
        <f t="shared" si="5"/>
        <v>1457167.4116005679</v>
      </c>
      <c r="F26" s="48">
        <f t="shared" si="6"/>
        <v>1839998.3571328113</v>
      </c>
      <c r="G26" s="48">
        <f t="shared" si="7"/>
        <v>459358.49323292176</v>
      </c>
      <c r="I26">
        <v>2046</v>
      </c>
      <c r="J26" s="48">
        <f t="shared" si="9"/>
        <v>3423218.4876607778</v>
      </c>
      <c r="K26" s="48">
        <f t="shared" si="9"/>
        <v>2354909.4723665556</v>
      </c>
      <c r="L26" s="48">
        <f t="shared" si="9"/>
        <v>2687852.7587532378</v>
      </c>
      <c r="M26" s="48">
        <f t="shared" si="9"/>
        <v>581367.14148697967</v>
      </c>
      <c r="N26" s="48">
        <f t="shared" si="9"/>
        <v>720965.09764111368</v>
      </c>
      <c r="O26" s="48">
        <f t="shared" si="9"/>
        <v>158545.24531140065</v>
      </c>
    </row>
    <row r="27" spans="1:15" x14ac:dyDescent="0.35">
      <c r="A27">
        <v>2047</v>
      </c>
      <c r="B27" s="48">
        <f t="shared" si="2"/>
        <v>9526429.8851576354</v>
      </c>
      <c r="C27" s="48">
        <f t="shared" si="3"/>
        <v>6523868.3017305806</v>
      </c>
      <c r="D27" s="48">
        <f t="shared" si="4"/>
        <v>7464815.4781648125</v>
      </c>
      <c r="E27" s="48">
        <f t="shared" si="5"/>
        <v>1480482.0901861771</v>
      </c>
      <c r="F27" s="48">
        <f t="shared" si="6"/>
        <v>1869438.3308469364</v>
      </c>
      <c r="G27" s="48">
        <f t="shared" si="7"/>
        <v>466708.2291246485</v>
      </c>
      <c r="I27">
        <v>2047</v>
      </c>
      <c r="J27" s="48">
        <f t="shared" si="9"/>
        <v>3477989.9834633502</v>
      </c>
      <c r="K27" s="48">
        <f t="shared" si="9"/>
        <v>2392588.0239244206</v>
      </c>
      <c r="L27" s="48">
        <f t="shared" si="9"/>
        <v>2730858.4028932895</v>
      </c>
      <c r="M27" s="48">
        <f t="shared" si="9"/>
        <v>590669.01575077139</v>
      </c>
      <c r="N27" s="48">
        <f t="shared" si="9"/>
        <v>732500.5392033715</v>
      </c>
      <c r="O27" s="48">
        <f t="shared" si="9"/>
        <v>161081.96923638307</v>
      </c>
    </row>
    <row r="28" spans="1:15" x14ac:dyDescent="0.35">
      <c r="A28">
        <v>2048</v>
      </c>
      <c r="B28" s="48">
        <f t="shared" si="2"/>
        <v>9678852.7633201573</v>
      </c>
      <c r="C28" s="48">
        <f t="shared" si="3"/>
        <v>6628250.1945582703</v>
      </c>
      <c r="D28" s="48">
        <f t="shared" si="4"/>
        <v>7584252.5258154497</v>
      </c>
      <c r="E28" s="48">
        <f t="shared" si="5"/>
        <v>1504169.803629156</v>
      </c>
      <c r="F28" s="48">
        <f t="shared" si="6"/>
        <v>1899349.3441404875</v>
      </c>
      <c r="G28" s="48">
        <f t="shared" si="7"/>
        <v>474175.56079064286</v>
      </c>
      <c r="I28">
        <v>2048</v>
      </c>
      <c r="J28" s="48">
        <f t="shared" si="9"/>
        <v>3533637.8231987637</v>
      </c>
      <c r="K28" s="48">
        <f t="shared" si="9"/>
        <v>2430869.4323072112</v>
      </c>
      <c r="L28" s="48">
        <f t="shared" si="9"/>
        <v>2774552.1373395822</v>
      </c>
      <c r="M28" s="48">
        <f t="shared" si="9"/>
        <v>600119.7200027837</v>
      </c>
      <c r="N28" s="48">
        <f t="shared" si="9"/>
        <v>744220.54783062544</v>
      </c>
      <c r="O28" s="48">
        <f t="shared" si="9"/>
        <v>163659.28074416521</v>
      </c>
    </row>
    <row r="29" spans="1:15" x14ac:dyDescent="0.35">
      <c r="A29">
        <v>2049</v>
      </c>
      <c r="B29" s="48">
        <f t="shared" si="2"/>
        <v>9833714.4075332806</v>
      </c>
      <c r="C29" s="48">
        <f t="shared" si="3"/>
        <v>6734302.1976712029</v>
      </c>
      <c r="D29" s="48">
        <f t="shared" si="4"/>
        <v>7705600.5662284968</v>
      </c>
      <c r="E29" s="48">
        <f t="shared" si="5"/>
        <v>1528236.5204872226</v>
      </c>
      <c r="F29" s="48">
        <f t="shared" si="6"/>
        <v>1929738.9336467353</v>
      </c>
      <c r="G29" s="48">
        <f t="shared" si="7"/>
        <v>481762.36976329313</v>
      </c>
      <c r="I29">
        <v>2049</v>
      </c>
      <c r="J29" s="48">
        <f t="shared" si="9"/>
        <v>3590176.0283699441</v>
      </c>
      <c r="K29" s="48">
        <f t="shared" si="9"/>
        <v>2469763.3432241268</v>
      </c>
      <c r="L29" s="48">
        <f t="shared" si="9"/>
        <v>2818944.9715370154</v>
      </c>
      <c r="M29" s="48">
        <f t="shared" si="9"/>
        <v>609721.6355228282</v>
      </c>
      <c r="N29" s="48">
        <f t="shared" si="9"/>
        <v>756128.07659591548</v>
      </c>
      <c r="O29" s="48">
        <f t="shared" si="9"/>
        <v>166277.82923607185</v>
      </c>
    </row>
    <row r="30" spans="1:15" x14ac:dyDescent="0.35">
      <c r="A30">
        <v>2050</v>
      </c>
      <c r="B30" s="48">
        <f t="shared" si="2"/>
        <v>9991053.8380538132</v>
      </c>
      <c r="C30" s="48">
        <f t="shared" si="3"/>
        <v>6842051.0328339422</v>
      </c>
      <c r="D30" s="48">
        <f t="shared" si="4"/>
        <v>7828890.1752881529</v>
      </c>
      <c r="E30" s="48">
        <f t="shared" si="5"/>
        <v>1552688.3048150181</v>
      </c>
      <c r="F30" s="48">
        <f t="shared" si="6"/>
        <v>1960614.756585083</v>
      </c>
      <c r="G30" s="48">
        <f t="shared" si="7"/>
        <v>489470.56767950585</v>
      </c>
      <c r="I30">
        <v>2050</v>
      </c>
      <c r="J30" s="48">
        <f t="shared" si="9"/>
        <v>3647618.8448238634</v>
      </c>
      <c r="K30" s="48">
        <f t="shared" si="9"/>
        <v>2509279.5567157129</v>
      </c>
      <c r="L30" s="48">
        <f t="shared" si="9"/>
        <v>2864048.0910816076</v>
      </c>
      <c r="M30" s="48">
        <f t="shared" si="9"/>
        <v>619477.18169119349</v>
      </c>
      <c r="N30" s="48">
        <f t="shared" si="9"/>
        <v>768226.12582145014</v>
      </c>
      <c r="O30" s="48">
        <f t="shared" si="9"/>
        <v>168938.27450384901</v>
      </c>
    </row>
    <row r="31" spans="1:15" x14ac:dyDescent="0.35">
      <c r="A31">
        <v>2051</v>
      </c>
      <c r="B31" s="48">
        <f t="shared" si="2"/>
        <v>10150910.699462675</v>
      </c>
      <c r="C31" s="48">
        <f t="shared" si="3"/>
        <v>6951523.8493592851</v>
      </c>
      <c r="D31" s="48">
        <f t="shared" si="4"/>
        <v>7954152.4180927631</v>
      </c>
      <c r="E31" s="48">
        <f t="shared" si="5"/>
        <v>1577531.3176920584</v>
      </c>
      <c r="F31" s="48">
        <f t="shared" si="6"/>
        <v>1991984.5926904443</v>
      </c>
      <c r="G31" s="48">
        <f t="shared" si="7"/>
        <v>497302.09676237794</v>
      </c>
      <c r="I31">
        <v>2051</v>
      </c>
      <c r="J31" s="48">
        <f t="shared" si="9"/>
        <v>3705980.746341045</v>
      </c>
      <c r="K31" s="48">
        <f t="shared" si="9"/>
        <v>2549428.0296231643</v>
      </c>
      <c r="L31" s="48">
        <f t="shared" si="9"/>
        <v>2909872.8605389134</v>
      </c>
      <c r="M31" s="48">
        <f t="shared" si="9"/>
        <v>629388.81659825263</v>
      </c>
      <c r="N31" s="48">
        <f t="shared" si="9"/>
        <v>780517.74383459333</v>
      </c>
      <c r="O31" s="48">
        <f t="shared" si="9"/>
        <v>171641.2868959106</v>
      </c>
    </row>
    <row r="32" spans="1:15" x14ac:dyDescent="0.35">
      <c r="A32">
        <v>2052</v>
      </c>
      <c r="B32" s="48">
        <f t="shared" si="2"/>
        <v>10313325.270654077</v>
      </c>
      <c r="C32" s="48">
        <f t="shared" si="3"/>
        <v>7062748.230949034</v>
      </c>
      <c r="D32" s="48">
        <f t="shared" si="4"/>
        <v>8081418.8567822473</v>
      </c>
      <c r="E32" s="48">
        <f t="shared" si="5"/>
        <v>1602771.8187751314</v>
      </c>
      <c r="F32" s="48">
        <f t="shared" si="6"/>
        <v>2023856.3461734916</v>
      </c>
      <c r="G32" s="48">
        <f t="shared" si="7"/>
        <v>505258.93031057599</v>
      </c>
      <c r="I32">
        <v>2052</v>
      </c>
      <c r="J32" s="48">
        <f t="shared" si="9"/>
        <v>3765276.4382825019</v>
      </c>
      <c r="K32" s="48">
        <f t="shared" si="9"/>
        <v>2590218.8780971351</v>
      </c>
      <c r="L32" s="48">
        <f t="shared" si="9"/>
        <v>2956430.8263075361</v>
      </c>
      <c r="M32" s="48">
        <f t="shared" si="9"/>
        <v>639459.03766382462</v>
      </c>
      <c r="N32" s="48">
        <f t="shared" si="9"/>
        <v>793006.02773594682</v>
      </c>
      <c r="O32" s="48">
        <f t="shared" si="9"/>
        <v>174387.54748624517</v>
      </c>
    </row>
    <row r="33" spans="1:15" x14ac:dyDescent="0.35">
      <c r="A33">
        <v>2053</v>
      </c>
      <c r="B33" s="48">
        <f t="shared" si="2"/>
        <v>10478338.474984542</v>
      </c>
      <c r="C33" s="48">
        <f t="shared" si="3"/>
        <v>7175752.2026442187</v>
      </c>
      <c r="D33" s="48">
        <f t="shared" si="4"/>
        <v>8210721.5584907634</v>
      </c>
      <c r="E33" s="48">
        <f t="shared" si="5"/>
        <v>1628416.1678755335</v>
      </c>
      <c r="F33" s="48">
        <f t="shared" si="6"/>
        <v>2056238.0477122674</v>
      </c>
      <c r="G33" s="48">
        <f t="shared" si="7"/>
        <v>513343.07319554524</v>
      </c>
      <c r="I33">
        <v>2053</v>
      </c>
      <c r="J33" s="48">
        <f t="shared" si="9"/>
        <v>3825520.8612950221</v>
      </c>
      <c r="K33" s="48">
        <f t="shared" si="9"/>
        <v>2631662.3801466892</v>
      </c>
      <c r="L33" s="48">
        <f t="shared" si="9"/>
        <v>3003733.7195284567</v>
      </c>
      <c r="M33" s="48">
        <f t="shared" si="9"/>
        <v>649690.38226644578</v>
      </c>
      <c r="N33" s="48">
        <f t="shared" si="9"/>
        <v>805694.12417972193</v>
      </c>
      <c r="O33" s="48">
        <f t="shared" si="9"/>
        <v>177177.74824602509</v>
      </c>
    </row>
    <row r="34" spans="1:15" x14ac:dyDescent="0.35">
      <c r="A34">
        <v>2054</v>
      </c>
      <c r="B34" s="48">
        <f t="shared" si="2"/>
        <v>10645991.890584294</v>
      </c>
      <c r="C34" s="48">
        <f t="shared" si="3"/>
        <v>7290564.2378865266</v>
      </c>
      <c r="D34" s="48">
        <f t="shared" si="4"/>
        <v>8342093.1034266157</v>
      </c>
      <c r="E34" s="48">
        <f t="shared" si="5"/>
        <v>1654470.826561542</v>
      </c>
      <c r="F34" s="48">
        <f t="shared" si="6"/>
        <v>2089137.8564756636</v>
      </c>
      <c r="G34" s="48">
        <f t="shared" si="7"/>
        <v>521556.56236667396</v>
      </c>
      <c r="I34">
        <v>2054</v>
      </c>
      <c r="J34" s="48">
        <f t="shared" si="9"/>
        <v>3886729.1950757424</v>
      </c>
      <c r="K34" s="48">
        <f t="shared" si="9"/>
        <v>2673768.9782290361</v>
      </c>
      <c r="L34" s="48">
        <f t="shared" si="9"/>
        <v>3051793.4590409119</v>
      </c>
      <c r="M34" s="48">
        <f t="shared" si="9"/>
        <v>660085.42838270892</v>
      </c>
      <c r="N34" s="48">
        <f t="shared" si="9"/>
        <v>818585.23016659752</v>
      </c>
      <c r="O34" s="48">
        <f t="shared" si="9"/>
        <v>180012.5922179615</v>
      </c>
    </row>
    <row r="35" spans="1:15" x14ac:dyDescent="0.35">
      <c r="A35">
        <v>2055</v>
      </c>
      <c r="B35" s="48">
        <f t="shared" si="2"/>
        <v>10816327.760833643</v>
      </c>
      <c r="C35" s="48">
        <f t="shared" si="3"/>
        <v>7407213.2656927109</v>
      </c>
      <c r="D35" s="48">
        <f t="shared" si="4"/>
        <v>8475566.5930814408</v>
      </c>
      <c r="E35" s="48">
        <f t="shared" si="5"/>
        <v>1680942.3597865268</v>
      </c>
      <c r="F35" s="48">
        <f t="shared" si="6"/>
        <v>2122564.0621792744</v>
      </c>
      <c r="G35" s="48">
        <f t="shared" si="7"/>
        <v>529901.46736454079</v>
      </c>
      <c r="I35">
        <v>2055</v>
      </c>
      <c r="J35" s="48">
        <f t="shared" si="9"/>
        <v>3948916.8621969544</v>
      </c>
      <c r="K35" s="48">
        <f t="shared" si="9"/>
        <v>2716549.2818807005</v>
      </c>
      <c r="L35" s="48">
        <f t="shared" si="9"/>
        <v>3100622.1543855667</v>
      </c>
      <c r="M35" s="48">
        <f t="shared" si="9"/>
        <v>670646.79523683223</v>
      </c>
      <c r="N35" s="48">
        <f t="shared" si="9"/>
        <v>831682.59384926315</v>
      </c>
      <c r="O35" s="48">
        <f t="shared" si="9"/>
        <v>182892.79369344888</v>
      </c>
    </row>
    <row r="36" spans="1:15" x14ac:dyDescent="0.35">
      <c r="A36">
        <v>2056</v>
      </c>
      <c r="B36" s="48">
        <f t="shared" si="2"/>
        <v>10989389.005006982</v>
      </c>
      <c r="C36" s="48">
        <f t="shared" si="3"/>
        <v>7525728.6779437941</v>
      </c>
      <c r="D36" s="48">
        <f t="shared" si="4"/>
        <v>8611175.6585707441</v>
      </c>
      <c r="E36" s="48">
        <f t="shared" si="5"/>
        <v>1707837.4375431112</v>
      </c>
      <c r="F36" s="48">
        <f t="shared" si="6"/>
        <v>2156525.0871741427</v>
      </c>
      <c r="G36" s="48">
        <f t="shared" si="7"/>
        <v>538379.89084237348</v>
      </c>
      <c r="I36">
        <v>2056</v>
      </c>
      <c r="J36" s="48">
        <f t="shared" si="9"/>
        <v>4012099.5319921058</v>
      </c>
      <c r="K36" s="48">
        <f t="shared" si="9"/>
        <v>2760014.0703907916</v>
      </c>
      <c r="L36" s="48">
        <f t="shared" si="9"/>
        <v>3150232.108855736</v>
      </c>
      <c r="M36" s="48">
        <f t="shared" si="9"/>
        <v>681377.14396062156</v>
      </c>
      <c r="N36" s="48">
        <f t="shared" si="9"/>
        <v>844989.51535085135</v>
      </c>
      <c r="O36" s="48">
        <f t="shared" si="9"/>
        <v>185819.07839254406</v>
      </c>
    </row>
    <row r="37" spans="1:15" x14ac:dyDescent="0.35">
      <c r="A37">
        <v>2057</v>
      </c>
      <c r="B37" s="48">
        <f t="shared" si="2"/>
        <v>11165219.229087094</v>
      </c>
      <c r="C37" s="48">
        <f t="shared" si="3"/>
        <v>7646140.3367908951</v>
      </c>
      <c r="D37" s="48">
        <f t="shared" si="4"/>
        <v>8748954.4691078756</v>
      </c>
      <c r="E37" s="48">
        <f t="shared" si="5"/>
        <v>1735162.836543801</v>
      </c>
      <c r="F37" s="48">
        <f t="shared" si="6"/>
        <v>2191029.488568929</v>
      </c>
      <c r="G37" s="48">
        <f t="shared" si="7"/>
        <v>546993.96909585141</v>
      </c>
      <c r="I37">
        <v>2057</v>
      </c>
      <c r="J37" s="48">
        <f t="shared" ref="J37:O52" si="10">J36*(1+$C$1)</f>
        <v>4076293.1245039795</v>
      </c>
      <c r="K37" s="48">
        <f t="shared" si="10"/>
        <v>2804174.2955170441</v>
      </c>
      <c r="L37" s="48">
        <f t="shared" si="10"/>
        <v>3200635.8225974278</v>
      </c>
      <c r="M37" s="48">
        <f t="shared" si="10"/>
        <v>692279.17826399149</v>
      </c>
      <c r="N37" s="48">
        <f t="shared" si="10"/>
        <v>858509.34759646503</v>
      </c>
      <c r="O37" s="48">
        <f t="shared" si="10"/>
        <v>188792.18364682476</v>
      </c>
    </row>
    <row r="38" spans="1:15" x14ac:dyDescent="0.35">
      <c r="A38">
        <v>2058</v>
      </c>
      <c r="B38" s="48">
        <f t="shared" si="2"/>
        <v>11343862.736752488</v>
      </c>
      <c r="C38" s="48">
        <f t="shared" si="3"/>
        <v>7768478.5821795492</v>
      </c>
      <c r="D38" s="48">
        <f t="shared" si="4"/>
        <v>8888937.7406136021</v>
      </c>
      <c r="E38" s="48">
        <f t="shared" si="5"/>
        <v>1762925.4419285019</v>
      </c>
      <c r="F38" s="48">
        <f t="shared" si="6"/>
        <v>2226085.9603860318</v>
      </c>
      <c r="G38" s="48">
        <f t="shared" si="7"/>
        <v>555745.872601385</v>
      </c>
      <c r="I38">
        <v>2058</v>
      </c>
      <c r="J38" s="48">
        <f t="shared" si="10"/>
        <v>4141513.8144960431</v>
      </c>
      <c r="K38" s="48">
        <f t="shared" si="10"/>
        <v>2849041.0842453167</v>
      </c>
      <c r="L38" s="48">
        <f t="shared" si="10"/>
        <v>3251845.9957589866</v>
      </c>
      <c r="M38" s="48">
        <f t="shared" si="10"/>
        <v>703355.64511621534</v>
      </c>
      <c r="N38" s="48">
        <f t="shared" si="10"/>
        <v>872245.49715800851</v>
      </c>
      <c r="O38" s="48">
        <f t="shared" si="10"/>
        <v>191812.85858517396</v>
      </c>
    </row>
    <row r="39" spans="1:15" x14ac:dyDescent="0.35">
      <c r="A39">
        <v>2059</v>
      </c>
      <c r="B39" s="48">
        <f t="shared" si="2"/>
        <v>11525364.540540528</v>
      </c>
      <c r="C39" s="48">
        <f t="shared" si="3"/>
        <v>7892774.2394944225</v>
      </c>
      <c r="D39" s="48">
        <f t="shared" si="4"/>
        <v>9031160.7444634195</v>
      </c>
      <c r="E39" s="48">
        <f t="shared" si="5"/>
        <v>1791132.2489993579</v>
      </c>
      <c r="F39" s="48">
        <f t="shared" si="6"/>
        <v>2261703.3357522083</v>
      </c>
      <c r="G39" s="48">
        <f t="shared" si="7"/>
        <v>564637.80656300718</v>
      </c>
      <c r="I39">
        <v>2059</v>
      </c>
      <c r="J39" s="48">
        <f t="shared" si="10"/>
        <v>4207778.03552798</v>
      </c>
      <c r="K39" s="48">
        <f t="shared" si="10"/>
        <v>2894625.7415932417</v>
      </c>
      <c r="L39" s="48">
        <f t="shared" si="10"/>
        <v>3303875.5316911303</v>
      </c>
      <c r="M39" s="48">
        <f t="shared" si="10"/>
        <v>714609.33543807478</v>
      </c>
      <c r="N39" s="48">
        <f t="shared" si="10"/>
        <v>886201.42511253664</v>
      </c>
      <c r="O39" s="48">
        <f t="shared" si="10"/>
        <v>194881.86432253674</v>
      </c>
    </row>
    <row r="40" spans="1:15" x14ac:dyDescent="0.35">
      <c r="A40">
        <v>2060</v>
      </c>
      <c r="B40" s="48">
        <f t="shared" si="2"/>
        <v>11709770.373189176</v>
      </c>
      <c r="C40" s="48">
        <f t="shared" si="3"/>
        <v>8019058.627326333</v>
      </c>
      <c r="D40" s="48">
        <f t="shared" si="4"/>
        <v>9175659.3163748346</v>
      </c>
      <c r="E40" s="48">
        <f t="shared" si="5"/>
        <v>1819790.3649833477</v>
      </c>
      <c r="F40" s="48">
        <f t="shared" si="6"/>
        <v>2297890.5891242437</v>
      </c>
      <c r="G40" s="48">
        <f t="shared" si="7"/>
        <v>573672.01146801526</v>
      </c>
      <c r="I40">
        <v>2060</v>
      </c>
      <c r="J40" s="48">
        <f t="shared" si="10"/>
        <v>4275102.4840964274</v>
      </c>
      <c r="K40" s="48">
        <f t="shared" si="10"/>
        <v>2940939.7534587337</v>
      </c>
      <c r="L40" s="48">
        <f t="shared" si="10"/>
        <v>3356737.5401981883</v>
      </c>
      <c r="M40" s="48">
        <f t="shared" si="10"/>
        <v>726043.08480508393</v>
      </c>
      <c r="N40" s="48">
        <f t="shared" si="10"/>
        <v>900380.64791433723</v>
      </c>
      <c r="O40" s="48">
        <f t="shared" si="10"/>
        <v>197999.97415169733</v>
      </c>
    </row>
    <row r="41" spans="1:15" x14ac:dyDescent="0.35">
      <c r="A41">
        <v>2061</v>
      </c>
      <c r="B41" s="48">
        <f t="shared" si="2"/>
        <v>11897126.699160203</v>
      </c>
      <c r="C41" s="48">
        <f t="shared" si="3"/>
        <v>8147363.5653635543</v>
      </c>
      <c r="D41" s="48">
        <f t="shared" si="4"/>
        <v>9322469.8654368315</v>
      </c>
      <c r="E41" s="48">
        <f t="shared" si="5"/>
        <v>1848907.0108230812</v>
      </c>
      <c r="F41" s="48">
        <f t="shared" si="6"/>
        <v>2334656.8385502314</v>
      </c>
      <c r="G41" s="48">
        <f t="shared" si="7"/>
        <v>582850.76365150348</v>
      </c>
      <c r="I41">
        <v>2061</v>
      </c>
      <c r="J41" s="48">
        <f t="shared" si="10"/>
        <v>4343504.1238419702</v>
      </c>
      <c r="K41" s="48">
        <f t="shared" si="10"/>
        <v>2987994.7895140736</v>
      </c>
      <c r="L41" s="48">
        <f t="shared" si="10"/>
        <v>3410445.3408413595</v>
      </c>
      <c r="M41" s="48">
        <f t="shared" si="10"/>
        <v>737659.77416196524</v>
      </c>
      <c r="N41" s="48">
        <f t="shared" si="10"/>
        <v>914786.73828096665</v>
      </c>
      <c r="O41" s="48">
        <f t="shared" si="10"/>
        <v>201167.97373812448</v>
      </c>
    </row>
    <row r="42" spans="1:15" x14ac:dyDescent="0.35">
      <c r="A42">
        <v>2062</v>
      </c>
      <c r="B42" s="48">
        <f t="shared" si="2"/>
        <v>12087480.726346767</v>
      </c>
      <c r="C42" s="48">
        <f t="shared" si="3"/>
        <v>8277721.3824093714</v>
      </c>
      <c r="D42" s="48">
        <f t="shared" si="4"/>
        <v>9471629.38328382</v>
      </c>
      <c r="E42" s="48">
        <f t="shared" si="5"/>
        <v>1878489.5229962505</v>
      </c>
      <c r="F42" s="48">
        <f t="shared" si="6"/>
        <v>2372011.3479670351</v>
      </c>
      <c r="G42" s="48">
        <f t="shared" si="7"/>
        <v>592176.37586992758</v>
      </c>
      <c r="I42">
        <v>2062</v>
      </c>
      <c r="J42" s="48">
        <f t="shared" si="10"/>
        <v>4413000.1898234421</v>
      </c>
      <c r="K42" s="48">
        <f t="shared" si="10"/>
        <v>3035802.7061462989</v>
      </c>
      <c r="L42" s="48">
        <f t="shared" si="10"/>
        <v>3465012.4662948214</v>
      </c>
      <c r="M42" s="48">
        <f t="shared" si="10"/>
        <v>749462.33054855664</v>
      </c>
      <c r="N42" s="48">
        <f t="shared" si="10"/>
        <v>929423.32609346218</v>
      </c>
      <c r="O42" s="48">
        <f t="shared" si="10"/>
        <v>204386.66131793449</v>
      </c>
    </row>
    <row r="43" spans="1:15" x14ac:dyDescent="0.35">
      <c r="A43">
        <v>2063</v>
      </c>
      <c r="B43" s="48">
        <f t="shared" si="2"/>
        <v>12280880.417968314</v>
      </c>
      <c r="C43" s="48">
        <f t="shared" si="3"/>
        <v>8410164.9245279208</v>
      </c>
      <c r="D43" s="48">
        <f t="shared" si="4"/>
        <v>9623175.4534163605</v>
      </c>
      <c r="E43" s="48">
        <f t="shared" si="5"/>
        <v>1908545.3553641906</v>
      </c>
      <c r="F43" s="48">
        <f t="shared" si="6"/>
        <v>2409963.5295345075</v>
      </c>
      <c r="G43" s="48">
        <f t="shared" si="7"/>
        <v>601651.19788384647</v>
      </c>
      <c r="I43">
        <v>2063</v>
      </c>
      <c r="J43" s="48">
        <f t="shared" si="10"/>
        <v>4483608.1928606173</v>
      </c>
      <c r="K43" s="48">
        <f t="shared" si="10"/>
        <v>3084375.5494446396</v>
      </c>
      <c r="L43" s="48">
        <f t="shared" si="10"/>
        <v>3520452.6657555387</v>
      </c>
      <c r="M43" s="48">
        <f t="shared" si="10"/>
        <v>761453.72783733357</v>
      </c>
      <c r="N43" s="48">
        <f t="shared" si="10"/>
        <v>944294.09931095759</v>
      </c>
      <c r="O43" s="48">
        <f t="shared" si="10"/>
        <v>207656.84789902144</v>
      </c>
    </row>
    <row r="44" spans="1:15" x14ac:dyDescent="0.35">
      <c r="A44">
        <v>2064</v>
      </c>
      <c r="B44" s="48">
        <f t="shared" si="2"/>
        <v>12477374.504655808</v>
      </c>
      <c r="C44" s="48">
        <f t="shared" si="3"/>
        <v>8544727.5633203685</v>
      </c>
      <c r="D44" s="48">
        <f t="shared" si="4"/>
        <v>9777146.2606710233</v>
      </c>
      <c r="E44" s="48">
        <f t="shared" si="5"/>
        <v>1939082.0810500176</v>
      </c>
      <c r="F44" s="48">
        <f t="shared" si="6"/>
        <v>2448522.9460070599</v>
      </c>
      <c r="G44" s="48">
        <f t="shared" si="7"/>
        <v>611277.61704998801</v>
      </c>
      <c r="I44">
        <v>2064</v>
      </c>
      <c r="J44" s="48">
        <f t="shared" si="10"/>
        <v>4555345.9239463871</v>
      </c>
      <c r="K44" s="48">
        <f t="shared" si="10"/>
        <v>3133725.5582357538</v>
      </c>
      <c r="L44" s="48">
        <f t="shared" si="10"/>
        <v>3576779.9084076276</v>
      </c>
      <c r="M44" s="48">
        <f t="shared" si="10"/>
        <v>773636.98748273088</v>
      </c>
      <c r="N44" s="48">
        <f t="shared" si="10"/>
        <v>959402.80489993293</v>
      </c>
      <c r="O44" s="48">
        <f t="shared" si="10"/>
        <v>210979.35746540577</v>
      </c>
    </row>
    <row r="45" spans="1:15" x14ac:dyDescent="0.35">
      <c r="A45">
        <v>2065</v>
      </c>
      <c r="B45" s="48">
        <f t="shared" si="2"/>
        <v>12677012.496730302</v>
      </c>
      <c r="C45" s="48">
        <f t="shared" si="3"/>
        <v>8681443.2043334953</v>
      </c>
      <c r="D45" s="48">
        <f t="shared" si="4"/>
        <v>9933580.6008417606</v>
      </c>
      <c r="E45" s="48">
        <f t="shared" si="5"/>
        <v>1970107.3943468179</v>
      </c>
      <c r="F45" s="48">
        <f t="shared" si="6"/>
        <v>2487699.3131431728</v>
      </c>
      <c r="G45" s="48">
        <f t="shared" si="7"/>
        <v>621058.05892278778</v>
      </c>
      <c r="I45">
        <v>2065</v>
      </c>
      <c r="J45" s="48">
        <f t="shared" si="10"/>
        <v>4628231.4587295298</v>
      </c>
      <c r="K45" s="48">
        <f t="shared" si="10"/>
        <v>3183865.1671675257</v>
      </c>
      <c r="L45" s="48">
        <f t="shared" si="10"/>
        <v>3634008.3869421496</v>
      </c>
      <c r="M45" s="48">
        <f t="shared" si="10"/>
        <v>786015.17928245454</v>
      </c>
      <c r="N45" s="48">
        <f t="shared" si="10"/>
        <v>974753.24977833184</v>
      </c>
      <c r="O45" s="48">
        <f t="shared" si="10"/>
        <v>214355.02718485228</v>
      </c>
    </row>
    <row r="46" spans="1:15" x14ac:dyDescent="0.35">
      <c r="A46">
        <v>2066</v>
      </c>
      <c r="B46" s="48">
        <f t="shared" si="2"/>
        <v>12879844.696677987</v>
      </c>
      <c r="C46" s="48">
        <f t="shared" si="3"/>
        <v>8820346.295602832</v>
      </c>
      <c r="D46" s="48">
        <f t="shared" si="4"/>
        <v>10092517.890455229</v>
      </c>
      <c r="E46" s="48">
        <f t="shared" si="5"/>
        <v>2001629.112656367</v>
      </c>
      <c r="F46" s="48">
        <f t="shared" si="6"/>
        <v>2527502.5021534637</v>
      </c>
      <c r="G46" s="48">
        <f t="shared" si="7"/>
        <v>630994.98786555242</v>
      </c>
      <c r="I46">
        <v>2066</v>
      </c>
      <c r="J46" s="48">
        <f t="shared" si="10"/>
        <v>4702283.1620692024</v>
      </c>
      <c r="K46" s="48">
        <f t="shared" si="10"/>
        <v>3234807.0098422063</v>
      </c>
      <c r="L46" s="48">
        <f t="shared" si="10"/>
        <v>3692152.521133224</v>
      </c>
      <c r="M46" s="48">
        <f t="shared" si="10"/>
        <v>798591.42215097381</v>
      </c>
      <c r="N46" s="48">
        <f t="shared" si="10"/>
        <v>990349.30177478516</v>
      </c>
      <c r="O46" s="48">
        <f t="shared" si="10"/>
        <v>217784.70761980992</v>
      </c>
    </row>
    <row r="47" spans="1:15" x14ac:dyDescent="0.35">
      <c r="A47">
        <v>2067</v>
      </c>
      <c r="B47" s="48">
        <f t="shared" si="2"/>
        <v>13085922.211824834</v>
      </c>
      <c r="C47" s="48">
        <f t="shared" si="3"/>
        <v>8961471.8363324776</v>
      </c>
      <c r="D47" s="48">
        <f t="shared" si="4"/>
        <v>10253998.176702512</v>
      </c>
      <c r="E47" s="48">
        <f t="shared" si="5"/>
        <v>2033655.178458869</v>
      </c>
      <c r="F47" s="48">
        <f t="shared" si="6"/>
        <v>2567942.5421879189</v>
      </c>
      <c r="G47" s="48">
        <f t="shared" si="7"/>
        <v>641090.90767140128</v>
      </c>
      <c r="I47">
        <v>2067</v>
      </c>
      <c r="J47" s="48">
        <f t="shared" si="10"/>
        <v>4777519.6926623099</v>
      </c>
      <c r="K47" s="48">
        <f t="shared" si="10"/>
        <v>3286563.9219996817</v>
      </c>
      <c r="L47" s="48">
        <f t="shared" si="10"/>
        <v>3751226.9614713555</v>
      </c>
      <c r="M47" s="48">
        <f t="shared" si="10"/>
        <v>811368.88490538939</v>
      </c>
      <c r="N47" s="48">
        <f t="shared" si="10"/>
        <v>1006194.8906031818</v>
      </c>
      <c r="O47" s="48">
        <f t="shared" si="10"/>
        <v>221269.26294172689</v>
      </c>
    </row>
    <row r="48" spans="1:15" x14ac:dyDescent="0.35">
      <c r="A48">
        <v>2068</v>
      </c>
      <c r="B48" s="48">
        <f t="shared" si="2"/>
        <v>13295296.967214031</v>
      </c>
      <c r="C48" s="48">
        <f t="shared" si="3"/>
        <v>9104855.3857137971</v>
      </c>
      <c r="D48" s="48">
        <f t="shared" si="4"/>
        <v>10418062.147529753</v>
      </c>
      <c r="E48" s="48">
        <f t="shared" si="5"/>
        <v>2066193.6613142109</v>
      </c>
      <c r="F48" s="48">
        <f t="shared" si="6"/>
        <v>2609029.6228629258</v>
      </c>
      <c r="G48" s="48">
        <f t="shared" si="7"/>
        <v>651348.3621941437</v>
      </c>
      <c r="I48">
        <v>2068</v>
      </c>
      <c r="J48" s="48">
        <f t="shared" si="10"/>
        <v>4853960.0077449065</v>
      </c>
      <c r="K48" s="48">
        <f t="shared" si="10"/>
        <v>3339148.9447516766</v>
      </c>
      <c r="L48" s="48">
        <f t="shared" si="10"/>
        <v>3811246.5928548975</v>
      </c>
      <c r="M48" s="48">
        <f t="shared" si="10"/>
        <v>824350.78706387558</v>
      </c>
      <c r="N48" s="48">
        <f t="shared" si="10"/>
        <v>1022294.0088528327</v>
      </c>
      <c r="O48" s="48">
        <f t="shared" si="10"/>
        <v>224809.57114879452</v>
      </c>
    </row>
    <row r="49" spans="1:15" x14ac:dyDescent="0.35">
      <c r="A49">
        <v>2069</v>
      </c>
      <c r="B49" s="48">
        <f t="shared" si="2"/>
        <v>13508021.718689457</v>
      </c>
      <c r="C49" s="48">
        <f t="shared" si="3"/>
        <v>9250533.0718852188</v>
      </c>
      <c r="D49" s="48">
        <f t="shared" si="4"/>
        <v>10584751.14189023</v>
      </c>
      <c r="E49" s="48">
        <f t="shared" si="5"/>
        <v>2099252.7598952381</v>
      </c>
      <c r="F49" s="48">
        <f t="shared" si="6"/>
        <v>2650774.0968287326</v>
      </c>
      <c r="G49" s="48">
        <f t="shared" si="7"/>
        <v>661769.93598924996</v>
      </c>
      <c r="I49">
        <v>2069</v>
      </c>
      <c r="J49" s="48">
        <f t="shared" si="10"/>
        <v>4931623.3678688249</v>
      </c>
      <c r="K49" s="48">
        <f t="shared" si="10"/>
        <v>3392575.3278677035</v>
      </c>
      <c r="L49" s="48">
        <f t="shared" si="10"/>
        <v>3872226.538340576</v>
      </c>
      <c r="M49" s="48">
        <f t="shared" si="10"/>
        <v>837540.39965689764</v>
      </c>
      <c r="N49" s="48">
        <f t="shared" si="10"/>
        <v>1038650.7129944781</v>
      </c>
      <c r="O49" s="48">
        <f t="shared" si="10"/>
        <v>228406.52428717524</v>
      </c>
    </row>
    <row r="50" spans="1:15" x14ac:dyDescent="0.35">
      <c r="A50">
        <v>2070</v>
      </c>
      <c r="B50" s="48">
        <f t="shared" si="2"/>
        <v>13724150.066188488</v>
      </c>
      <c r="C50" s="48">
        <f t="shared" si="3"/>
        <v>9398541.6010353826</v>
      </c>
      <c r="D50" s="48">
        <f t="shared" si="4"/>
        <v>10754107.160160473</v>
      </c>
      <c r="E50" s="48">
        <f t="shared" si="5"/>
        <v>2132840.8040535618</v>
      </c>
      <c r="F50" s="48">
        <f t="shared" si="6"/>
        <v>2693186.4823779925</v>
      </c>
      <c r="G50" s="48">
        <f t="shared" si="7"/>
        <v>672358.25496507797</v>
      </c>
      <c r="I50">
        <v>2070</v>
      </c>
      <c r="J50" s="48">
        <f t="shared" si="10"/>
        <v>5010529.3417547261</v>
      </c>
      <c r="K50" s="48">
        <f t="shared" si="10"/>
        <v>3446856.5331135867</v>
      </c>
      <c r="L50" s="48">
        <f t="shared" si="10"/>
        <v>3934182.1629540254</v>
      </c>
      <c r="M50" s="48">
        <f t="shared" si="10"/>
        <v>850941.04605140805</v>
      </c>
      <c r="N50" s="48">
        <f t="shared" si="10"/>
        <v>1055269.1244023896</v>
      </c>
      <c r="O50" s="48">
        <f t="shared" si="10"/>
        <v>232061.02867577004</v>
      </c>
    </row>
    <row r="51" spans="1:15" x14ac:dyDescent="0.35">
      <c r="A51">
        <v>2071</v>
      </c>
      <c r="B51" s="48">
        <f t="shared" si="2"/>
        <v>13943736.467247505</v>
      </c>
      <c r="C51" s="48">
        <f t="shared" si="3"/>
        <v>9548918.2666519489</v>
      </c>
      <c r="D51" s="48">
        <f t="shared" si="4"/>
        <v>10926172.87472304</v>
      </c>
      <c r="E51" s="48">
        <f t="shared" si="5"/>
        <v>2166966.2569184187</v>
      </c>
      <c r="F51" s="48">
        <f t="shared" si="6"/>
        <v>2736277.4660960403</v>
      </c>
      <c r="G51" s="48">
        <f t="shared" si="7"/>
        <v>683115.98704451928</v>
      </c>
      <c r="I51">
        <v>2071</v>
      </c>
      <c r="J51" s="48">
        <f t="shared" si="10"/>
        <v>5090697.8112228019</v>
      </c>
      <c r="K51" s="48">
        <f t="shared" si="10"/>
        <v>3502006.2376434039</v>
      </c>
      <c r="L51" s="48">
        <f t="shared" si="10"/>
        <v>3997129.07756129</v>
      </c>
      <c r="M51" s="48">
        <f t="shared" si="10"/>
        <v>864556.10278823064</v>
      </c>
      <c r="N51" s="48">
        <f t="shared" si="10"/>
        <v>1072153.4303928278</v>
      </c>
      <c r="O51" s="48">
        <f t="shared" si="10"/>
        <v>235774.00513458237</v>
      </c>
    </row>
    <row r="52" spans="1:15" x14ac:dyDescent="0.35">
      <c r="A52">
        <v>2072</v>
      </c>
      <c r="B52" s="48">
        <f t="shared" si="2"/>
        <v>14166836.250723464</v>
      </c>
      <c r="C52" s="48">
        <f t="shared" si="3"/>
        <v>9701700.9589183796</v>
      </c>
      <c r="D52" s="48">
        <f t="shared" si="4"/>
        <v>11100991.640718609</v>
      </c>
      <c r="E52" s="48">
        <f t="shared" si="5"/>
        <v>2201637.7170291133</v>
      </c>
      <c r="F52" s="48">
        <f t="shared" si="6"/>
        <v>2780057.905553577</v>
      </c>
      <c r="G52" s="48">
        <f t="shared" si="7"/>
        <v>694045.84283723158</v>
      </c>
      <c r="I52">
        <v>2072</v>
      </c>
      <c r="J52" s="48">
        <f t="shared" si="10"/>
        <v>5172148.9762023669</v>
      </c>
      <c r="K52" s="48">
        <f t="shared" si="10"/>
        <v>3558038.3374456982</v>
      </c>
      <c r="L52" s="48">
        <f t="shared" si="10"/>
        <v>4061083.1428022706</v>
      </c>
      <c r="M52" s="48">
        <f t="shared" si="10"/>
        <v>878389.00043284229</v>
      </c>
      <c r="N52" s="48">
        <f t="shared" si="10"/>
        <v>1089307.8852791132</v>
      </c>
      <c r="O52" s="48">
        <f t="shared" si="10"/>
        <v>239546.3892167357</v>
      </c>
    </row>
    <row r="53" spans="1:15" x14ac:dyDescent="0.35">
      <c r="A53">
        <v>2073</v>
      </c>
      <c r="B53" s="48">
        <f t="shared" si="2"/>
        <v>14393505.63073504</v>
      </c>
      <c r="C53" s="48">
        <f t="shared" si="3"/>
        <v>9856928.1742610745</v>
      </c>
      <c r="D53" s="48">
        <f t="shared" si="4"/>
        <v>11278607.506970108</v>
      </c>
      <c r="E53" s="48">
        <f t="shared" si="5"/>
        <v>2236863.9205015791</v>
      </c>
      <c r="F53" s="48">
        <f t="shared" si="6"/>
        <v>2824538.8320424343</v>
      </c>
      <c r="G53" s="48">
        <f t="shared" si="7"/>
        <v>705150.57632262725</v>
      </c>
      <c r="I53">
        <v>2073</v>
      </c>
      <c r="J53" s="48">
        <f t="shared" ref="J53:O68" si="11">J52*(1+$C$1)</f>
        <v>5254903.3598216046</v>
      </c>
      <c r="K53" s="48">
        <f t="shared" si="11"/>
        <v>3614966.9508448294</v>
      </c>
      <c r="L53" s="48">
        <f t="shared" si="11"/>
        <v>4126060.4730871068</v>
      </c>
      <c r="M53" s="48">
        <f t="shared" si="11"/>
        <v>892443.22443976777</v>
      </c>
      <c r="N53" s="48">
        <f t="shared" si="11"/>
        <v>1106736.8114435789</v>
      </c>
      <c r="O53" s="48">
        <f t="shared" si="11"/>
        <v>243379.13144420346</v>
      </c>
    </row>
    <row r="54" spans="1:15" x14ac:dyDescent="0.35">
      <c r="A54">
        <v>2074</v>
      </c>
      <c r="B54" s="48">
        <f t="shared" si="2"/>
        <v>14623801.720826801</v>
      </c>
      <c r="C54" s="48">
        <f t="shared" si="3"/>
        <v>10014639.025049252</v>
      </c>
      <c r="D54" s="48">
        <f t="shared" si="4"/>
        <v>11459065.227081629</v>
      </c>
      <c r="E54" s="48">
        <f t="shared" si="5"/>
        <v>2272653.7432296043</v>
      </c>
      <c r="F54" s="48">
        <f t="shared" si="6"/>
        <v>2869731.453355113</v>
      </c>
      <c r="G54" s="48">
        <f t="shared" si="7"/>
        <v>716432.98554378934</v>
      </c>
      <c r="I54">
        <v>2074</v>
      </c>
      <c r="J54" s="48">
        <f t="shared" si="11"/>
        <v>5338981.81357875</v>
      </c>
      <c r="K54" s="48">
        <f t="shared" si="11"/>
        <v>3672806.4220583467</v>
      </c>
      <c r="L54" s="48">
        <f t="shared" si="11"/>
        <v>4192077.4406565004</v>
      </c>
      <c r="M54" s="48">
        <f t="shared" si="11"/>
        <v>906722.31603080407</v>
      </c>
      <c r="N54" s="48">
        <f t="shared" si="11"/>
        <v>1124444.6004266762</v>
      </c>
      <c r="O54" s="48">
        <f t="shared" si="11"/>
        <v>247273.19754731073</v>
      </c>
    </row>
    <row r="55" spans="1:15" x14ac:dyDescent="0.35">
      <c r="A55">
        <v>2075</v>
      </c>
      <c r="B55" s="48">
        <f t="shared" si="2"/>
        <v>14857782.548360029</v>
      </c>
      <c r="C55" s="48">
        <f t="shared" si="3"/>
        <v>10174873.249450041</v>
      </c>
      <c r="D55" s="48">
        <f t="shared" si="4"/>
        <v>11642410.270714935</v>
      </c>
      <c r="E55" s="48">
        <f t="shared" si="5"/>
        <v>2309016.203121278</v>
      </c>
      <c r="F55" s="48">
        <f t="shared" si="6"/>
        <v>2915647.1566087948</v>
      </c>
      <c r="G55" s="48">
        <f t="shared" si="7"/>
        <v>727895.91331248998</v>
      </c>
      <c r="I55">
        <v>2075</v>
      </c>
      <c r="J55" s="48">
        <f t="shared" si="11"/>
        <v>5424405.52259601</v>
      </c>
      <c r="K55" s="48">
        <f t="shared" si="11"/>
        <v>3731571.3248112802</v>
      </c>
      <c r="L55" s="48">
        <f t="shared" si="11"/>
        <v>4259150.6797070047</v>
      </c>
      <c r="M55" s="48">
        <f t="shared" si="11"/>
        <v>921229.87308729696</v>
      </c>
      <c r="N55" s="48">
        <f t="shared" si="11"/>
        <v>1142435.7140335031</v>
      </c>
      <c r="O55" s="48">
        <f t="shared" si="11"/>
        <v>251229.5687080677</v>
      </c>
    </row>
    <row r="56" spans="1:15" x14ac:dyDescent="0.35">
      <c r="A56">
        <v>2076</v>
      </c>
      <c r="B56" s="48">
        <f t="shared" si="2"/>
        <v>15095507.06913379</v>
      </c>
      <c r="C56" s="48">
        <f t="shared" si="3"/>
        <v>10337671.221441241</v>
      </c>
      <c r="D56" s="48">
        <f t="shared" si="4"/>
        <v>11828688.835046373</v>
      </c>
      <c r="E56" s="48">
        <f t="shared" si="5"/>
        <v>2345960.4623712185</v>
      </c>
      <c r="F56" s="48">
        <f t="shared" si="6"/>
        <v>2962297.5111145354</v>
      </c>
      <c r="G56" s="48">
        <f t="shared" si="7"/>
        <v>739542.24792548979</v>
      </c>
      <c r="I56">
        <v>2076</v>
      </c>
      <c r="J56" s="48">
        <f t="shared" si="11"/>
        <v>5511196.0109575465</v>
      </c>
      <c r="K56" s="48">
        <f t="shared" si="11"/>
        <v>3791276.4660082608</v>
      </c>
      <c r="L56" s="48">
        <f t="shared" si="11"/>
        <v>4327297.0905823167</v>
      </c>
      <c r="M56" s="48">
        <f t="shared" si="11"/>
        <v>935969.55105669377</v>
      </c>
      <c r="N56" s="48">
        <f t="shared" si="11"/>
        <v>1160714.6854580392</v>
      </c>
      <c r="O56" s="48">
        <f t="shared" si="11"/>
        <v>255249.24180739679</v>
      </c>
    </row>
    <row r="57" spans="1:15" x14ac:dyDescent="0.35">
      <c r="A57">
        <v>2077</v>
      </c>
      <c r="B57" s="48">
        <f t="shared" si="2"/>
        <v>15337035.182239931</v>
      </c>
      <c r="C57" s="48">
        <f t="shared" si="3"/>
        <v>10503073.960984301</v>
      </c>
      <c r="D57" s="48">
        <f t="shared" si="4"/>
        <v>12017947.856407115</v>
      </c>
      <c r="E57" s="48">
        <f t="shared" si="5"/>
        <v>2383495.8297691578</v>
      </c>
      <c r="F57" s="48">
        <f t="shared" si="6"/>
        <v>3009694.271292368</v>
      </c>
      <c r="G57" s="48">
        <f t="shared" si="7"/>
        <v>751374.92389229767</v>
      </c>
      <c r="I57">
        <v>2077</v>
      </c>
      <c r="J57" s="48">
        <f t="shared" si="11"/>
        <v>5599375.147132867</v>
      </c>
      <c r="K57" s="48">
        <f t="shared" si="11"/>
        <v>3851936.8894643933</v>
      </c>
      <c r="L57" s="48">
        <f t="shared" si="11"/>
        <v>4396533.8440316338</v>
      </c>
      <c r="M57" s="48">
        <f t="shared" si="11"/>
        <v>950945.06387360091</v>
      </c>
      <c r="N57" s="48">
        <f t="shared" si="11"/>
        <v>1179286.1204253677</v>
      </c>
      <c r="O57" s="48">
        <f t="shared" si="11"/>
        <v>259333.22967631512</v>
      </c>
    </row>
    <row r="58" spans="1:15" x14ac:dyDescent="0.35">
      <c r="A58">
        <v>2078</v>
      </c>
      <c r="B58" s="48">
        <f t="shared" si="2"/>
        <v>15582427.74515577</v>
      </c>
      <c r="C58" s="48">
        <f t="shared" si="3"/>
        <v>10671123.144360051</v>
      </c>
      <c r="D58" s="48">
        <f t="shared" si="4"/>
        <v>12210235.02210963</v>
      </c>
      <c r="E58" s="48">
        <f t="shared" si="5"/>
        <v>2421631.7630454642</v>
      </c>
      <c r="F58" s="48">
        <f t="shared" si="6"/>
        <v>3057849.3796330458</v>
      </c>
      <c r="G58" s="48">
        <f t="shared" si="7"/>
        <v>763396.92267457442</v>
      </c>
      <c r="I58">
        <v>2078</v>
      </c>
      <c r="J58" s="48">
        <f t="shared" si="11"/>
        <v>5688965.1494869925</v>
      </c>
      <c r="K58" s="48">
        <f t="shared" si="11"/>
        <v>3913567.8796958234</v>
      </c>
      <c r="L58" s="48">
        <f t="shared" si="11"/>
        <v>4466878.3855361398</v>
      </c>
      <c r="M58" s="48">
        <f t="shared" si="11"/>
        <v>966160.18489557854</v>
      </c>
      <c r="N58" s="48">
        <f t="shared" si="11"/>
        <v>1198154.6983521737</v>
      </c>
      <c r="O58" s="48">
        <f t="shared" si="11"/>
        <v>263482.56135113619</v>
      </c>
    </row>
    <row r="59" spans="1:15" x14ac:dyDescent="0.35">
      <c r="A59">
        <v>2079</v>
      </c>
      <c r="B59" s="48">
        <f t="shared" si="2"/>
        <v>15831746.589078262</v>
      </c>
      <c r="C59" s="48">
        <f t="shared" si="3"/>
        <v>10841861.114669811</v>
      </c>
      <c r="D59" s="48">
        <f t="shared" si="4"/>
        <v>12405598.782463383</v>
      </c>
      <c r="E59" s="48">
        <f t="shared" si="5"/>
        <v>2460377.8712541917</v>
      </c>
      <c r="F59" s="48">
        <f t="shared" si="6"/>
        <v>3106774.9697071747</v>
      </c>
      <c r="G59" s="48">
        <f t="shared" si="7"/>
        <v>775611.27343736764</v>
      </c>
      <c r="I59">
        <v>2079</v>
      </c>
      <c r="J59" s="48">
        <f t="shared" si="11"/>
        <v>5779988.5918787848</v>
      </c>
      <c r="K59" s="48">
        <f t="shared" si="11"/>
        <v>3976184.9657709566</v>
      </c>
      <c r="L59" s="48">
        <f t="shared" si="11"/>
        <v>4538348.4397047181</v>
      </c>
      <c r="M59" s="48">
        <f t="shared" si="11"/>
        <v>981618.74785390776</v>
      </c>
      <c r="N59" s="48">
        <f t="shared" si="11"/>
        <v>1217325.1735258084</v>
      </c>
      <c r="O59" s="48">
        <f t="shared" si="11"/>
        <v>267698.28233275434</v>
      </c>
    </row>
    <row r="60" spans="1:15" x14ac:dyDescent="0.35">
      <c r="A60">
        <v>2080</v>
      </c>
      <c r="B60" s="48">
        <f t="shared" si="2"/>
        <v>16085054.534503514</v>
      </c>
      <c r="C60" s="48">
        <f t="shared" si="3"/>
        <v>11015330.892504528</v>
      </c>
      <c r="D60" s="48">
        <f t="shared" si="4"/>
        <v>12604088.362982797</v>
      </c>
      <c r="E60" s="48">
        <f t="shared" si="5"/>
        <v>2499743.9171942589</v>
      </c>
      <c r="F60" s="48">
        <f t="shared" si="6"/>
        <v>3156483.3692224897</v>
      </c>
      <c r="G60" s="48">
        <f t="shared" si="7"/>
        <v>788021.05381236551</v>
      </c>
      <c r="I60">
        <v>2080</v>
      </c>
      <c r="J60" s="48">
        <f t="shared" si="11"/>
        <v>5872468.4093488455</v>
      </c>
      <c r="K60" s="48">
        <f t="shared" si="11"/>
        <v>4039803.9252232919</v>
      </c>
      <c r="L60" s="48">
        <f t="shared" si="11"/>
        <v>4610962.014739994</v>
      </c>
      <c r="M60" s="48">
        <f t="shared" si="11"/>
        <v>997324.64781957027</v>
      </c>
      <c r="N60" s="48">
        <f t="shared" si="11"/>
        <v>1236802.3763022213</v>
      </c>
      <c r="O60" s="48">
        <f t="shared" si="11"/>
        <v>271981.45485007844</v>
      </c>
    </row>
    <row r="61" spans="1:15" x14ac:dyDescent="0.35">
      <c r="A61">
        <v>2081</v>
      </c>
      <c r="B61" s="48">
        <f t="shared" si="2"/>
        <v>16342415.40705557</v>
      </c>
      <c r="C61" s="48">
        <f t="shared" si="3"/>
        <v>11191576.186784601</v>
      </c>
      <c r="D61" s="48">
        <f t="shared" si="4"/>
        <v>12805753.776790522</v>
      </c>
      <c r="E61" s="48">
        <f t="shared" si="5"/>
        <v>2539739.8198693669</v>
      </c>
      <c r="F61" s="48">
        <f t="shared" si="6"/>
        <v>3206987.1031300495</v>
      </c>
      <c r="G61" s="48">
        <f t="shared" si="7"/>
        <v>800629.39067336335</v>
      </c>
      <c r="I61">
        <v>2081</v>
      </c>
      <c r="J61" s="48">
        <f t="shared" si="11"/>
        <v>5966427.9038984273</v>
      </c>
      <c r="K61" s="48">
        <f t="shared" si="11"/>
        <v>4104440.7880268646</v>
      </c>
      <c r="L61" s="48">
        <f t="shared" si="11"/>
        <v>4684737.4069758337</v>
      </c>
      <c r="M61" s="48">
        <f t="shared" si="11"/>
        <v>1013281.8421846834</v>
      </c>
      <c r="N61" s="48">
        <f t="shared" si="11"/>
        <v>1256591.2143230569</v>
      </c>
      <c r="O61" s="48">
        <f t="shared" si="11"/>
        <v>276333.15812767972</v>
      </c>
    </row>
    <row r="62" spans="1:15" x14ac:dyDescent="0.35">
      <c r="A62">
        <v>2082</v>
      </c>
      <c r="B62" s="48">
        <f t="shared" si="2"/>
        <v>16603894.05356846</v>
      </c>
      <c r="C62" s="48">
        <f t="shared" si="3"/>
        <v>11370641.405773155</v>
      </c>
      <c r="D62" s="48">
        <f t="shared" si="4"/>
        <v>13010645.837219171</v>
      </c>
      <c r="E62" s="48">
        <f t="shared" si="5"/>
        <v>2580375.6569872769</v>
      </c>
      <c r="F62" s="48">
        <f t="shared" si="6"/>
        <v>3258298.8967801305</v>
      </c>
      <c r="G62" s="48">
        <f t="shared" si="7"/>
        <v>813439.46092413715</v>
      </c>
      <c r="I62">
        <v>2082</v>
      </c>
      <c r="J62" s="48">
        <f t="shared" si="11"/>
        <v>6061890.7503608018</v>
      </c>
      <c r="K62" s="48">
        <f t="shared" si="11"/>
        <v>4170111.8406352946</v>
      </c>
      <c r="L62" s="48">
        <f t="shared" si="11"/>
        <v>4759693.2054874469</v>
      </c>
      <c r="M62" s="48">
        <f t="shared" si="11"/>
        <v>1029494.3516596383</v>
      </c>
      <c r="N62" s="48">
        <f t="shared" si="11"/>
        <v>1276696.6737522257</v>
      </c>
      <c r="O62" s="48">
        <f t="shared" si="11"/>
        <v>280754.4886577226</v>
      </c>
    </row>
    <row r="63" spans="1:15" x14ac:dyDescent="0.35">
      <c r="A63">
        <v>2083</v>
      </c>
      <c r="B63" s="48">
        <f t="shared" si="2"/>
        <v>16869556.358425554</v>
      </c>
      <c r="C63" s="48">
        <f t="shared" si="3"/>
        <v>11552571.668265525</v>
      </c>
      <c r="D63" s="48">
        <f t="shared" si="4"/>
        <v>13218816.170614678</v>
      </c>
      <c r="E63" s="48">
        <f t="shared" si="5"/>
        <v>2621661.6674990733</v>
      </c>
      <c r="F63" s="48">
        <f t="shared" si="6"/>
        <v>3310431.6791286124</v>
      </c>
      <c r="G63" s="48">
        <f t="shared" si="7"/>
        <v>826454.49229892332</v>
      </c>
      <c r="I63">
        <v>2083</v>
      </c>
      <c r="J63" s="48">
        <f t="shared" si="11"/>
        <v>6158881.0023665745</v>
      </c>
      <c r="K63" s="48">
        <f t="shared" si="11"/>
        <v>4236833.630085459</v>
      </c>
      <c r="L63" s="48">
        <f t="shared" si="11"/>
        <v>4835848.296775246</v>
      </c>
      <c r="M63" s="48">
        <f t="shared" si="11"/>
        <v>1045966.2612861926</v>
      </c>
      <c r="N63" s="48">
        <f t="shared" si="11"/>
        <v>1297123.8205322614</v>
      </c>
      <c r="O63" s="48">
        <f t="shared" si="11"/>
        <v>285246.56047624617</v>
      </c>
    </row>
    <row r="64" spans="1:15" x14ac:dyDescent="0.35">
      <c r="A64">
        <v>2084</v>
      </c>
      <c r="B64" s="48">
        <f t="shared" si="2"/>
        <v>17139469.260160364</v>
      </c>
      <c r="C64" s="48">
        <f t="shared" si="3"/>
        <v>11737412.814957773</v>
      </c>
      <c r="D64" s="48">
        <f t="shared" si="4"/>
        <v>13430317.229344513</v>
      </c>
      <c r="E64" s="48">
        <f t="shared" si="5"/>
        <v>2663608.2541790586</v>
      </c>
      <c r="F64" s="48">
        <f t="shared" si="6"/>
        <v>3363398.5859946702</v>
      </c>
      <c r="G64" s="48">
        <f t="shared" si="7"/>
        <v>839677.76417570608</v>
      </c>
      <c r="I64">
        <v>2084</v>
      </c>
      <c r="J64" s="48">
        <f t="shared" si="11"/>
        <v>6257423.0984044401</v>
      </c>
      <c r="K64" s="48">
        <f t="shared" si="11"/>
        <v>4304622.9681668263</v>
      </c>
      <c r="L64" s="48">
        <f t="shared" si="11"/>
        <v>4913221.86952365</v>
      </c>
      <c r="M64" s="48">
        <f t="shared" si="11"/>
        <v>1062701.7214667716</v>
      </c>
      <c r="N64" s="48">
        <f t="shared" si="11"/>
        <v>1317877.8016607775</v>
      </c>
      <c r="O64" s="48">
        <f t="shared" si="11"/>
        <v>289810.50544386613</v>
      </c>
    </row>
    <row r="65" spans="1:15" x14ac:dyDescent="0.35">
      <c r="A65">
        <v>2085</v>
      </c>
      <c r="B65" s="48">
        <f t="shared" si="2"/>
        <v>17413700.76832293</v>
      </c>
      <c r="C65" s="48">
        <f t="shared" si="3"/>
        <v>11925211.419997098</v>
      </c>
      <c r="D65" s="48">
        <f t="shared" si="4"/>
        <v>13645202.305014025</v>
      </c>
      <c r="E65" s="48">
        <f t="shared" si="5"/>
        <v>2706225.9862459237</v>
      </c>
      <c r="F65" s="48">
        <f t="shared" si="6"/>
        <v>3417212.9633705849</v>
      </c>
      <c r="G65" s="48">
        <f t="shared" si="7"/>
        <v>853112.60840251739</v>
      </c>
      <c r="I65">
        <v>2085</v>
      </c>
      <c r="J65" s="48">
        <f t="shared" si="11"/>
        <v>6357541.8679789109</v>
      </c>
      <c r="K65" s="48">
        <f t="shared" si="11"/>
        <v>4373496.9356574956</v>
      </c>
      <c r="L65" s="48">
        <f t="shared" si="11"/>
        <v>4991833.4194360282</v>
      </c>
      <c r="M65" s="48">
        <f t="shared" si="11"/>
        <v>1079704.9490102399</v>
      </c>
      <c r="N65" s="48">
        <f t="shared" si="11"/>
        <v>1338963.8464873501</v>
      </c>
      <c r="O65" s="48">
        <f t="shared" si="11"/>
        <v>294447.47353096801</v>
      </c>
    </row>
    <row r="66" spans="1:15" x14ac:dyDescent="0.35">
      <c r="A66">
        <v>2086</v>
      </c>
      <c r="B66" s="48">
        <f t="shared" si="2"/>
        <v>17692319.980616096</v>
      </c>
      <c r="C66" s="48">
        <f t="shared" si="3"/>
        <v>12116014.802717052</v>
      </c>
      <c r="D66" s="48">
        <f t="shared" si="4"/>
        <v>13863525.54189425</v>
      </c>
      <c r="E66" s="48">
        <f t="shared" si="5"/>
        <v>2749525.6020258586</v>
      </c>
      <c r="F66" s="48">
        <f t="shared" si="6"/>
        <v>3471888.3707845141</v>
      </c>
      <c r="G66" s="48">
        <f t="shared" si="7"/>
        <v>866762.41013695765</v>
      </c>
      <c r="I66">
        <v>2086</v>
      </c>
      <c r="J66" s="48">
        <f t="shared" si="11"/>
        <v>6459262.5378665738</v>
      </c>
      <c r="K66" s="48">
        <f t="shared" si="11"/>
        <v>4443472.8866280159</v>
      </c>
      <c r="L66" s="48">
        <f t="shared" si="11"/>
        <v>5071702.7541470043</v>
      </c>
      <c r="M66" s="48">
        <f t="shared" si="11"/>
        <v>1096980.2281944037</v>
      </c>
      <c r="N66" s="48">
        <f t="shared" si="11"/>
        <v>1360387.2680311478</v>
      </c>
      <c r="O66" s="48">
        <f t="shared" si="11"/>
        <v>299158.63310746348</v>
      </c>
    </row>
    <row r="67" spans="1:15" x14ac:dyDescent="0.35">
      <c r="A67">
        <v>2087</v>
      </c>
      <c r="B67" s="48">
        <f t="shared" si="2"/>
        <v>17975397.100305956</v>
      </c>
      <c r="C67" s="48">
        <f t="shared" si="3"/>
        <v>12309871.039560525</v>
      </c>
      <c r="D67" s="48">
        <f t="shared" si="4"/>
        <v>14085341.950564558</v>
      </c>
      <c r="E67" s="48">
        <f t="shared" si="5"/>
        <v>2793518.0116582722</v>
      </c>
      <c r="F67" s="48">
        <f t="shared" si="6"/>
        <v>3527438.5847170665</v>
      </c>
      <c r="G67" s="48">
        <f t="shared" si="7"/>
        <v>880630.60869914899</v>
      </c>
      <c r="I67">
        <v>2087</v>
      </c>
      <c r="J67" s="48">
        <f t="shared" si="11"/>
        <v>6562610.7384724393</v>
      </c>
      <c r="K67" s="48">
        <f t="shared" si="11"/>
        <v>4514568.452814064</v>
      </c>
      <c r="L67" s="48">
        <f t="shared" si="11"/>
        <v>5152849.9982133564</v>
      </c>
      <c r="M67" s="48">
        <f t="shared" si="11"/>
        <v>1114531.9118455141</v>
      </c>
      <c r="N67" s="48">
        <f t="shared" si="11"/>
        <v>1382153.4643196461</v>
      </c>
      <c r="O67" s="48">
        <f t="shared" si="11"/>
        <v>303945.17123718292</v>
      </c>
    </row>
    <row r="68" spans="1:15" x14ac:dyDescent="0.35">
      <c r="A68">
        <v>2088</v>
      </c>
      <c r="B68" s="48">
        <f t="shared" si="2"/>
        <v>18263003.45391085</v>
      </c>
      <c r="C68" s="48">
        <f t="shared" si="3"/>
        <v>12506828.976193493</v>
      </c>
      <c r="D68" s="48">
        <f t="shared" si="4"/>
        <v>14310707.42177359</v>
      </c>
      <c r="E68" s="48">
        <f t="shared" si="5"/>
        <v>2838214.2998448047</v>
      </c>
      <c r="F68" s="48">
        <f t="shared" si="6"/>
        <v>3583877.6020725397</v>
      </c>
      <c r="G68" s="48">
        <f t="shared" si="7"/>
        <v>894720.69843833533</v>
      </c>
      <c r="I68">
        <v>2088</v>
      </c>
      <c r="J68" s="48">
        <f t="shared" si="11"/>
        <v>6667612.5102879982</v>
      </c>
      <c r="K68" s="48">
        <f t="shared" si="11"/>
        <v>4586801.5480590891</v>
      </c>
      <c r="L68" s="48">
        <f t="shared" si="11"/>
        <v>5235295.59818477</v>
      </c>
      <c r="M68" s="48">
        <f t="shared" si="11"/>
        <v>1132364.4224350422</v>
      </c>
      <c r="N68" s="48">
        <f t="shared" si="11"/>
        <v>1404267.9197487605</v>
      </c>
      <c r="O68" s="48">
        <f t="shared" si="11"/>
        <v>308808.29397697787</v>
      </c>
    </row>
    <row r="69" spans="1:15" x14ac:dyDescent="0.35">
      <c r="A69">
        <v>2089</v>
      </c>
      <c r="B69" s="48">
        <f t="shared" ref="B69:B130" si="12">B68*(1+$C$1)</f>
        <v>18555211.509173423</v>
      </c>
      <c r="C69" s="48">
        <f t="shared" ref="C69:C130" si="13">C68*(1+$C$1)</f>
        <v>12706938.23981259</v>
      </c>
      <c r="D69" s="48">
        <f t="shared" ref="D69:D130" si="14">D68*(1+$C$1)</f>
        <v>14539678.740521967</v>
      </c>
      <c r="E69" s="48">
        <f t="shared" ref="E69:E130" si="15">E68*(1+$C$1)</f>
        <v>2883625.7286423217</v>
      </c>
      <c r="F69" s="48">
        <f t="shared" ref="F69:F130" si="16">F68*(1+$C$1)</f>
        <v>3641219.6437057005</v>
      </c>
      <c r="G69" s="48">
        <f t="shared" ref="G69:G130" si="17">G68*(1+$C$1)</f>
        <v>909036.22961334873</v>
      </c>
      <c r="I69">
        <v>2089</v>
      </c>
      <c r="J69" s="48">
        <f t="shared" ref="J69:O84" si="18">J68*(1+$C$1)</f>
        <v>6774294.3104526065</v>
      </c>
      <c r="K69" s="48">
        <f t="shared" si="18"/>
        <v>4660190.3728280347</v>
      </c>
      <c r="L69" s="48">
        <f t="shared" si="18"/>
        <v>5319060.3277557259</v>
      </c>
      <c r="M69" s="48">
        <f t="shared" si="18"/>
        <v>1150482.2531940029</v>
      </c>
      <c r="N69" s="48">
        <f t="shared" si="18"/>
        <v>1426736.2064647407</v>
      </c>
      <c r="O69" s="48">
        <f t="shared" si="18"/>
        <v>313749.22668060951</v>
      </c>
    </row>
    <row r="70" spans="1:15" x14ac:dyDescent="0.35">
      <c r="A70">
        <v>2090</v>
      </c>
      <c r="B70" s="48">
        <f t="shared" si="12"/>
        <v>18852094.893320199</v>
      </c>
      <c r="C70" s="48">
        <f t="shared" si="13"/>
        <v>12910249.251649592</v>
      </c>
      <c r="D70" s="48">
        <f t="shared" si="14"/>
        <v>14772313.60037032</v>
      </c>
      <c r="E70" s="48">
        <f t="shared" si="15"/>
        <v>2929763.740300599</v>
      </c>
      <c r="F70" s="48">
        <f t="shared" si="16"/>
        <v>3699479.1580049917</v>
      </c>
      <c r="G70" s="48">
        <f t="shared" si="17"/>
        <v>923580.80928716226</v>
      </c>
      <c r="I70">
        <v>2090</v>
      </c>
      <c r="J70" s="48">
        <f t="shared" si="18"/>
        <v>6882683.019419848</v>
      </c>
      <c r="K70" s="48">
        <f t="shared" si="18"/>
        <v>4734753.4187932834</v>
      </c>
      <c r="L70" s="48">
        <f t="shared" si="18"/>
        <v>5404165.292999818</v>
      </c>
      <c r="M70" s="48">
        <f t="shared" si="18"/>
        <v>1168889.9692451069</v>
      </c>
      <c r="N70" s="48">
        <f t="shared" si="18"/>
        <v>1449563.9857681766</v>
      </c>
      <c r="O70" s="48">
        <f t="shared" si="18"/>
        <v>318769.21430749929</v>
      </c>
    </row>
    <row r="71" spans="1:15" x14ac:dyDescent="0.35">
      <c r="A71">
        <v>2091</v>
      </c>
      <c r="B71" s="48">
        <f t="shared" si="12"/>
        <v>19153728.411613323</v>
      </c>
      <c r="C71" s="48">
        <f t="shared" si="13"/>
        <v>13116813.239675986</v>
      </c>
      <c r="D71" s="48">
        <f t="shared" si="14"/>
        <v>15008670.617976245</v>
      </c>
      <c r="E71" s="48">
        <f t="shared" si="15"/>
        <v>2976639.9601454088</v>
      </c>
      <c r="F71" s="48">
        <f t="shared" si="16"/>
        <v>3758670.8245330718</v>
      </c>
      <c r="G71" s="48">
        <f t="shared" si="17"/>
        <v>938358.10223575693</v>
      </c>
      <c r="I71">
        <v>2091</v>
      </c>
      <c r="J71" s="48">
        <f t="shared" si="18"/>
        <v>6992805.9477305654</v>
      </c>
      <c r="K71" s="48">
        <f t="shared" si="18"/>
        <v>4810509.4734939756</v>
      </c>
      <c r="L71" s="48">
        <f t="shared" si="18"/>
        <v>5490631.9376878152</v>
      </c>
      <c r="M71" s="48">
        <f t="shared" si="18"/>
        <v>1187592.2087530287</v>
      </c>
      <c r="N71" s="48">
        <f t="shared" si="18"/>
        <v>1472757.0095404675</v>
      </c>
      <c r="O71" s="48">
        <f t="shared" si="18"/>
        <v>323869.52173641929</v>
      </c>
    </row>
    <row r="72" spans="1:15" x14ac:dyDescent="0.35">
      <c r="A72">
        <v>2092</v>
      </c>
      <c r="B72" s="48">
        <f t="shared" si="12"/>
        <v>19460188.066199135</v>
      </c>
      <c r="C72" s="48">
        <f t="shared" si="13"/>
        <v>13326682.251510801</v>
      </c>
      <c r="D72" s="48">
        <f t="shared" si="14"/>
        <v>15248809.347863864</v>
      </c>
      <c r="E72" s="48">
        <f t="shared" si="15"/>
        <v>3024266.1995077352</v>
      </c>
      <c r="F72" s="48">
        <f t="shared" si="16"/>
        <v>3818809.5577256009</v>
      </c>
      <c r="G72" s="48">
        <f t="shared" si="17"/>
        <v>953371.83187152911</v>
      </c>
      <c r="I72">
        <v>2092</v>
      </c>
      <c r="J72" s="48">
        <f t="shared" si="18"/>
        <v>7104690.8428942543</v>
      </c>
      <c r="K72" s="48">
        <f t="shared" si="18"/>
        <v>4887477.625069879</v>
      </c>
      <c r="L72" s="48">
        <f t="shared" si="18"/>
        <v>5578482.0486908201</v>
      </c>
      <c r="M72" s="48">
        <f t="shared" si="18"/>
        <v>1206593.6840930772</v>
      </c>
      <c r="N72" s="48">
        <f t="shared" si="18"/>
        <v>1496321.121693115</v>
      </c>
      <c r="O72" s="48">
        <f t="shared" si="18"/>
        <v>329051.43408420199</v>
      </c>
    </row>
    <row r="73" spans="1:15" x14ac:dyDescent="0.35">
      <c r="A73">
        <v>2093</v>
      </c>
      <c r="B73" s="48">
        <f t="shared" si="12"/>
        <v>19771551.075258322</v>
      </c>
      <c r="C73" s="48">
        <f t="shared" si="13"/>
        <v>13539909.167534973</v>
      </c>
      <c r="D73" s="48">
        <f t="shared" si="14"/>
        <v>15492790.297429686</v>
      </c>
      <c r="E73" s="48">
        <f t="shared" si="15"/>
        <v>3072654.4586998592</v>
      </c>
      <c r="F73" s="48">
        <f t="shared" si="16"/>
        <v>3879910.5106492108</v>
      </c>
      <c r="G73" s="48">
        <f t="shared" si="17"/>
        <v>968625.78118147363</v>
      </c>
      <c r="I73">
        <v>2093</v>
      </c>
      <c r="J73" s="48">
        <f t="shared" si="18"/>
        <v>7218365.8963805623</v>
      </c>
      <c r="K73" s="48">
        <f t="shared" si="18"/>
        <v>4965677.2670709975</v>
      </c>
      <c r="L73" s="48">
        <f t="shared" si="18"/>
        <v>5667737.7614698736</v>
      </c>
      <c r="M73" s="48">
        <f t="shared" si="18"/>
        <v>1225899.1830385665</v>
      </c>
      <c r="N73" s="48">
        <f t="shared" si="18"/>
        <v>1520262.259640205</v>
      </c>
      <c r="O73" s="48">
        <f t="shared" si="18"/>
        <v>334316.25702954922</v>
      </c>
    </row>
    <row r="74" spans="1:15" x14ac:dyDescent="0.35">
      <c r="A74">
        <v>2094</v>
      </c>
      <c r="B74" s="48">
        <f t="shared" si="12"/>
        <v>20087895.892462455</v>
      </c>
      <c r="C74" s="48">
        <f t="shared" si="13"/>
        <v>13756547.714215534</v>
      </c>
      <c r="D74" s="48">
        <f t="shared" si="14"/>
        <v>15740674.942188561</v>
      </c>
      <c r="E74" s="48">
        <f t="shared" si="15"/>
        <v>3121816.930039057</v>
      </c>
      <c r="F74" s="48">
        <f t="shared" si="16"/>
        <v>3941989.0788195981</v>
      </c>
      <c r="G74" s="48">
        <f t="shared" si="17"/>
        <v>984123.79368037719</v>
      </c>
      <c r="I74">
        <v>2094</v>
      </c>
      <c r="J74" s="48">
        <f t="shared" si="18"/>
        <v>7333859.7507226514</v>
      </c>
      <c r="K74" s="48">
        <f t="shared" si="18"/>
        <v>5045128.1033441331</v>
      </c>
      <c r="L74" s="48">
        <f t="shared" si="18"/>
        <v>5758421.5656533921</v>
      </c>
      <c r="M74" s="48">
        <f t="shared" si="18"/>
        <v>1245513.5699671835</v>
      </c>
      <c r="N74" s="48">
        <f t="shared" si="18"/>
        <v>1544586.4557944483</v>
      </c>
      <c r="O74" s="48">
        <f t="shared" si="18"/>
        <v>339665.31714202202</v>
      </c>
    </row>
    <row r="75" spans="1:15" x14ac:dyDescent="0.35">
      <c r="A75">
        <v>2095</v>
      </c>
      <c r="B75" s="48">
        <f t="shared" si="12"/>
        <v>20409302.226741854</v>
      </c>
      <c r="C75" s="48">
        <f t="shared" si="13"/>
        <v>13976652.477642983</v>
      </c>
      <c r="D75" s="48">
        <f t="shared" si="14"/>
        <v>15992525.741263578</v>
      </c>
      <c r="E75" s="48">
        <f t="shared" si="15"/>
        <v>3171766.000919682</v>
      </c>
      <c r="F75" s="48">
        <f t="shared" si="16"/>
        <v>4005060.9040807118</v>
      </c>
      <c r="G75" s="48">
        <f t="shared" si="17"/>
        <v>999869.77437926328</v>
      </c>
      <c r="I75">
        <v>2095</v>
      </c>
      <c r="J75" s="48">
        <f t="shared" si="18"/>
        <v>7451201.5067342138</v>
      </c>
      <c r="K75" s="48">
        <f t="shared" si="18"/>
        <v>5125850.152997639</v>
      </c>
      <c r="L75" s="48">
        <f t="shared" si="18"/>
        <v>5850556.3107038466</v>
      </c>
      <c r="M75" s="48">
        <f t="shared" si="18"/>
        <v>1265441.7870866584</v>
      </c>
      <c r="N75" s="48">
        <f t="shared" si="18"/>
        <v>1569299.8390871594</v>
      </c>
      <c r="O75" s="48">
        <f t="shared" si="18"/>
        <v>345099.96221629437</v>
      </c>
    </row>
    <row r="76" spans="1:15" x14ac:dyDescent="0.35">
      <c r="A76">
        <v>2096</v>
      </c>
      <c r="B76" s="48">
        <f t="shared" si="12"/>
        <v>20735851.062369723</v>
      </c>
      <c r="C76" s="48">
        <f t="shared" si="13"/>
        <v>14200278.917285271</v>
      </c>
      <c r="D76" s="48">
        <f t="shared" si="14"/>
        <v>16248406.153123796</v>
      </c>
      <c r="E76" s="48">
        <f t="shared" si="15"/>
        <v>3222514.2569343969</v>
      </c>
      <c r="F76" s="48">
        <f t="shared" si="16"/>
        <v>4069141.8785460033</v>
      </c>
      <c r="G76" s="48">
        <f t="shared" si="17"/>
        <v>1015867.6907693315</v>
      </c>
      <c r="I76">
        <v>2096</v>
      </c>
      <c r="J76" s="48">
        <f t="shared" si="18"/>
        <v>7570420.7308419617</v>
      </c>
      <c r="K76" s="48">
        <f t="shared" si="18"/>
        <v>5207863.7554456014</v>
      </c>
      <c r="L76" s="48">
        <f t="shared" si="18"/>
        <v>5944165.2116751084</v>
      </c>
      <c r="M76" s="48">
        <f t="shared" si="18"/>
        <v>1285688.855680045</v>
      </c>
      <c r="N76" s="48">
        <f t="shared" si="18"/>
        <v>1594408.636512554</v>
      </c>
      <c r="O76" s="48">
        <f t="shared" si="18"/>
        <v>350621.56161175511</v>
      </c>
    </row>
    <row r="77" spans="1:15" x14ac:dyDescent="0.35">
      <c r="A77">
        <v>2097</v>
      </c>
      <c r="B77" s="48">
        <f t="shared" si="12"/>
        <v>21067624.679367639</v>
      </c>
      <c r="C77" s="48">
        <f t="shared" si="13"/>
        <v>14427483.379961835</v>
      </c>
      <c r="D77" s="48">
        <f t="shared" si="14"/>
        <v>16508380.651573777</v>
      </c>
      <c r="E77" s="48">
        <f t="shared" si="15"/>
        <v>3274074.4850453474</v>
      </c>
      <c r="F77" s="48">
        <f t="shared" si="16"/>
        <v>4134248.1486027394</v>
      </c>
      <c r="G77" s="48">
        <f t="shared" si="17"/>
        <v>1032121.5738216408</v>
      </c>
      <c r="I77">
        <v>2097</v>
      </c>
      <c r="J77" s="48">
        <f t="shared" si="18"/>
        <v>7691547.4625354335</v>
      </c>
      <c r="K77" s="48">
        <f t="shared" si="18"/>
        <v>5291189.5755327307</v>
      </c>
      <c r="L77" s="48">
        <f t="shared" si="18"/>
        <v>6039271.8550619101</v>
      </c>
      <c r="M77" s="48">
        <f t="shared" si="18"/>
        <v>1306259.8773709256</v>
      </c>
      <c r="N77" s="48">
        <f t="shared" si="18"/>
        <v>1619919.1746967549</v>
      </c>
      <c r="O77" s="48">
        <f t="shared" si="18"/>
        <v>356231.50659754319</v>
      </c>
    </row>
    <row r="78" spans="1:15" x14ac:dyDescent="0.35">
      <c r="A78">
        <v>2098</v>
      </c>
      <c r="B78" s="48">
        <f t="shared" si="12"/>
        <v>21404706.674237523</v>
      </c>
      <c r="C78" s="48">
        <f t="shared" si="13"/>
        <v>14658323.114041224</v>
      </c>
      <c r="D78" s="48">
        <f t="shared" si="14"/>
        <v>16772514.741998957</v>
      </c>
      <c r="E78" s="48">
        <f t="shared" si="15"/>
        <v>3326459.6768060732</v>
      </c>
      <c r="F78" s="48">
        <f t="shared" si="16"/>
        <v>4200396.1189803835</v>
      </c>
      <c r="G78" s="48">
        <f t="shared" si="17"/>
        <v>1048635.5190027871</v>
      </c>
      <c r="I78">
        <v>2098</v>
      </c>
      <c r="J78" s="48">
        <f t="shared" si="18"/>
        <v>7814612.2219360005</v>
      </c>
      <c r="K78" s="48">
        <f t="shared" si="18"/>
        <v>5375848.6087412545</v>
      </c>
      <c r="L78" s="48">
        <f t="shared" si="18"/>
        <v>6135900.204742901</v>
      </c>
      <c r="M78" s="48">
        <f t="shared" si="18"/>
        <v>1327160.0354088605</v>
      </c>
      <c r="N78" s="48">
        <f t="shared" si="18"/>
        <v>1645837.881491903</v>
      </c>
      <c r="O78" s="48">
        <f t="shared" si="18"/>
        <v>361931.21070310386</v>
      </c>
    </row>
    <row r="79" spans="1:15" x14ac:dyDescent="0.35">
      <c r="A79">
        <v>2099</v>
      </c>
      <c r="B79" s="48">
        <f t="shared" si="12"/>
        <v>21747181.981025323</v>
      </c>
      <c r="C79" s="48">
        <f t="shared" si="13"/>
        <v>14892856.283865884</v>
      </c>
      <c r="D79" s="48">
        <f t="shared" si="14"/>
        <v>17040874.977870941</v>
      </c>
      <c r="E79" s="48">
        <f t="shared" si="15"/>
        <v>3379683.0316349706</v>
      </c>
      <c r="F79" s="48">
        <f t="shared" si="16"/>
        <v>4267602.4568840694</v>
      </c>
      <c r="G79" s="48">
        <f t="shared" si="17"/>
        <v>1065413.6873068316</v>
      </c>
      <c r="I79">
        <v>2099</v>
      </c>
      <c r="J79" s="48">
        <f t="shared" si="18"/>
        <v>7939646.0174869765</v>
      </c>
      <c r="K79" s="48">
        <f t="shared" si="18"/>
        <v>5461862.1864811145</v>
      </c>
      <c r="L79" s="48">
        <f t="shared" si="18"/>
        <v>6234074.6080187876</v>
      </c>
      <c r="M79" s="48">
        <f t="shared" si="18"/>
        <v>1348394.5959754023</v>
      </c>
      <c r="N79" s="48">
        <f t="shared" si="18"/>
        <v>1672171.2875957733</v>
      </c>
      <c r="O79" s="48">
        <f t="shared" si="18"/>
        <v>367722.11007435352</v>
      </c>
    </row>
    <row r="80" spans="1:15" x14ac:dyDescent="0.35">
      <c r="A80">
        <v>2100</v>
      </c>
      <c r="B80" s="48">
        <f t="shared" si="12"/>
        <v>22095136.892721727</v>
      </c>
      <c r="C80" s="48">
        <f t="shared" si="13"/>
        <v>15131141.984407738</v>
      </c>
      <c r="D80" s="48">
        <f t="shared" si="14"/>
        <v>17313528.977516875</v>
      </c>
      <c r="E80" s="48">
        <f t="shared" si="15"/>
        <v>3433757.9601411303</v>
      </c>
      <c r="F80" s="48">
        <f t="shared" si="16"/>
        <v>4335884.0961942142</v>
      </c>
      <c r="G80" s="48">
        <f t="shared" si="17"/>
        <v>1082460.3063037409</v>
      </c>
      <c r="I80">
        <v>2100</v>
      </c>
      <c r="J80" s="48">
        <f t="shared" si="18"/>
        <v>8066680.3537667682</v>
      </c>
      <c r="K80" s="48">
        <f t="shared" si="18"/>
        <v>5549251.9814648125</v>
      </c>
      <c r="L80" s="48">
        <f t="shared" si="18"/>
        <v>6333819.8017470883</v>
      </c>
      <c r="M80" s="48">
        <f t="shared" si="18"/>
        <v>1369968.9095110088</v>
      </c>
      <c r="N80" s="48">
        <f t="shared" si="18"/>
        <v>1698926.0281973057</v>
      </c>
      <c r="O80" s="48">
        <f t="shared" si="18"/>
        <v>373605.66383554321</v>
      </c>
    </row>
    <row r="81" spans="1:15" x14ac:dyDescent="0.35">
      <c r="A81">
        <v>2101</v>
      </c>
      <c r="B81" s="48">
        <f t="shared" si="12"/>
        <v>22448659.083005276</v>
      </c>
      <c r="C81" s="48">
        <f t="shared" si="13"/>
        <v>15373240.256158262</v>
      </c>
      <c r="D81" s="48">
        <f t="shared" si="14"/>
        <v>17590545.441157144</v>
      </c>
      <c r="E81" s="48">
        <f t="shared" si="15"/>
        <v>3488698.0875033885</v>
      </c>
      <c r="F81" s="48">
        <f t="shared" si="16"/>
        <v>4405258.2417333219</v>
      </c>
      <c r="G81" s="48">
        <f t="shared" si="17"/>
        <v>1099779.6712046007</v>
      </c>
      <c r="I81">
        <v>2101</v>
      </c>
      <c r="J81" s="48">
        <f t="shared" si="18"/>
        <v>8195747.2394270366</v>
      </c>
      <c r="K81" s="48">
        <f t="shared" si="18"/>
        <v>5638040.0131682493</v>
      </c>
      <c r="L81" s="48">
        <f t="shared" si="18"/>
        <v>6435160.9185750419</v>
      </c>
      <c r="M81" s="48">
        <f t="shared" si="18"/>
        <v>1391888.4120631849</v>
      </c>
      <c r="N81" s="48">
        <f t="shared" si="18"/>
        <v>1726108.8446484627</v>
      </c>
      <c r="O81" s="48">
        <f t="shared" si="18"/>
        <v>379583.35445691191</v>
      </c>
    </row>
    <row r="82" spans="1:15" x14ac:dyDescent="0.35">
      <c r="A82">
        <v>2102</v>
      </c>
      <c r="B82" s="48">
        <f t="shared" si="12"/>
        <v>22807837.62833336</v>
      </c>
      <c r="C82" s="48">
        <f t="shared" si="13"/>
        <v>15619212.100256795</v>
      </c>
      <c r="D82" s="48">
        <f t="shared" si="14"/>
        <v>17871994.168215659</v>
      </c>
      <c r="E82" s="48">
        <f t="shared" si="15"/>
        <v>3544517.256903443</v>
      </c>
      <c r="F82" s="48">
        <f t="shared" si="16"/>
        <v>4475742.3736010548</v>
      </c>
      <c r="G82" s="48">
        <f t="shared" si="17"/>
        <v>1117376.1459438743</v>
      </c>
      <c r="I82">
        <v>2102</v>
      </c>
      <c r="J82" s="48">
        <f t="shared" si="18"/>
        <v>8326879.1952578695</v>
      </c>
      <c r="K82" s="48">
        <f t="shared" si="18"/>
        <v>5728248.6533789411</v>
      </c>
      <c r="L82" s="48">
        <f t="shared" si="18"/>
        <v>6538123.4932722431</v>
      </c>
      <c r="M82" s="48">
        <f t="shared" si="18"/>
        <v>1414158.6266561958</v>
      </c>
      <c r="N82" s="48">
        <f t="shared" si="18"/>
        <v>1753726.5861628382</v>
      </c>
      <c r="O82" s="48">
        <f t="shared" si="18"/>
        <v>385656.68812822248</v>
      </c>
    </row>
    <row r="83" spans="1:15" x14ac:dyDescent="0.35">
      <c r="A83">
        <v>2103</v>
      </c>
      <c r="B83" s="48">
        <f t="shared" si="12"/>
        <v>23172763.030386694</v>
      </c>
      <c r="C83" s="48">
        <f t="shared" si="13"/>
        <v>15869119.493860904</v>
      </c>
      <c r="D83" s="48">
        <f t="shared" si="14"/>
        <v>18157946.074907109</v>
      </c>
      <c r="E83" s="48">
        <f t="shared" si="15"/>
        <v>3601229.5330138979</v>
      </c>
      <c r="F83" s="48">
        <f t="shared" si="16"/>
        <v>4547354.2515786719</v>
      </c>
      <c r="G83" s="48">
        <f t="shared" si="17"/>
        <v>1135254.1642789762</v>
      </c>
      <c r="I83">
        <v>2103</v>
      </c>
      <c r="J83" s="48">
        <f t="shared" si="18"/>
        <v>8460109.2623819951</v>
      </c>
      <c r="K83" s="48">
        <f t="shared" si="18"/>
        <v>5819900.6318330038</v>
      </c>
      <c r="L83" s="48">
        <f t="shared" si="18"/>
        <v>6642733.4691645987</v>
      </c>
      <c r="M83" s="48">
        <f t="shared" si="18"/>
        <v>1436785.1646826949</v>
      </c>
      <c r="N83" s="48">
        <f t="shared" si="18"/>
        <v>1781786.2115414436</v>
      </c>
      <c r="O83" s="48">
        <f t="shared" si="18"/>
        <v>391827.19513827405</v>
      </c>
    </row>
    <row r="84" spans="1:15" x14ac:dyDescent="0.35">
      <c r="A84">
        <v>2104</v>
      </c>
      <c r="B84" s="48">
        <f t="shared" si="12"/>
        <v>23543527.238872882</v>
      </c>
      <c r="C84" s="48">
        <f t="shared" si="13"/>
        <v>16123025.405762678</v>
      </c>
      <c r="D84" s="48">
        <f t="shared" si="14"/>
        <v>18448473.212105624</v>
      </c>
      <c r="E84" s="48">
        <f t="shared" si="15"/>
        <v>3658849.2055421202</v>
      </c>
      <c r="F84" s="48">
        <f t="shared" si="16"/>
        <v>4620111.9196039308</v>
      </c>
      <c r="G84" s="48">
        <f t="shared" si="17"/>
        <v>1153418.2309074397</v>
      </c>
      <c r="I84">
        <v>2104</v>
      </c>
      <c r="J84" s="48">
        <f t="shared" si="18"/>
        <v>8595471.0105801076</v>
      </c>
      <c r="K84" s="48">
        <f t="shared" si="18"/>
        <v>5913019.0419423319</v>
      </c>
      <c r="L84" s="48">
        <f t="shared" si="18"/>
        <v>6749017.204671232</v>
      </c>
      <c r="M84" s="48">
        <f t="shared" si="18"/>
        <v>1459773.727317618</v>
      </c>
      <c r="N84" s="48">
        <f t="shared" si="18"/>
        <v>1810294.7909261067</v>
      </c>
      <c r="O84" s="48">
        <f t="shared" si="18"/>
        <v>398096.43026048644</v>
      </c>
    </row>
    <row r="85" spans="1:15" x14ac:dyDescent="0.35">
      <c r="A85">
        <v>2105</v>
      </c>
      <c r="B85" s="48">
        <f t="shared" si="12"/>
        <v>23920223.674694847</v>
      </c>
      <c r="C85" s="48">
        <f t="shared" si="13"/>
        <v>16380993.812254881</v>
      </c>
      <c r="D85" s="48">
        <f t="shared" si="14"/>
        <v>18743648.783499315</v>
      </c>
      <c r="E85" s="48">
        <f t="shared" si="15"/>
        <v>3717390.7928307941</v>
      </c>
      <c r="F85" s="48">
        <f t="shared" si="16"/>
        <v>4694033.710317594</v>
      </c>
      <c r="G85" s="48">
        <f t="shared" si="17"/>
        <v>1171872.9226019587</v>
      </c>
      <c r="I85">
        <v>2105</v>
      </c>
      <c r="J85" s="48">
        <f t="shared" ref="J85:O100" si="19">J84*(1+$C$1)</f>
        <v>8732998.5467493888</v>
      </c>
      <c r="K85" s="48">
        <f t="shared" si="19"/>
        <v>6007627.346613409</v>
      </c>
      <c r="L85" s="48">
        <f t="shared" si="19"/>
        <v>6857001.4799459716</v>
      </c>
      <c r="M85" s="48">
        <f t="shared" si="19"/>
        <v>1483130.1069546998</v>
      </c>
      <c r="N85" s="48">
        <f t="shared" si="19"/>
        <v>1839259.5075809245</v>
      </c>
      <c r="O85" s="48">
        <f t="shared" si="19"/>
        <v>404465.97314465424</v>
      </c>
    </row>
    <row r="86" spans="1:15" x14ac:dyDescent="0.35">
      <c r="A86">
        <v>2106</v>
      </c>
      <c r="B86" s="48">
        <f t="shared" si="12"/>
        <v>24302947.253489964</v>
      </c>
      <c r="C86" s="48">
        <f t="shared" si="13"/>
        <v>16643089.713250959</v>
      </c>
      <c r="D86" s="48">
        <f t="shared" si="14"/>
        <v>19043547.164035305</v>
      </c>
      <c r="E86" s="48">
        <f t="shared" si="15"/>
        <v>3776869.0455160867</v>
      </c>
      <c r="F86" s="48">
        <f t="shared" si="16"/>
        <v>4769138.2496826751</v>
      </c>
      <c r="G86" s="48">
        <f t="shared" si="17"/>
        <v>1190622.8893635902</v>
      </c>
      <c r="I86">
        <v>2106</v>
      </c>
      <c r="J86" s="48">
        <f t="shared" si="19"/>
        <v>8872726.5234973785</v>
      </c>
      <c r="K86" s="48">
        <f t="shared" si="19"/>
        <v>6103749.3841592232</v>
      </c>
      <c r="L86" s="48">
        <f t="shared" si="19"/>
        <v>6966713.503625107</v>
      </c>
      <c r="M86" s="48">
        <f t="shared" si="19"/>
        <v>1506860.1886659751</v>
      </c>
      <c r="N86" s="48">
        <f t="shared" si="19"/>
        <v>1868687.6597022193</v>
      </c>
      <c r="O86" s="48">
        <f t="shared" si="19"/>
        <v>410937.42871496873</v>
      </c>
    </row>
    <row r="87" spans="1:15" x14ac:dyDescent="0.35">
      <c r="A87">
        <v>2107</v>
      </c>
      <c r="B87" s="48">
        <f t="shared" si="12"/>
        <v>24691794.409545805</v>
      </c>
      <c r="C87" s="48">
        <f t="shared" si="13"/>
        <v>16909379.148662973</v>
      </c>
      <c r="D87" s="48">
        <f t="shared" si="14"/>
        <v>19348243.91865987</v>
      </c>
      <c r="E87" s="48">
        <f t="shared" si="15"/>
        <v>3837298.9502443443</v>
      </c>
      <c r="F87" s="48">
        <f t="shared" si="16"/>
        <v>4845444.4616775978</v>
      </c>
      <c r="G87" s="48">
        <f t="shared" si="17"/>
        <v>1209672.8555934075</v>
      </c>
      <c r="I87">
        <v>2107</v>
      </c>
      <c r="J87" s="48">
        <f t="shared" si="19"/>
        <v>9014690.1478733364</v>
      </c>
      <c r="K87" s="48">
        <f t="shared" si="19"/>
        <v>6201409.3743057707</v>
      </c>
      <c r="L87" s="48">
        <f t="shared" si="19"/>
        <v>7078180.919683109</v>
      </c>
      <c r="M87" s="48">
        <f t="shared" si="19"/>
        <v>1530969.9516846307</v>
      </c>
      <c r="N87" s="48">
        <f t="shared" si="19"/>
        <v>1898586.6622574548</v>
      </c>
      <c r="O87" s="48">
        <f t="shared" si="19"/>
        <v>417512.42757440824</v>
      </c>
    </row>
    <row r="88" spans="1:15" x14ac:dyDescent="0.35">
      <c r="A88">
        <v>2108</v>
      </c>
      <c r="B88" s="48">
        <f t="shared" si="12"/>
        <v>25086863.120098539</v>
      </c>
      <c r="C88" s="48">
        <f t="shared" si="13"/>
        <v>17179929.215041582</v>
      </c>
      <c r="D88" s="48">
        <f t="shared" si="14"/>
        <v>19657815.821358427</v>
      </c>
      <c r="E88" s="48">
        <f t="shared" si="15"/>
        <v>3898695.7334482539</v>
      </c>
      <c r="F88" s="48">
        <f t="shared" si="16"/>
        <v>4922971.5730644399</v>
      </c>
      <c r="G88" s="48">
        <f t="shared" si="17"/>
        <v>1229027.6212829021</v>
      </c>
      <c r="I88">
        <v>2108</v>
      </c>
      <c r="J88" s="48">
        <f t="shared" si="19"/>
        <v>9158925.1902393103</v>
      </c>
      <c r="K88" s="48">
        <f t="shared" si="19"/>
        <v>6300631.9242946636</v>
      </c>
      <c r="L88" s="48">
        <f t="shared" si="19"/>
        <v>7191431.8143980391</v>
      </c>
      <c r="M88" s="48">
        <f t="shared" si="19"/>
        <v>1555465.4709115848</v>
      </c>
      <c r="N88" s="48">
        <f t="shared" si="19"/>
        <v>1928964.0488535741</v>
      </c>
      <c r="O88" s="48">
        <f t="shared" si="19"/>
        <v>424192.62641559879</v>
      </c>
    </row>
    <row r="89" spans="1:15" x14ac:dyDescent="0.35">
      <c r="A89">
        <v>2109</v>
      </c>
      <c r="B89" s="48">
        <f t="shared" si="12"/>
        <v>25488252.930020116</v>
      </c>
      <c r="C89" s="48">
        <f t="shared" si="13"/>
        <v>17454808.082482249</v>
      </c>
      <c r="D89" s="48">
        <f t="shared" si="14"/>
        <v>19972340.874500163</v>
      </c>
      <c r="E89" s="48">
        <f t="shared" si="15"/>
        <v>3961074.8651834261</v>
      </c>
      <c r="F89" s="48">
        <f t="shared" si="16"/>
        <v>5001739.1182334712</v>
      </c>
      <c r="G89" s="48">
        <f t="shared" si="17"/>
        <v>1248692.0632234286</v>
      </c>
      <c r="I89">
        <v>2109</v>
      </c>
      <c r="J89" s="48">
        <f t="shared" si="19"/>
        <v>9305467.9932831395</v>
      </c>
      <c r="K89" s="48">
        <f t="shared" si="19"/>
        <v>6401442.0350833787</v>
      </c>
      <c r="L89" s="48">
        <f t="shared" si="19"/>
        <v>7306494.7234284077</v>
      </c>
      <c r="M89" s="48">
        <f t="shared" si="19"/>
        <v>1580352.9184461702</v>
      </c>
      <c r="N89" s="48">
        <f t="shared" si="19"/>
        <v>1959827.4736352314</v>
      </c>
      <c r="O89" s="48">
        <f t="shared" si="19"/>
        <v>430979.70843824837</v>
      </c>
    </row>
    <row r="90" spans="1:15" x14ac:dyDescent="0.35">
      <c r="A90">
        <v>2110</v>
      </c>
      <c r="B90" s="48">
        <f t="shared" si="12"/>
        <v>25896064.97690044</v>
      </c>
      <c r="C90" s="48">
        <f t="shared" si="13"/>
        <v>17734085.011801966</v>
      </c>
      <c r="D90" s="48">
        <f t="shared" si="14"/>
        <v>20291898.328492165</v>
      </c>
      <c r="E90" s="48">
        <f t="shared" si="15"/>
        <v>4024452.0630263612</v>
      </c>
      <c r="F90" s="48">
        <f t="shared" si="16"/>
        <v>5081766.9441252071</v>
      </c>
      <c r="G90" s="48">
        <f t="shared" si="17"/>
        <v>1268671.1362350034</v>
      </c>
      <c r="I90">
        <v>2110</v>
      </c>
      <c r="J90" s="48">
        <f t="shared" si="19"/>
        <v>9454355.4811756704</v>
      </c>
      <c r="K90" s="48">
        <f t="shared" si="19"/>
        <v>6503865.1076447126</v>
      </c>
      <c r="L90" s="48">
        <f t="shared" si="19"/>
        <v>7423398.6390032619</v>
      </c>
      <c r="M90" s="48">
        <f t="shared" si="19"/>
        <v>1605638.5651413088</v>
      </c>
      <c r="N90" s="48">
        <f t="shared" si="19"/>
        <v>1991184.7132133951</v>
      </c>
      <c r="O90" s="48">
        <f t="shared" si="19"/>
        <v>437875.38377326034</v>
      </c>
    </row>
    <row r="91" spans="1:15" x14ac:dyDescent="0.35">
      <c r="A91">
        <v>2111</v>
      </c>
      <c r="B91" s="48">
        <f t="shared" si="12"/>
        <v>26310402.016530845</v>
      </c>
      <c r="C91" s="48">
        <f t="shared" si="13"/>
        <v>18017830.371990796</v>
      </c>
      <c r="D91" s="48">
        <f t="shared" si="14"/>
        <v>20616568.70174804</v>
      </c>
      <c r="E91" s="48">
        <f t="shared" si="15"/>
        <v>4088843.2960347831</v>
      </c>
      <c r="F91" s="48">
        <f t="shared" si="16"/>
        <v>5163075.2152312109</v>
      </c>
      <c r="G91" s="48">
        <f t="shared" si="17"/>
        <v>1288969.8744147634</v>
      </c>
      <c r="I91">
        <v>2111</v>
      </c>
      <c r="J91" s="48">
        <f t="shared" si="19"/>
        <v>9605625.1688744817</v>
      </c>
      <c r="K91" s="48">
        <f t="shared" si="19"/>
        <v>6607926.9493670277</v>
      </c>
      <c r="L91" s="48">
        <f t="shared" si="19"/>
        <v>7542173.0172273144</v>
      </c>
      <c r="M91" s="48">
        <f t="shared" si="19"/>
        <v>1631328.7821835699</v>
      </c>
      <c r="N91" s="48">
        <f t="shared" si="19"/>
        <v>2023043.6686248095</v>
      </c>
      <c r="O91" s="48">
        <f t="shared" si="19"/>
        <v>444881.38991363253</v>
      </c>
    </row>
    <row r="92" spans="1:15" x14ac:dyDescent="0.35">
      <c r="A92">
        <v>2112</v>
      </c>
      <c r="B92" s="48">
        <f t="shared" si="12"/>
        <v>26731368.448795341</v>
      </c>
      <c r="C92" s="48">
        <f t="shared" si="13"/>
        <v>18306115.657942649</v>
      </c>
      <c r="D92" s="48">
        <f t="shared" si="14"/>
        <v>20946433.800976008</v>
      </c>
      <c r="E92" s="48">
        <f t="shared" si="15"/>
        <v>4154264.7887713397</v>
      </c>
      <c r="F92" s="48">
        <f t="shared" si="16"/>
        <v>5245684.4186749104</v>
      </c>
      <c r="G92" s="48">
        <f t="shared" si="17"/>
        <v>1309593.3924053996</v>
      </c>
      <c r="I92">
        <v>2112</v>
      </c>
      <c r="J92" s="48">
        <f t="shared" si="19"/>
        <v>9759315.1715764739</v>
      </c>
      <c r="K92" s="48">
        <f t="shared" si="19"/>
        <v>6713653.7805569004</v>
      </c>
      <c r="L92" s="48">
        <f t="shared" si="19"/>
        <v>7662847.7855029516</v>
      </c>
      <c r="M92" s="48">
        <f t="shared" si="19"/>
        <v>1657430.042698507</v>
      </c>
      <c r="N92" s="48">
        <f t="shared" si="19"/>
        <v>2055412.3673228065</v>
      </c>
      <c r="O92" s="48">
        <f t="shared" si="19"/>
        <v>451999.49215225066</v>
      </c>
    </row>
    <row r="93" spans="1:15" x14ac:dyDescent="0.35">
      <c r="A93">
        <v>2113</v>
      </c>
      <c r="B93" s="48">
        <f t="shared" si="12"/>
        <v>27159070.343976066</v>
      </c>
      <c r="C93" s="48">
        <f t="shared" si="13"/>
        <v>18599013.508469731</v>
      </c>
      <c r="D93" s="48">
        <f t="shared" si="14"/>
        <v>21281576.741791625</v>
      </c>
      <c r="E93" s="48">
        <f t="shared" si="15"/>
        <v>4220733.0253916811</v>
      </c>
      <c r="F93" s="48">
        <f t="shared" si="16"/>
        <v>5329615.369373709</v>
      </c>
      <c r="G93" s="48">
        <f t="shared" si="17"/>
        <v>1330546.8866838859</v>
      </c>
      <c r="I93">
        <v>2113</v>
      </c>
      <c r="J93" s="48">
        <f t="shared" si="19"/>
        <v>9915464.2143216971</v>
      </c>
      <c r="K93" s="48">
        <f t="shared" si="19"/>
        <v>6821072.2410458112</v>
      </c>
      <c r="L93" s="48">
        <f t="shared" si="19"/>
        <v>7785453.350070999</v>
      </c>
      <c r="M93" s="48">
        <f t="shared" si="19"/>
        <v>1683948.9233816832</v>
      </c>
      <c r="N93" s="48">
        <f t="shared" si="19"/>
        <v>2088298.9651999713</v>
      </c>
      <c r="O93" s="48">
        <f t="shared" si="19"/>
        <v>459231.4840266867</v>
      </c>
    </row>
    <row r="94" spans="1:15" x14ac:dyDescent="0.35">
      <c r="A94">
        <v>2114</v>
      </c>
      <c r="B94" s="48">
        <f t="shared" si="12"/>
        <v>27593615.469479684</v>
      </c>
      <c r="C94" s="48">
        <f t="shared" si="13"/>
        <v>18896597.724605247</v>
      </c>
      <c r="D94" s="48">
        <f t="shared" si="14"/>
        <v>21622081.96966029</v>
      </c>
      <c r="E94" s="48">
        <f t="shared" si="15"/>
        <v>4288264.7537979484</v>
      </c>
      <c r="F94" s="48">
        <f t="shared" si="16"/>
        <v>5414889.2152836882</v>
      </c>
      <c r="G94" s="48">
        <f t="shared" si="17"/>
        <v>1351835.6368708282</v>
      </c>
      <c r="I94">
        <v>2114</v>
      </c>
      <c r="J94" s="48">
        <f t="shared" si="19"/>
        <v>10074111.641750844</v>
      </c>
      <c r="K94" s="48">
        <f t="shared" si="19"/>
        <v>6930209.3969025444</v>
      </c>
      <c r="L94" s="48">
        <f t="shared" si="19"/>
        <v>7910020.6036721347</v>
      </c>
      <c r="M94" s="48">
        <f t="shared" si="19"/>
        <v>1710892.1061557902</v>
      </c>
      <c r="N94" s="48">
        <f t="shared" si="19"/>
        <v>2121711.748643171</v>
      </c>
      <c r="O94" s="48">
        <f t="shared" si="19"/>
        <v>466579.18777111371</v>
      </c>
    </row>
    <row r="95" spans="1:15" x14ac:dyDescent="0.35">
      <c r="A95">
        <v>2115</v>
      </c>
      <c r="B95" s="48">
        <f t="shared" si="12"/>
        <v>28035113.316991359</v>
      </c>
      <c r="C95" s="48">
        <f t="shared" si="13"/>
        <v>19198943.288198933</v>
      </c>
      <c r="D95" s="48">
        <f t="shared" si="14"/>
        <v>21968035.281174853</v>
      </c>
      <c r="E95" s="48">
        <f t="shared" si="15"/>
        <v>4356876.9898587158</v>
      </c>
      <c r="F95" s="48">
        <f t="shared" si="16"/>
        <v>5501527.442728227</v>
      </c>
      <c r="G95" s="48">
        <f t="shared" si="17"/>
        <v>1373465.0070607616</v>
      </c>
      <c r="I95">
        <v>2115</v>
      </c>
      <c r="J95" s="48">
        <f t="shared" si="19"/>
        <v>10235297.428018859</v>
      </c>
      <c r="K95" s="48">
        <f t="shared" si="19"/>
        <v>7041092.7472529849</v>
      </c>
      <c r="L95" s="48">
        <f t="shared" si="19"/>
        <v>8036580.9333308889</v>
      </c>
      <c r="M95" s="48">
        <f t="shared" si="19"/>
        <v>1738266.3798542828</v>
      </c>
      <c r="N95" s="48">
        <f t="shared" si="19"/>
        <v>2155659.1366214617</v>
      </c>
      <c r="O95" s="48">
        <f t="shared" si="19"/>
        <v>474044.45477545151</v>
      </c>
    </row>
    <row r="96" spans="1:15" x14ac:dyDescent="0.35">
      <c r="A96">
        <v>2116</v>
      </c>
      <c r="B96" s="48">
        <f t="shared" si="12"/>
        <v>28483675.130063221</v>
      </c>
      <c r="C96" s="48">
        <f t="shared" si="13"/>
        <v>19506126.380810115</v>
      </c>
      <c r="D96" s="48">
        <f t="shared" si="14"/>
        <v>22319523.845673651</v>
      </c>
      <c r="E96" s="48">
        <f t="shared" si="15"/>
        <v>4426587.0216964548</v>
      </c>
      <c r="F96" s="48">
        <f t="shared" si="16"/>
        <v>5589551.8818118786</v>
      </c>
      <c r="G96" s="48">
        <f t="shared" si="17"/>
        <v>1395440.4471737337</v>
      </c>
      <c r="I96">
        <v>2116</v>
      </c>
      <c r="J96" s="48">
        <f t="shared" si="19"/>
        <v>10399062.186867161</v>
      </c>
      <c r="K96" s="48">
        <f t="shared" si="19"/>
        <v>7153750.2312090332</v>
      </c>
      <c r="L96" s="48">
        <f t="shared" si="19"/>
        <v>8165166.2282641828</v>
      </c>
      <c r="M96" s="48">
        <f t="shared" si="19"/>
        <v>1766078.6419319513</v>
      </c>
      <c r="N96" s="48">
        <f t="shared" si="19"/>
        <v>2190149.682807405</v>
      </c>
      <c r="O96" s="48">
        <f t="shared" si="19"/>
        <v>481629.16605185875</v>
      </c>
    </row>
    <row r="97" spans="1:15" x14ac:dyDescent="0.35">
      <c r="A97">
        <v>2117</v>
      </c>
      <c r="B97" s="48">
        <f t="shared" si="12"/>
        <v>28939413.932144232</v>
      </c>
      <c r="C97" s="48">
        <f t="shared" si="13"/>
        <v>19818224.402903076</v>
      </c>
      <c r="D97" s="48">
        <f t="shared" si="14"/>
        <v>22676636.227204431</v>
      </c>
      <c r="E97" s="48">
        <f t="shared" si="15"/>
        <v>4497412.4140435979</v>
      </c>
      <c r="F97" s="48">
        <f t="shared" si="16"/>
        <v>5678984.7119208686</v>
      </c>
      <c r="G97" s="48">
        <f t="shared" si="17"/>
        <v>1417767.4943285135</v>
      </c>
      <c r="I97">
        <v>2117</v>
      </c>
      <c r="J97" s="48">
        <f t="shared" si="19"/>
        <v>10565447.181857035</v>
      </c>
      <c r="K97" s="48">
        <f t="shared" si="19"/>
        <v>7268210.2349083778</v>
      </c>
      <c r="L97" s="48">
        <f t="shared" si="19"/>
        <v>8295808.8879164094</v>
      </c>
      <c r="M97" s="48">
        <f t="shared" si="19"/>
        <v>1794335.9002028625</v>
      </c>
      <c r="N97" s="48">
        <f t="shared" si="19"/>
        <v>2225192.0777323237</v>
      </c>
      <c r="O97" s="48">
        <f t="shared" si="19"/>
        <v>489335.23270868848</v>
      </c>
    </row>
    <row r="98" spans="1:15" x14ac:dyDescent="0.35">
      <c r="A98">
        <v>2118</v>
      </c>
      <c r="B98" s="48">
        <f t="shared" si="12"/>
        <v>29402444.555058539</v>
      </c>
      <c r="C98" s="48">
        <f t="shared" si="13"/>
        <v>20135315.993349526</v>
      </c>
      <c r="D98" s="48">
        <f t="shared" si="14"/>
        <v>23039462.406839702</v>
      </c>
      <c r="E98" s="48">
        <f t="shared" si="15"/>
        <v>4569371.0126682958</v>
      </c>
      <c r="F98" s="48">
        <f t="shared" si="16"/>
        <v>5769848.467311603</v>
      </c>
      <c r="G98" s="48">
        <f t="shared" si="17"/>
        <v>1440451.7742377697</v>
      </c>
      <c r="I98">
        <v>2118</v>
      </c>
      <c r="J98" s="48">
        <f t="shared" si="19"/>
        <v>10734494.336766748</v>
      </c>
      <c r="K98" s="48">
        <f t="shared" si="19"/>
        <v>7384501.5986669119</v>
      </c>
      <c r="L98" s="48">
        <f t="shared" si="19"/>
        <v>8428541.8301230725</v>
      </c>
      <c r="M98" s="48">
        <f t="shared" si="19"/>
        <v>1823045.2746061082</v>
      </c>
      <c r="N98" s="48">
        <f t="shared" si="19"/>
        <v>2260795.1509760409</v>
      </c>
      <c r="O98" s="48">
        <f t="shared" si="19"/>
        <v>497164.59643202752</v>
      </c>
    </row>
    <row r="99" spans="1:15" x14ac:dyDescent="0.35">
      <c r="A99">
        <v>2119</v>
      </c>
      <c r="B99" s="48">
        <f t="shared" si="12"/>
        <v>29872883.667939477</v>
      </c>
      <c r="C99" s="48">
        <f t="shared" si="13"/>
        <v>20457481.049243119</v>
      </c>
      <c r="D99" s="48">
        <f t="shared" si="14"/>
        <v>23408093.805349138</v>
      </c>
      <c r="E99" s="48">
        <f t="shared" si="15"/>
        <v>4642480.9488709886</v>
      </c>
      <c r="F99" s="48">
        <f t="shared" si="16"/>
        <v>5862166.0427885884</v>
      </c>
      <c r="G99" s="48">
        <f t="shared" si="17"/>
        <v>1463499.0026255739</v>
      </c>
      <c r="I99">
        <v>2119</v>
      </c>
      <c r="J99" s="48">
        <f t="shared" si="19"/>
        <v>10906246.246155016</v>
      </c>
      <c r="K99" s="48">
        <f t="shared" si="19"/>
        <v>7502653.6242455831</v>
      </c>
      <c r="L99" s="48">
        <f t="shared" si="19"/>
        <v>8563398.4994050413</v>
      </c>
      <c r="M99" s="48">
        <f t="shared" si="19"/>
        <v>1852213.9989998059</v>
      </c>
      <c r="N99" s="48">
        <f t="shared" si="19"/>
        <v>2296967.8733916576</v>
      </c>
      <c r="O99" s="48">
        <f t="shared" si="19"/>
        <v>505119.22997493995</v>
      </c>
    </row>
    <row r="100" spans="1:15" x14ac:dyDescent="0.35">
      <c r="A100">
        <v>2120</v>
      </c>
      <c r="B100" s="48">
        <f t="shared" si="12"/>
        <v>30350849.80662651</v>
      </c>
      <c r="C100" s="48">
        <f t="shared" si="13"/>
        <v>20784800.746031009</v>
      </c>
      <c r="D100" s="48">
        <f t="shared" si="14"/>
        <v>23782623.306234725</v>
      </c>
      <c r="E100" s="48">
        <f t="shared" si="15"/>
        <v>4716760.6440529246</v>
      </c>
      <c r="F100" s="48">
        <f t="shared" si="16"/>
        <v>5955960.699473206</v>
      </c>
      <c r="G100" s="48">
        <f t="shared" si="17"/>
        <v>1486914.986667583</v>
      </c>
      <c r="I100">
        <v>2120</v>
      </c>
      <c r="J100" s="48">
        <f t="shared" si="19"/>
        <v>11080746.186093496</v>
      </c>
      <c r="K100" s="48">
        <f t="shared" si="19"/>
        <v>7622696.0822335128</v>
      </c>
      <c r="L100" s="48">
        <f t="shared" si="19"/>
        <v>8700412.8753955215</v>
      </c>
      <c r="M100" s="48">
        <f t="shared" si="19"/>
        <v>1881849.4229838029</v>
      </c>
      <c r="N100" s="48">
        <f t="shared" si="19"/>
        <v>2333719.3593659243</v>
      </c>
      <c r="O100" s="48">
        <f t="shared" si="19"/>
        <v>513201.13765453902</v>
      </c>
    </row>
    <row r="101" spans="1:15" x14ac:dyDescent="0.35">
      <c r="A101">
        <v>2121</v>
      </c>
      <c r="B101" s="48">
        <f t="shared" si="12"/>
        <v>30836463.403532535</v>
      </c>
      <c r="C101" s="48">
        <f t="shared" si="13"/>
        <v>21117357.557967506</v>
      </c>
      <c r="D101" s="48">
        <f t="shared" si="14"/>
        <v>24163145.279134482</v>
      </c>
      <c r="E101" s="48">
        <f t="shared" si="15"/>
        <v>4792228.8143577715</v>
      </c>
      <c r="F101" s="48">
        <f t="shared" si="16"/>
        <v>6051256.0706647774</v>
      </c>
      <c r="G101" s="48">
        <f t="shared" si="17"/>
        <v>1510705.6264542644</v>
      </c>
      <c r="I101">
        <v>2121</v>
      </c>
      <c r="J101" s="48">
        <f t="shared" ref="J101:O116" si="20">J100*(1+$C$1)</f>
        <v>11258038.125070993</v>
      </c>
      <c r="K101" s="48">
        <f t="shared" si="20"/>
        <v>7744659.2195492489</v>
      </c>
      <c r="L101" s="48">
        <f t="shared" si="20"/>
        <v>8839619.4814018495</v>
      </c>
      <c r="M101" s="48">
        <f t="shared" si="20"/>
        <v>1911959.0137515438</v>
      </c>
      <c r="N101" s="48">
        <f t="shared" si="20"/>
        <v>2371058.8691157792</v>
      </c>
      <c r="O101" s="48">
        <f t="shared" si="20"/>
        <v>521412.35585701163</v>
      </c>
    </row>
    <row r="102" spans="1:15" x14ac:dyDescent="0.35">
      <c r="A102">
        <v>2122</v>
      </c>
      <c r="B102" s="48">
        <f t="shared" si="12"/>
        <v>31329846.817989055</v>
      </c>
      <c r="C102" s="48">
        <f t="shared" si="13"/>
        <v>21455235.278894987</v>
      </c>
      <c r="D102" s="48">
        <f t="shared" si="14"/>
        <v>24549755.603600632</v>
      </c>
      <c r="E102" s="48">
        <f t="shared" si="15"/>
        <v>4868904.4753874959</v>
      </c>
      <c r="F102" s="48">
        <f t="shared" si="16"/>
        <v>6148076.1677954141</v>
      </c>
      <c r="G102" s="48">
        <f t="shared" si="17"/>
        <v>1534876.9164775326</v>
      </c>
      <c r="I102">
        <v>2122</v>
      </c>
      <c r="J102" s="48">
        <f t="shared" si="20"/>
        <v>11438166.735072128</v>
      </c>
      <c r="K102" s="48">
        <f t="shared" si="20"/>
        <v>7868573.7670620373</v>
      </c>
      <c r="L102" s="48">
        <f t="shared" si="20"/>
        <v>8981053.3931042794</v>
      </c>
      <c r="M102" s="48">
        <f t="shared" si="20"/>
        <v>1942550.3579715686</v>
      </c>
      <c r="N102" s="48">
        <f t="shared" si="20"/>
        <v>2408995.8110216316</v>
      </c>
      <c r="O102" s="48">
        <f t="shared" si="20"/>
        <v>529754.95355072385</v>
      </c>
    </row>
    <row r="103" spans="1:15" x14ac:dyDescent="0.35">
      <c r="A103">
        <v>2123</v>
      </c>
      <c r="B103" s="48">
        <f t="shared" si="12"/>
        <v>31831124.367076881</v>
      </c>
      <c r="C103" s="48">
        <f t="shared" si="13"/>
        <v>21798519.043357305</v>
      </c>
      <c r="D103" s="48">
        <f t="shared" si="14"/>
        <v>24942551.693258245</v>
      </c>
      <c r="E103" s="48">
        <f t="shared" si="15"/>
        <v>4946806.9469936956</v>
      </c>
      <c r="F103" s="48">
        <f t="shared" si="16"/>
        <v>6246445.3864801405</v>
      </c>
      <c r="G103" s="48">
        <f t="shared" si="17"/>
        <v>1559434.9471411731</v>
      </c>
      <c r="I103">
        <v>2123</v>
      </c>
      <c r="J103" s="48">
        <f t="shared" si="20"/>
        <v>11621177.402833283</v>
      </c>
      <c r="K103" s="48">
        <f t="shared" si="20"/>
        <v>7994470.94733503</v>
      </c>
      <c r="L103" s="48">
        <f t="shared" si="20"/>
        <v>9124750.2473939471</v>
      </c>
      <c r="M103" s="48">
        <f t="shared" si="20"/>
        <v>1973631.1636991138</v>
      </c>
      <c r="N103" s="48">
        <f t="shared" si="20"/>
        <v>2447539.7439979776</v>
      </c>
      <c r="O103" s="48">
        <f t="shared" si="20"/>
        <v>538231.03280753549</v>
      </c>
    </row>
    <row r="104" spans="1:15" x14ac:dyDescent="0.35">
      <c r="A104">
        <v>2124</v>
      </c>
      <c r="B104" s="48">
        <f t="shared" si="12"/>
        <v>32340422.356950112</v>
      </c>
      <c r="C104" s="48">
        <f t="shared" si="13"/>
        <v>22147295.348051023</v>
      </c>
      <c r="D104" s="48">
        <f t="shared" si="14"/>
        <v>25341632.520350378</v>
      </c>
      <c r="E104" s="48">
        <f t="shared" si="15"/>
        <v>5025955.8581455946</v>
      </c>
      <c r="F104" s="48">
        <f t="shared" si="16"/>
        <v>6346388.5126638226</v>
      </c>
      <c r="G104" s="48">
        <f t="shared" si="17"/>
        <v>1584385.9062954318</v>
      </c>
      <c r="I104">
        <v>2124</v>
      </c>
      <c r="J104" s="48">
        <f t="shared" si="20"/>
        <v>11807116.241278615</v>
      </c>
      <c r="K104" s="48">
        <f t="shared" si="20"/>
        <v>8122382.4824923901</v>
      </c>
      <c r="L104" s="48">
        <f t="shared" si="20"/>
        <v>9270746.2513522506</v>
      </c>
      <c r="M104" s="48">
        <f t="shared" si="20"/>
        <v>2005209.2623182996</v>
      </c>
      <c r="N104" s="48">
        <f t="shared" si="20"/>
        <v>2486700.3799019451</v>
      </c>
      <c r="O104" s="48">
        <f t="shared" si="20"/>
        <v>546842.72933245602</v>
      </c>
    </row>
    <row r="105" spans="1:15" x14ac:dyDescent="0.35">
      <c r="A105">
        <v>2125</v>
      </c>
      <c r="B105" s="48">
        <f t="shared" si="12"/>
        <v>32857869.114661314</v>
      </c>
      <c r="C105" s="48">
        <f t="shared" si="13"/>
        <v>22501652.073619839</v>
      </c>
      <c r="D105" s="48">
        <f t="shared" si="14"/>
        <v>25747098.640675984</v>
      </c>
      <c r="E105" s="48">
        <f t="shared" si="15"/>
        <v>5106371.1518759243</v>
      </c>
      <c r="F105" s="48">
        <f t="shared" si="16"/>
        <v>6447930.728866444</v>
      </c>
      <c r="G105" s="48">
        <f t="shared" si="17"/>
        <v>1609736.0807961586</v>
      </c>
      <c r="I105">
        <v>2125</v>
      </c>
      <c r="J105" s="48">
        <f t="shared" si="20"/>
        <v>11996030.101139072</v>
      </c>
      <c r="K105" s="48">
        <f t="shared" si="20"/>
        <v>8252340.6022122689</v>
      </c>
      <c r="L105" s="48">
        <f t="shared" si="20"/>
        <v>9419078.1913738865</v>
      </c>
      <c r="M105" s="48">
        <f t="shared" si="20"/>
        <v>2037292.6105153924</v>
      </c>
      <c r="N105" s="48">
        <f t="shared" si="20"/>
        <v>2526487.5859803762</v>
      </c>
      <c r="O105" s="48">
        <f t="shared" si="20"/>
        <v>555592.21300177532</v>
      </c>
    </row>
    <row r="106" spans="1:15" x14ac:dyDescent="0.35">
      <c r="A106">
        <v>2126</v>
      </c>
      <c r="B106" s="48">
        <f t="shared" si="12"/>
        <v>33383595.020495895</v>
      </c>
      <c r="C106" s="48">
        <f t="shared" si="13"/>
        <v>22861678.506797757</v>
      </c>
      <c r="D106" s="48">
        <f t="shared" si="14"/>
        <v>26159052.218926802</v>
      </c>
      <c r="E106" s="48">
        <f t="shared" si="15"/>
        <v>5188073.0903059393</v>
      </c>
      <c r="F106" s="48">
        <f t="shared" si="16"/>
        <v>6551097.6205283068</v>
      </c>
      <c r="G106" s="48">
        <f t="shared" si="17"/>
        <v>1635491.8580888973</v>
      </c>
      <c r="I106">
        <v>2126</v>
      </c>
      <c r="J106" s="48">
        <f t="shared" si="20"/>
        <v>12187966.582757298</v>
      </c>
      <c r="K106" s="48">
        <f t="shared" si="20"/>
        <v>8384378.0518476656</v>
      </c>
      <c r="L106" s="48">
        <f t="shared" si="20"/>
        <v>9569783.4424358681</v>
      </c>
      <c r="M106" s="48">
        <f t="shared" si="20"/>
        <v>2069889.2922836386</v>
      </c>
      <c r="N106" s="48">
        <f t="shared" si="20"/>
        <v>2566911.3873560624</v>
      </c>
      <c r="O106" s="48">
        <f t="shared" si="20"/>
        <v>564481.68840980378</v>
      </c>
    </row>
    <row r="107" spans="1:15" x14ac:dyDescent="0.35">
      <c r="A107">
        <v>2127</v>
      </c>
      <c r="B107" s="48">
        <f t="shared" si="12"/>
        <v>33917732.540823832</v>
      </c>
      <c r="C107" s="48">
        <f t="shared" si="13"/>
        <v>23227465.362906523</v>
      </c>
      <c r="D107" s="48">
        <f t="shared" si="14"/>
        <v>26577597.054429632</v>
      </c>
      <c r="E107" s="48">
        <f t="shared" si="15"/>
        <v>5271082.2597508347</v>
      </c>
      <c r="F107" s="48">
        <f t="shared" si="16"/>
        <v>6655915.1824567597</v>
      </c>
      <c r="G107" s="48">
        <f t="shared" si="17"/>
        <v>1661659.7278183196</v>
      </c>
      <c r="I107">
        <v>2127</v>
      </c>
      <c r="J107" s="48">
        <f t="shared" si="20"/>
        <v>12382974.048081415</v>
      </c>
      <c r="K107" s="48">
        <f t="shared" si="20"/>
        <v>8518528.1006772276</v>
      </c>
      <c r="L107" s="48">
        <f t="shared" si="20"/>
        <v>9722899.9775148425</v>
      </c>
      <c r="M107" s="48">
        <f t="shared" si="20"/>
        <v>2103007.5209601768</v>
      </c>
      <c r="N107" s="48">
        <f t="shared" si="20"/>
        <v>2607981.9695537593</v>
      </c>
      <c r="O107" s="48">
        <f t="shared" si="20"/>
        <v>573513.39542436064</v>
      </c>
    </row>
    <row r="108" spans="1:15" x14ac:dyDescent="0.35">
      <c r="A108">
        <v>2128</v>
      </c>
      <c r="B108" s="48">
        <f t="shared" si="12"/>
        <v>34460416.261477016</v>
      </c>
      <c r="C108" s="48">
        <f t="shared" si="13"/>
        <v>23599104.808713026</v>
      </c>
      <c r="D108" s="48">
        <f t="shared" si="14"/>
        <v>27002838.607300505</v>
      </c>
      <c r="E108" s="48">
        <f t="shared" si="15"/>
        <v>5355419.5759068485</v>
      </c>
      <c r="F108" s="48">
        <f t="shared" si="16"/>
        <v>6762409.8253760682</v>
      </c>
      <c r="G108" s="48">
        <f t="shared" si="17"/>
        <v>1688246.2834634127</v>
      </c>
      <c r="I108">
        <v>2128</v>
      </c>
      <c r="J108" s="48">
        <f t="shared" si="20"/>
        <v>12581101.632850718</v>
      </c>
      <c r="K108" s="48">
        <f t="shared" si="20"/>
        <v>8654824.5502880625</v>
      </c>
      <c r="L108" s="48">
        <f t="shared" si="20"/>
        <v>9878466.3771550804</v>
      </c>
      <c r="M108" s="48">
        <f t="shared" si="20"/>
        <v>2136655.6412955397</v>
      </c>
      <c r="N108" s="48">
        <f t="shared" si="20"/>
        <v>2649709.6810666197</v>
      </c>
      <c r="O108" s="48">
        <f t="shared" si="20"/>
        <v>582689.60975115048</v>
      </c>
    </row>
    <row r="109" spans="1:15" x14ac:dyDescent="0.35">
      <c r="A109">
        <v>2129</v>
      </c>
      <c r="B109" s="48">
        <f t="shared" si="12"/>
        <v>35011782.921660647</v>
      </c>
      <c r="C109" s="48">
        <f t="shared" si="13"/>
        <v>23976690.485652436</v>
      </c>
      <c r="D109" s="48">
        <f t="shared" si="14"/>
        <v>27434884.025017314</v>
      </c>
      <c r="E109" s="48">
        <f t="shared" si="15"/>
        <v>5441106.2891213577</v>
      </c>
      <c r="F109" s="48">
        <f t="shared" si="16"/>
        <v>6870608.3825820852</v>
      </c>
      <c r="G109" s="48">
        <f t="shared" si="17"/>
        <v>1715258.2239988274</v>
      </c>
      <c r="I109">
        <v>2129</v>
      </c>
      <c r="J109" s="48">
        <f t="shared" si="20"/>
        <v>12782399.258976329</v>
      </c>
      <c r="K109" s="48">
        <f t="shared" si="20"/>
        <v>8793301.743092671</v>
      </c>
      <c r="L109" s="48">
        <f t="shared" si="20"/>
        <v>10036521.839189561</v>
      </c>
      <c r="M109" s="48">
        <f t="shared" si="20"/>
        <v>2170842.1315562683</v>
      </c>
      <c r="N109" s="48">
        <f t="shared" si="20"/>
        <v>2692105.0359636857</v>
      </c>
      <c r="O109" s="48">
        <f t="shared" si="20"/>
        <v>592012.64350716886</v>
      </c>
    </row>
    <row r="110" spans="1:15" x14ac:dyDescent="0.35">
      <c r="A110">
        <v>2130</v>
      </c>
      <c r="B110" s="48">
        <f t="shared" si="12"/>
        <v>35571971.448407218</v>
      </c>
      <c r="C110" s="48">
        <f t="shared" si="13"/>
        <v>24360317.533422876</v>
      </c>
      <c r="D110" s="48">
        <f t="shared" si="14"/>
        <v>27873842.16941759</v>
      </c>
      <c r="E110" s="48">
        <f t="shared" si="15"/>
        <v>5528163.9897472998</v>
      </c>
      <c r="F110" s="48">
        <f t="shared" si="16"/>
        <v>6980538.1167033985</v>
      </c>
      <c r="G110" s="48">
        <f t="shared" si="17"/>
        <v>1742702.3555828086</v>
      </c>
      <c r="I110">
        <v>2130</v>
      </c>
      <c r="J110" s="48">
        <f t="shared" si="20"/>
        <v>12986917.647119951</v>
      </c>
      <c r="K110" s="48">
        <f t="shared" si="20"/>
        <v>8933994.5709821545</v>
      </c>
      <c r="L110" s="48">
        <f t="shared" si="20"/>
        <v>10197106.188616594</v>
      </c>
      <c r="M110" s="48">
        <f t="shared" si="20"/>
        <v>2205575.6056611687</v>
      </c>
      <c r="N110" s="48">
        <f t="shared" si="20"/>
        <v>2735178.7165391049</v>
      </c>
      <c r="O110" s="48">
        <f t="shared" si="20"/>
        <v>601484.84580328362</v>
      </c>
    </row>
    <row r="111" spans="1:15" x14ac:dyDescent="0.35">
      <c r="A111">
        <v>2131</v>
      </c>
      <c r="B111" s="48">
        <f t="shared" si="12"/>
        <v>36141122.991581731</v>
      </c>
      <c r="C111" s="48">
        <f t="shared" si="13"/>
        <v>24750082.613957644</v>
      </c>
      <c r="D111" s="48">
        <f t="shared" si="14"/>
        <v>28319823.64412827</v>
      </c>
      <c r="E111" s="48">
        <f t="shared" si="15"/>
        <v>5616614.6135832565</v>
      </c>
      <c r="F111" s="48">
        <f t="shared" si="16"/>
        <v>7092226.7265706528</v>
      </c>
      <c r="G111" s="48">
        <f t="shared" si="17"/>
        <v>1770585.5932721335</v>
      </c>
      <c r="I111">
        <v>2131</v>
      </c>
      <c r="J111" s="48">
        <f t="shared" si="20"/>
        <v>13194708.32947387</v>
      </c>
      <c r="K111" s="48">
        <f t="shared" si="20"/>
        <v>9076938.4841178693</v>
      </c>
      <c r="L111" s="48">
        <f t="shared" si="20"/>
        <v>10360259.88763446</v>
      </c>
      <c r="M111" s="48">
        <f t="shared" si="20"/>
        <v>2240864.8153517474</v>
      </c>
      <c r="N111" s="48">
        <f t="shared" si="20"/>
        <v>2778941.5760037308</v>
      </c>
      <c r="O111" s="48">
        <f t="shared" si="20"/>
        <v>611108.60333613621</v>
      </c>
    </row>
    <row r="112" spans="1:15" x14ac:dyDescent="0.35">
      <c r="A112">
        <v>2132</v>
      </c>
      <c r="B112" s="48">
        <f t="shared" si="12"/>
        <v>36719380.959447041</v>
      </c>
      <c r="C112" s="48">
        <f t="shared" si="13"/>
        <v>25146083.935780965</v>
      </c>
      <c r="D112" s="48">
        <f t="shared" si="14"/>
        <v>28772940.822434325</v>
      </c>
      <c r="E112" s="48">
        <f t="shared" si="15"/>
        <v>5706480.4474005885</v>
      </c>
      <c r="F112" s="48">
        <f t="shared" si="16"/>
        <v>7205702.3541957829</v>
      </c>
      <c r="G112" s="48">
        <f t="shared" si="17"/>
        <v>1798914.9627644876</v>
      </c>
      <c r="I112">
        <v>2132</v>
      </c>
      <c r="J112" s="48">
        <f t="shared" si="20"/>
        <v>13405823.662745452</v>
      </c>
      <c r="K112" s="48">
        <f t="shared" si="20"/>
        <v>9222169.499863755</v>
      </c>
      <c r="L112" s="48">
        <f t="shared" si="20"/>
        <v>10526024.045836611</v>
      </c>
      <c r="M112" s="48">
        <f t="shared" si="20"/>
        <v>2276718.6523973756</v>
      </c>
      <c r="N112" s="48">
        <f t="shared" si="20"/>
        <v>2823404.6412197906</v>
      </c>
      <c r="O112" s="48">
        <f t="shared" si="20"/>
        <v>620886.34098951437</v>
      </c>
    </row>
    <row r="113" spans="1:15" x14ac:dyDescent="0.35">
      <c r="A113">
        <v>2133</v>
      </c>
      <c r="B113" s="48">
        <f t="shared" si="12"/>
        <v>37306891.054798193</v>
      </c>
      <c r="C113" s="48">
        <f t="shared" si="13"/>
        <v>25548421.278753459</v>
      </c>
      <c r="D113" s="48">
        <f t="shared" si="14"/>
        <v>29233307.875593275</v>
      </c>
      <c r="E113" s="48">
        <f t="shared" si="15"/>
        <v>5797784.134558998</v>
      </c>
      <c r="F113" s="48">
        <f t="shared" si="16"/>
        <v>7320993.5918629151</v>
      </c>
      <c r="G113" s="48">
        <f t="shared" si="17"/>
        <v>1827697.6021687195</v>
      </c>
      <c r="I113">
        <v>2133</v>
      </c>
      <c r="J113" s="48">
        <f t="shared" si="20"/>
        <v>13620316.841349378</v>
      </c>
      <c r="K113" s="48">
        <f t="shared" si="20"/>
        <v>9369724.211861575</v>
      </c>
      <c r="L113" s="48">
        <f t="shared" si="20"/>
        <v>10694440.430569997</v>
      </c>
      <c r="M113" s="48">
        <f t="shared" si="20"/>
        <v>2313146.1508357334</v>
      </c>
      <c r="N113" s="48">
        <f t="shared" si="20"/>
        <v>2868579.1154793072</v>
      </c>
      <c r="O113" s="48">
        <f t="shared" si="20"/>
        <v>630820.52244534658</v>
      </c>
    </row>
    <row r="114" spans="1:15" x14ac:dyDescent="0.35">
      <c r="A114">
        <v>2134</v>
      </c>
      <c r="B114" s="48">
        <f t="shared" si="12"/>
        <v>37903801.311674967</v>
      </c>
      <c r="C114" s="48">
        <f t="shared" si="13"/>
        <v>25957196.019213516</v>
      </c>
      <c r="D114" s="48">
        <f t="shared" si="14"/>
        <v>29701040.801602766</v>
      </c>
      <c r="E114" s="48">
        <f t="shared" si="15"/>
        <v>5890548.6807119418</v>
      </c>
      <c r="F114" s="48">
        <f t="shared" si="16"/>
        <v>7438129.4893327216</v>
      </c>
      <c r="G114" s="48">
        <f t="shared" si="17"/>
        <v>1856940.763803419</v>
      </c>
      <c r="I114">
        <v>2134</v>
      </c>
      <c r="J114" s="48">
        <f t="shared" si="20"/>
        <v>13838241.910810968</v>
      </c>
      <c r="K114" s="48">
        <f t="shared" si="20"/>
        <v>9519639.7992513608</v>
      </c>
      <c r="L114" s="48">
        <f t="shared" si="20"/>
        <v>10865551.477459118</v>
      </c>
      <c r="M114" s="48">
        <f t="shared" si="20"/>
        <v>2350156.4892491051</v>
      </c>
      <c r="N114" s="48">
        <f t="shared" si="20"/>
        <v>2914476.3813269762</v>
      </c>
      <c r="O114" s="48">
        <f t="shared" si="20"/>
        <v>640913.65080447216</v>
      </c>
    </row>
    <row r="115" spans="1:15" x14ac:dyDescent="0.35">
      <c r="A115">
        <v>2135</v>
      </c>
      <c r="B115" s="48">
        <f t="shared" si="12"/>
        <v>38510262.132661767</v>
      </c>
      <c r="C115" s="48">
        <f t="shared" si="13"/>
        <v>26372511.155520935</v>
      </c>
      <c r="D115" s="48">
        <f t="shared" si="14"/>
        <v>30176257.454428412</v>
      </c>
      <c r="E115" s="48">
        <f t="shared" si="15"/>
        <v>5984797.4596033329</v>
      </c>
      <c r="F115" s="48">
        <f t="shared" si="16"/>
        <v>7557139.5611620452</v>
      </c>
      <c r="G115" s="48">
        <f t="shared" si="17"/>
        <v>1886651.8160242736</v>
      </c>
      <c r="I115">
        <v>2135</v>
      </c>
      <c r="J115" s="48">
        <f t="shared" si="20"/>
        <v>14059653.781383943</v>
      </c>
      <c r="K115" s="48">
        <f t="shared" si="20"/>
        <v>9671954.0360393822</v>
      </c>
      <c r="L115" s="48">
        <f t="shared" si="20"/>
        <v>11039400.301098464</v>
      </c>
      <c r="M115" s="48">
        <f t="shared" si="20"/>
        <v>2387758.9930770909</v>
      </c>
      <c r="N115" s="48">
        <f t="shared" si="20"/>
        <v>2961108.0034282077</v>
      </c>
      <c r="O115" s="48">
        <f t="shared" si="20"/>
        <v>651168.26921734377</v>
      </c>
    </row>
    <row r="116" spans="1:15" x14ac:dyDescent="0.35">
      <c r="A116">
        <v>2136</v>
      </c>
      <c r="B116" s="48">
        <f t="shared" si="12"/>
        <v>39126426.326784357</v>
      </c>
      <c r="C116" s="48">
        <f t="shared" si="13"/>
        <v>26794471.334009271</v>
      </c>
      <c r="D116" s="48">
        <f t="shared" si="14"/>
        <v>30659077.573699266</v>
      </c>
      <c r="E116" s="48">
        <f t="shared" si="15"/>
        <v>6080554.2189569864</v>
      </c>
      <c r="F116" s="48">
        <f t="shared" si="16"/>
        <v>7678053.7941406379</v>
      </c>
      <c r="G116" s="48">
        <f t="shared" si="17"/>
        <v>1916838.245080662</v>
      </c>
      <c r="I116">
        <v>2136</v>
      </c>
      <c r="J116" s="48">
        <f t="shared" si="20"/>
        <v>14284608.241886087</v>
      </c>
      <c r="K116" s="48">
        <f t="shared" si="20"/>
        <v>9826705.3006160129</v>
      </c>
      <c r="L116" s="48">
        <f t="shared" si="20"/>
        <v>11216030.70591604</v>
      </c>
      <c r="M116" s="48">
        <f t="shared" si="20"/>
        <v>2425963.1369663244</v>
      </c>
      <c r="N116" s="48">
        <f t="shared" si="20"/>
        <v>3008485.731483059</v>
      </c>
      <c r="O116" s="48">
        <f t="shared" si="20"/>
        <v>661586.96152482124</v>
      </c>
    </row>
    <row r="117" spans="1:15" x14ac:dyDescent="0.35">
      <c r="A117">
        <v>2137</v>
      </c>
      <c r="B117" s="48">
        <f t="shared" si="12"/>
        <v>39752449.148012906</v>
      </c>
      <c r="C117" s="48">
        <f t="shared" si="13"/>
        <v>27223182.875353418</v>
      </c>
      <c r="D117" s="48">
        <f t="shared" si="14"/>
        <v>31149622.814878453</v>
      </c>
      <c r="E117" s="48">
        <f t="shared" si="15"/>
        <v>6177843.0864602979</v>
      </c>
      <c r="F117" s="48">
        <f t="shared" si="16"/>
        <v>7800902.654846888</v>
      </c>
      <c r="G117" s="48">
        <f t="shared" si="17"/>
        <v>1947507.6570019526</v>
      </c>
      <c r="I117">
        <v>2137</v>
      </c>
      <c r="J117" s="48">
        <f t="shared" ref="J117:O130" si="21">J116*(1+$C$1)</f>
        <v>14513161.973756265</v>
      </c>
      <c r="K117" s="48">
        <f t="shared" si="21"/>
        <v>9983932.5854258686</v>
      </c>
      <c r="L117" s="48">
        <f t="shared" si="21"/>
        <v>11395487.197210696</v>
      </c>
      <c r="M117" s="48">
        <f t="shared" si="21"/>
        <v>2464778.5471577859</v>
      </c>
      <c r="N117" s="48">
        <f t="shared" si="21"/>
        <v>3056621.5031867879</v>
      </c>
      <c r="O117" s="48">
        <f t="shared" si="21"/>
        <v>672172.3529092184</v>
      </c>
    </row>
    <row r="118" spans="1:15" x14ac:dyDescent="0.35">
      <c r="A118">
        <v>2138</v>
      </c>
      <c r="B118" s="48">
        <f t="shared" si="12"/>
        <v>40388488.334381111</v>
      </c>
      <c r="C118" s="48">
        <f t="shared" si="13"/>
        <v>27658753.801359072</v>
      </c>
      <c r="D118" s="48">
        <f t="shared" si="14"/>
        <v>31648016.77991651</v>
      </c>
      <c r="E118" s="48">
        <f t="shared" si="15"/>
        <v>6276688.575843663</v>
      </c>
      <c r="F118" s="48">
        <f t="shared" si="16"/>
        <v>7925717.0973244384</v>
      </c>
      <c r="G118" s="48">
        <f t="shared" si="17"/>
        <v>1978667.779513984</v>
      </c>
      <c r="I118">
        <v>2138</v>
      </c>
      <c r="J118" s="48">
        <f t="shared" si="21"/>
        <v>14745372.565336365</v>
      </c>
      <c r="K118" s="48">
        <f t="shared" si="21"/>
        <v>10143675.506792683</v>
      </c>
      <c r="L118" s="48">
        <f t="shared" si="21"/>
        <v>11577814.992366066</v>
      </c>
      <c r="M118" s="48">
        <f t="shared" si="21"/>
        <v>2504215.0039123106</v>
      </c>
      <c r="N118" s="48">
        <f t="shared" si="21"/>
        <v>3105527.4472377766</v>
      </c>
      <c r="O118" s="48">
        <f t="shared" si="21"/>
        <v>682927.11055576592</v>
      </c>
    </row>
    <row r="119" spans="1:15" x14ac:dyDescent="0.35">
      <c r="A119">
        <v>2139</v>
      </c>
      <c r="B119" s="48">
        <f t="shared" si="12"/>
        <v>41034704.147731207</v>
      </c>
      <c r="C119" s="48">
        <f t="shared" si="13"/>
        <v>28101293.862180818</v>
      </c>
      <c r="D119" s="48">
        <f t="shared" si="14"/>
        <v>32154385.048395175</v>
      </c>
      <c r="E119" s="48">
        <f t="shared" si="15"/>
        <v>6377115.5930571612</v>
      </c>
      <c r="F119" s="48">
        <f t="shared" si="16"/>
        <v>8052528.5708816294</v>
      </c>
      <c r="G119" s="48">
        <f t="shared" si="17"/>
        <v>2010326.4639862077</v>
      </c>
      <c r="I119">
        <v>2139</v>
      </c>
      <c r="J119" s="48">
        <f t="shared" si="21"/>
        <v>14981298.526381748</v>
      </c>
      <c r="K119" s="48">
        <f t="shared" si="21"/>
        <v>10305974.314901367</v>
      </c>
      <c r="L119" s="48">
        <f t="shared" si="21"/>
        <v>11763060.032243924</v>
      </c>
      <c r="M119" s="48">
        <f t="shared" si="21"/>
        <v>2544282.4439749075</v>
      </c>
      <c r="N119" s="48">
        <f t="shared" si="21"/>
        <v>3155215.8863935811</v>
      </c>
      <c r="O119" s="48">
        <f t="shared" si="21"/>
        <v>693853.94432465814</v>
      </c>
    </row>
    <row r="120" spans="1:15" x14ac:dyDescent="0.35">
      <c r="A120">
        <v>2140</v>
      </c>
      <c r="B120" s="48">
        <f t="shared" si="12"/>
        <v>41691259.41409491</v>
      </c>
      <c r="C120" s="48">
        <f t="shared" si="13"/>
        <v>28550914.56397571</v>
      </c>
      <c r="D120" s="48">
        <f t="shared" si="14"/>
        <v>32668855.2091695</v>
      </c>
      <c r="E120" s="48">
        <f t="shared" si="15"/>
        <v>6479149.4425460761</v>
      </c>
      <c r="F120" s="48">
        <f t="shared" si="16"/>
        <v>8181369.0280157356</v>
      </c>
      <c r="G120" s="48">
        <f t="shared" si="17"/>
        <v>2042491.687409987</v>
      </c>
      <c r="I120">
        <v>2140</v>
      </c>
      <c r="J120" s="48">
        <f t="shared" si="21"/>
        <v>15220999.302803855</v>
      </c>
      <c r="K120" s="48">
        <f t="shared" si="21"/>
        <v>10470869.903939789</v>
      </c>
      <c r="L120" s="48">
        <f t="shared" si="21"/>
        <v>11951268.992759828</v>
      </c>
      <c r="M120" s="48">
        <f t="shared" si="21"/>
        <v>2584990.9630785063</v>
      </c>
      <c r="N120" s="48">
        <f t="shared" si="21"/>
        <v>3205699.3405758785</v>
      </c>
      <c r="O120" s="48">
        <f t="shared" si="21"/>
        <v>704955.60743385262</v>
      </c>
    </row>
    <row r="121" spans="1:15" x14ac:dyDescent="0.35">
      <c r="A121">
        <v>2141</v>
      </c>
      <c r="B121" s="48">
        <f t="shared" si="12"/>
        <v>42358319.564720429</v>
      </c>
      <c r="C121" s="48">
        <f t="shared" si="13"/>
        <v>29007729.196999323</v>
      </c>
      <c r="D121" s="48">
        <f t="shared" si="14"/>
        <v>33191556.892516211</v>
      </c>
      <c r="E121" s="48">
        <f t="shared" si="15"/>
        <v>6582815.8336268133</v>
      </c>
      <c r="F121" s="48">
        <f t="shared" si="16"/>
        <v>8312270.9324639877</v>
      </c>
      <c r="G121" s="48">
        <f t="shared" si="17"/>
        <v>2075171.5544085468</v>
      </c>
      <c r="I121">
        <v>2141</v>
      </c>
      <c r="J121" s="48">
        <f t="shared" si="21"/>
        <v>15464535.291648718</v>
      </c>
      <c r="K121" s="48">
        <f t="shared" si="21"/>
        <v>10638403.822402826</v>
      </c>
      <c r="L121" s="48">
        <f t="shared" si="21"/>
        <v>12142489.296643985</v>
      </c>
      <c r="M121" s="48">
        <f t="shared" si="21"/>
        <v>2626350.8184877625</v>
      </c>
      <c r="N121" s="48">
        <f t="shared" si="21"/>
        <v>3256990.5300250924</v>
      </c>
      <c r="O121" s="48">
        <f t="shared" si="21"/>
        <v>716234.89715279429</v>
      </c>
    </row>
    <row r="122" spans="1:15" x14ac:dyDescent="0.35">
      <c r="A122">
        <v>2142</v>
      </c>
      <c r="B122" s="48">
        <f t="shared" si="12"/>
        <v>43036052.677755959</v>
      </c>
      <c r="C122" s="48">
        <f t="shared" si="13"/>
        <v>29471852.864151314</v>
      </c>
      <c r="D122" s="48">
        <f t="shared" si="14"/>
        <v>33722621.802796468</v>
      </c>
      <c r="E122" s="48">
        <f t="shared" si="15"/>
        <v>6688140.8869648427</v>
      </c>
      <c r="F122" s="48">
        <f t="shared" si="16"/>
        <v>8445267.2673834115</v>
      </c>
      <c r="G122" s="48">
        <f t="shared" si="17"/>
        <v>2108374.2992790835</v>
      </c>
      <c r="I122">
        <v>2142</v>
      </c>
      <c r="J122" s="48">
        <f t="shared" si="21"/>
        <v>15711967.856315097</v>
      </c>
      <c r="K122" s="48">
        <f t="shared" si="21"/>
        <v>10808618.283561271</v>
      </c>
      <c r="L122" s="48">
        <f t="shared" si="21"/>
        <v>12336769.125390289</v>
      </c>
      <c r="M122" s="48">
        <f t="shared" si="21"/>
        <v>2668372.4315835666</v>
      </c>
      <c r="N122" s="48">
        <f t="shared" si="21"/>
        <v>3309102.378505494</v>
      </c>
      <c r="O122" s="48">
        <f t="shared" si="21"/>
        <v>727694.65550723905</v>
      </c>
    </row>
    <row r="123" spans="1:15" x14ac:dyDescent="0.35">
      <c r="A123">
        <v>2143</v>
      </c>
      <c r="B123" s="48">
        <f t="shared" si="12"/>
        <v>43724629.520600058</v>
      </c>
      <c r="C123" s="48">
        <f t="shared" si="13"/>
        <v>29943402.509977736</v>
      </c>
      <c r="D123" s="48">
        <f t="shared" si="14"/>
        <v>34262183.751641214</v>
      </c>
      <c r="E123" s="48">
        <f t="shared" si="15"/>
        <v>6795151.1411562804</v>
      </c>
      <c r="F123" s="48">
        <f t="shared" si="16"/>
        <v>8580391.543661546</v>
      </c>
      <c r="G123" s="48">
        <f t="shared" si="17"/>
        <v>2142108.288067549</v>
      </c>
      <c r="I123">
        <v>2143</v>
      </c>
      <c r="J123" s="48">
        <f t="shared" si="21"/>
        <v>15963359.342016138</v>
      </c>
      <c r="K123" s="48">
        <f t="shared" si="21"/>
        <v>10981556.176098252</v>
      </c>
      <c r="L123" s="48">
        <f t="shared" si="21"/>
        <v>12534157.431396535</v>
      </c>
      <c r="M123" s="48">
        <f t="shared" si="21"/>
        <v>2711066.3904889035</v>
      </c>
      <c r="N123" s="48">
        <f t="shared" si="21"/>
        <v>3362048.0165615818</v>
      </c>
      <c r="O123" s="48">
        <f t="shared" si="21"/>
        <v>739337.76999535493</v>
      </c>
    </row>
    <row r="124" spans="1:15" x14ac:dyDescent="0.35">
      <c r="A124">
        <v>2144</v>
      </c>
      <c r="B124" s="48">
        <f t="shared" si="12"/>
        <v>44424223.592929661</v>
      </c>
      <c r="C124" s="48">
        <f t="shared" si="13"/>
        <v>30422496.950137381</v>
      </c>
      <c r="D124" s="48">
        <f t="shared" si="14"/>
        <v>34810378.691667475</v>
      </c>
      <c r="E124" s="48">
        <f t="shared" si="15"/>
        <v>6903873.5594147807</v>
      </c>
      <c r="F124" s="48">
        <f t="shared" si="16"/>
        <v>8717677.8083601315</v>
      </c>
      <c r="G124" s="48">
        <f t="shared" si="17"/>
        <v>2176382.0206766296</v>
      </c>
      <c r="I124">
        <v>2144</v>
      </c>
      <c r="J124" s="48">
        <f t="shared" si="21"/>
        <v>16218773.091488397</v>
      </c>
      <c r="K124" s="48">
        <f t="shared" si="21"/>
        <v>11157261.074915824</v>
      </c>
      <c r="L124" s="48">
        <f t="shared" si="21"/>
        <v>12734703.950298879</v>
      </c>
      <c r="M124" s="48">
        <f t="shared" si="21"/>
        <v>2754443.452736726</v>
      </c>
      <c r="N124" s="48">
        <f t="shared" si="21"/>
        <v>3415840.7848265669</v>
      </c>
      <c r="O124" s="48">
        <f t="shared" si="21"/>
        <v>751167.17431528063</v>
      </c>
    </row>
    <row r="125" spans="1:15" x14ac:dyDescent="0.35">
      <c r="A125">
        <v>2145</v>
      </c>
      <c r="B125" s="48">
        <f t="shared" si="12"/>
        <v>45135011.170416534</v>
      </c>
      <c r="C125" s="48">
        <f t="shared" si="13"/>
        <v>30909256.901339579</v>
      </c>
      <c r="D125" s="48">
        <f t="shared" si="14"/>
        <v>35367344.750734158</v>
      </c>
      <c r="E125" s="48">
        <f t="shared" si="15"/>
        <v>7014335.5363654168</v>
      </c>
      <c r="F125" s="48">
        <f t="shared" si="16"/>
        <v>8857160.6532938946</v>
      </c>
      <c r="G125" s="48">
        <f t="shared" si="17"/>
        <v>2211204.1330074556</v>
      </c>
      <c r="I125">
        <v>2145</v>
      </c>
      <c r="J125" s="48">
        <f t="shared" si="21"/>
        <v>16478273.460952211</v>
      </c>
      <c r="K125" s="48">
        <f t="shared" si="21"/>
        <v>11335777.252114478</v>
      </c>
      <c r="L125" s="48">
        <f t="shared" si="21"/>
        <v>12938459.213503661</v>
      </c>
      <c r="M125" s="48">
        <f t="shared" si="21"/>
        <v>2798514.5479805139</v>
      </c>
      <c r="N125" s="48">
        <f t="shared" si="21"/>
        <v>3470494.2373837922</v>
      </c>
      <c r="O125" s="48">
        <f t="shared" si="21"/>
        <v>763185.84910432517</v>
      </c>
    </row>
    <row r="126" spans="1:15" x14ac:dyDescent="0.35">
      <c r="A126">
        <v>2146</v>
      </c>
      <c r="B126" s="48">
        <f t="shared" si="12"/>
        <v>45857171.3491432</v>
      </c>
      <c r="C126" s="48">
        <f t="shared" si="13"/>
        <v>31403805.011761013</v>
      </c>
      <c r="D126" s="48">
        <f t="shared" si="14"/>
        <v>35933222.266745903</v>
      </c>
      <c r="E126" s="48">
        <f t="shared" si="15"/>
        <v>7126564.9049472632</v>
      </c>
      <c r="F126" s="48">
        <f t="shared" si="16"/>
        <v>8998875.2237465978</v>
      </c>
      <c r="G126" s="48">
        <f t="shared" si="17"/>
        <v>2246583.3991355752</v>
      </c>
      <c r="I126">
        <v>2146</v>
      </c>
      <c r="J126" s="48">
        <f t="shared" si="21"/>
        <v>16741925.836327447</v>
      </c>
      <c r="K126" s="48">
        <f t="shared" si="21"/>
        <v>11517149.68814831</v>
      </c>
      <c r="L126" s="48">
        <f t="shared" si="21"/>
        <v>13145474.560919719</v>
      </c>
      <c r="M126" s="48">
        <f t="shared" si="21"/>
        <v>2843290.780748202</v>
      </c>
      <c r="N126" s="48">
        <f t="shared" si="21"/>
        <v>3526022.145181933</v>
      </c>
      <c r="O126" s="48">
        <f t="shared" si="21"/>
        <v>775396.82268999435</v>
      </c>
    </row>
    <row r="127" spans="1:15" x14ac:dyDescent="0.35">
      <c r="A127">
        <v>2147</v>
      </c>
      <c r="B127" s="48">
        <f t="shared" si="12"/>
        <v>46590886.09072949</v>
      </c>
      <c r="C127" s="48">
        <f t="shared" si="13"/>
        <v>31906265.891949192</v>
      </c>
      <c r="D127" s="48">
        <f t="shared" si="14"/>
        <v>36508153.823013835</v>
      </c>
      <c r="E127" s="48">
        <f t="shared" si="15"/>
        <v>7240589.943426419</v>
      </c>
      <c r="F127" s="48">
        <f t="shared" si="16"/>
        <v>9142857.227326544</v>
      </c>
      <c r="G127" s="48">
        <f t="shared" si="17"/>
        <v>2282528.7335217446</v>
      </c>
      <c r="I127">
        <v>2147</v>
      </c>
      <c r="J127" s="48">
        <f t="shared" si="21"/>
        <v>17009796.649708685</v>
      </c>
      <c r="K127" s="48">
        <f t="shared" si="21"/>
        <v>11701424.083158683</v>
      </c>
      <c r="L127" s="48">
        <f t="shared" si="21"/>
        <v>13355802.153894434</v>
      </c>
      <c r="M127" s="48">
        <f t="shared" si="21"/>
        <v>2888783.4332401734</v>
      </c>
      <c r="N127" s="48">
        <f t="shared" si="21"/>
        <v>3582438.4995048437</v>
      </c>
      <c r="O127" s="48">
        <f t="shared" si="21"/>
        <v>787803.17185303429</v>
      </c>
    </row>
    <row r="128" spans="1:15" x14ac:dyDescent="0.35">
      <c r="A128">
        <v>2148</v>
      </c>
      <c r="B128" s="48">
        <f t="shared" si="12"/>
        <v>47336340.26818116</v>
      </c>
      <c r="C128" s="48">
        <f t="shared" si="13"/>
        <v>32416766.146220379</v>
      </c>
      <c r="D128" s="48">
        <f t="shared" si="14"/>
        <v>37092284.284182057</v>
      </c>
      <c r="E128" s="48">
        <f t="shared" si="15"/>
        <v>7356439.3825212419</v>
      </c>
      <c r="F128" s="48">
        <f t="shared" si="16"/>
        <v>9289142.9429637697</v>
      </c>
      <c r="G128" s="48">
        <f t="shared" si="17"/>
        <v>2319049.1932580927</v>
      </c>
      <c r="I128">
        <v>2148</v>
      </c>
      <c r="J128" s="48">
        <f t="shared" si="21"/>
        <v>17281953.396104023</v>
      </c>
      <c r="K128" s="48">
        <f t="shared" si="21"/>
        <v>11888646.868489223</v>
      </c>
      <c r="L128" s="48">
        <f t="shared" si="21"/>
        <v>13569494.988356745</v>
      </c>
      <c r="M128" s="48">
        <f t="shared" si="21"/>
        <v>2935003.9681720161</v>
      </c>
      <c r="N128" s="48">
        <f t="shared" si="21"/>
        <v>3639757.5154969213</v>
      </c>
      <c r="O128" s="48">
        <f t="shared" si="21"/>
        <v>800408.02260268282</v>
      </c>
    </row>
    <row r="129" spans="1:15" x14ac:dyDescent="0.35">
      <c r="A129">
        <v>2149</v>
      </c>
      <c r="B129" s="48">
        <f t="shared" si="12"/>
        <v>48093721.712472059</v>
      </c>
      <c r="C129" s="48">
        <f t="shared" si="13"/>
        <v>32935434.404559907</v>
      </c>
      <c r="D129" s="48">
        <f t="shared" si="14"/>
        <v>37685760.832728967</v>
      </c>
      <c r="E129" s="48">
        <f t="shared" si="15"/>
        <v>7474142.4126415821</v>
      </c>
      <c r="F129" s="48">
        <f t="shared" si="16"/>
        <v>9437769.2300511897</v>
      </c>
      <c r="G129" s="48">
        <f t="shared" si="17"/>
        <v>2356153.9803502224</v>
      </c>
      <c r="I129">
        <v>2149</v>
      </c>
      <c r="J129" s="48">
        <f t="shared" si="21"/>
        <v>17558464.650441688</v>
      </c>
      <c r="K129" s="48">
        <f t="shared" si="21"/>
        <v>12078865.21838505</v>
      </c>
      <c r="L129" s="48">
        <f t="shared" si="21"/>
        <v>13786606.908170452</v>
      </c>
      <c r="M129" s="48">
        <f t="shared" si="21"/>
        <v>2981964.0316627682</v>
      </c>
      <c r="N129" s="48">
        <f t="shared" si="21"/>
        <v>3697993.635744872</v>
      </c>
      <c r="O129" s="48">
        <f t="shared" si="21"/>
        <v>813214.55096432578</v>
      </c>
    </row>
    <row r="130" spans="1:15" x14ac:dyDescent="0.35">
      <c r="A130">
        <v>2150</v>
      </c>
      <c r="B130" s="48">
        <f t="shared" si="12"/>
        <v>48863221.25987161</v>
      </c>
      <c r="C130" s="48">
        <f t="shared" si="13"/>
        <v>33462401.355032865</v>
      </c>
      <c r="D130" s="48">
        <f t="shared" si="14"/>
        <v>38288733.006052628</v>
      </c>
      <c r="E130" s="48">
        <f t="shared" si="15"/>
        <v>7593728.6912438478</v>
      </c>
      <c r="F130" s="48">
        <f t="shared" si="16"/>
        <v>9588773.5377320088</v>
      </c>
      <c r="G130" s="48">
        <f t="shared" si="17"/>
        <v>2393852.4440358263</v>
      </c>
      <c r="I130">
        <v>2150</v>
      </c>
      <c r="J130" s="48">
        <f t="shared" si="21"/>
        <v>17839400.084848754</v>
      </c>
      <c r="K130" s="48">
        <f t="shared" si="21"/>
        <v>12272127.06187921</v>
      </c>
      <c r="L130" s="48">
        <f t="shared" si="21"/>
        <v>14007192.61870118</v>
      </c>
      <c r="M130" s="48">
        <f t="shared" si="21"/>
        <v>3029675.4561693724</v>
      </c>
      <c r="N130" s="48">
        <f t="shared" si="21"/>
        <v>3757161.53391679</v>
      </c>
      <c r="O130" s="48">
        <f t="shared" si="21"/>
        <v>826225.98377975496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33F5E-0B14-4E35-8DB8-AF442AB94A1C}">
  <dimension ref="A1:AM131"/>
  <sheetViews>
    <sheetView zoomScale="55" zoomScaleNormal="55" workbookViewId="0">
      <selection activeCell="V4" sqref="V4"/>
    </sheetView>
  </sheetViews>
  <sheetFormatPr defaultColWidth="8.81640625" defaultRowHeight="14.5" x14ac:dyDescent="0.35"/>
  <cols>
    <col min="2" max="2" width="13.453125" style="30" bestFit="1" customWidth="1"/>
    <col min="3" max="4" width="14.453125" style="30" bestFit="1" customWidth="1"/>
    <col min="5" max="7" width="13.453125" style="30" bestFit="1" customWidth="1"/>
    <col min="8" max="9" width="14.453125" style="32" bestFit="1" customWidth="1"/>
    <col min="10" max="13" width="13.453125" style="32" bestFit="1" customWidth="1"/>
    <col min="14" max="17" width="16" style="34" bestFit="1" customWidth="1"/>
    <col min="18" max="19" width="14.453125" style="34" bestFit="1" customWidth="1"/>
    <col min="22" max="22" width="13.453125" style="30" bestFit="1" customWidth="1"/>
    <col min="23" max="24" width="14.453125" style="30" bestFit="1" customWidth="1"/>
    <col min="25" max="27" width="13.453125" style="30" bestFit="1" customWidth="1"/>
    <col min="28" max="29" width="14.453125" style="32" bestFit="1" customWidth="1"/>
    <col min="30" max="33" width="13.453125" style="32" bestFit="1" customWidth="1"/>
    <col min="34" max="37" width="16" style="34" bestFit="1" customWidth="1"/>
    <col min="38" max="39" width="14.453125" style="34" bestFit="1" customWidth="1"/>
  </cols>
  <sheetData>
    <row r="1" spans="1:39" x14ac:dyDescent="0.35">
      <c r="A1" s="1" t="s">
        <v>131</v>
      </c>
      <c r="U1" s="1" t="s">
        <v>131</v>
      </c>
    </row>
    <row r="2" spans="1:39" x14ac:dyDescent="0.35">
      <c r="B2" s="30" t="s">
        <v>126</v>
      </c>
      <c r="H2" s="32" t="s">
        <v>127</v>
      </c>
      <c r="N2" s="34" t="s">
        <v>128</v>
      </c>
      <c r="V2" s="30" t="s">
        <v>126</v>
      </c>
      <c r="AB2" s="32" t="s">
        <v>127</v>
      </c>
      <c r="AH2" s="34" t="s">
        <v>128</v>
      </c>
    </row>
    <row r="3" spans="1:39" x14ac:dyDescent="0.35">
      <c r="A3" s="1" t="s">
        <v>0</v>
      </c>
      <c r="B3" s="31" t="s">
        <v>1</v>
      </c>
      <c r="C3" s="31" t="s">
        <v>2</v>
      </c>
      <c r="D3" s="31" t="s">
        <v>3</v>
      </c>
      <c r="E3" s="31" t="s">
        <v>4</v>
      </c>
      <c r="F3" s="31" t="s">
        <v>5</v>
      </c>
      <c r="G3" s="31" t="s">
        <v>6</v>
      </c>
      <c r="H3" s="33" t="s">
        <v>1</v>
      </c>
      <c r="I3" s="33" t="s">
        <v>2</v>
      </c>
      <c r="J3" s="33" t="s">
        <v>3</v>
      </c>
      <c r="K3" s="33" t="s">
        <v>4</v>
      </c>
      <c r="L3" s="33" t="s">
        <v>5</v>
      </c>
      <c r="M3" s="33" t="s">
        <v>6</v>
      </c>
      <c r="N3" s="35" t="s">
        <v>1</v>
      </c>
      <c r="O3" s="35" t="s">
        <v>2</v>
      </c>
      <c r="P3" s="35" t="s">
        <v>3</v>
      </c>
      <c r="Q3" s="35" t="s">
        <v>4</v>
      </c>
      <c r="R3" s="35" t="s">
        <v>5</v>
      </c>
      <c r="S3" s="35" t="s">
        <v>6</v>
      </c>
      <c r="U3" s="1" t="s">
        <v>0</v>
      </c>
      <c r="V3" s="31" t="s">
        <v>1</v>
      </c>
      <c r="W3" s="31" t="s">
        <v>2</v>
      </c>
      <c r="X3" s="31" t="s">
        <v>3</v>
      </c>
      <c r="Y3" s="31" t="s">
        <v>4</v>
      </c>
      <c r="Z3" s="31" t="s">
        <v>5</v>
      </c>
      <c r="AA3" s="31" t="s">
        <v>6</v>
      </c>
      <c r="AB3" s="33" t="s">
        <v>1</v>
      </c>
      <c r="AC3" s="33" t="s">
        <v>2</v>
      </c>
      <c r="AD3" s="33" t="s">
        <v>3</v>
      </c>
      <c r="AE3" s="33" t="s">
        <v>4</v>
      </c>
      <c r="AF3" s="33" t="s">
        <v>5</v>
      </c>
      <c r="AG3" s="33" t="s">
        <v>6</v>
      </c>
      <c r="AH3" s="35" t="s">
        <v>1</v>
      </c>
      <c r="AI3" s="35" t="s">
        <v>2</v>
      </c>
      <c r="AJ3" s="35" t="s">
        <v>3</v>
      </c>
      <c r="AK3" s="35" t="s">
        <v>4</v>
      </c>
      <c r="AL3" s="35" t="s">
        <v>5</v>
      </c>
      <c r="AM3" s="35" t="s">
        <v>6</v>
      </c>
    </row>
    <row r="4" spans="1:39" x14ac:dyDescent="0.35">
      <c r="A4">
        <v>2023</v>
      </c>
      <c r="B4" s="43">
        <f>'Property % affected'!B4*'Population Estimate'!B3</f>
        <v>49.972888607321593</v>
      </c>
      <c r="C4" s="43">
        <f>'Property % affected'!C4*'Population Estimate'!C3</f>
        <v>73.672987602805108</v>
      </c>
      <c r="D4" s="43">
        <f>'Property % affected'!D4*'Population Estimate'!D3</f>
        <v>80.477392838949228</v>
      </c>
      <c r="E4" s="43">
        <f>'Property % affected'!E4*'Population Estimate'!E3</f>
        <v>78.090672397478684</v>
      </c>
      <c r="F4" s="43">
        <f>'Property % affected'!F4*'Population Estimate'!F3</f>
        <v>59.549312911470892</v>
      </c>
      <c r="G4" s="43">
        <f>'Property % affected'!G4*'Population Estimate'!G3</f>
        <v>34.110410206273365</v>
      </c>
      <c r="H4" s="44">
        <f>'Property % affected'!H4*'Population Estimate'!B3</f>
        <v>100.3604213476721</v>
      </c>
      <c r="I4" s="44">
        <f>'Property % affected'!I4*'Population Estimate'!C3</f>
        <v>122.62533612822314</v>
      </c>
      <c r="J4" s="44">
        <f>'Property % affected'!J4*'Population Estimate'!D3</f>
        <v>80.157650263340287</v>
      </c>
      <c r="K4" s="44">
        <f>'Property % affected'!K4*'Population Estimate'!E3</f>
        <v>87.036559680988873</v>
      </c>
      <c r="L4" s="44">
        <f>'Property % affected'!L4*'Population Estimate'!F3</f>
        <v>71.570173286008071</v>
      </c>
      <c r="M4" s="44">
        <f>'Property % affected'!M4*'Population Estimate'!G3</f>
        <v>29.308483760139683</v>
      </c>
      <c r="N4" s="45">
        <f>'Property % affected'!N4*'Population Estimate'!B3</f>
        <v>5907.3158828485657</v>
      </c>
      <c r="O4" s="45">
        <f>'Property % affected'!O4*'Population Estimate'!C3</f>
        <v>12100.735143889222</v>
      </c>
      <c r="P4" s="45">
        <f>'Property % affected'!P4*'Population Estimate'!D3</f>
        <v>9173.1255334395355</v>
      </c>
      <c r="Q4" s="45">
        <f>'Property % affected'!Q4*'Population Estimate'!E3</f>
        <v>4511.94797185074</v>
      </c>
      <c r="R4" s="45">
        <f>'Property % affected'!R4*'Population Estimate'!F3</f>
        <v>2893.9367723332571</v>
      </c>
      <c r="S4" s="45">
        <f>'Property % affected'!S4*'Population Estimate'!G3</f>
        <v>1580.1163156958476</v>
      </c>
      <c r="U4">
        <v>2023</v>
      </c>
      <c r="V4" s="98">
        <f>'Population Estimate'!J3*Assumptions!C$41*'Property % affected'!B4</f>
        <v>46.523543520123404</v>
      </c>
      <c r="W4" s="43">
        <f>'Population Estimate'!K3*Assumptions!D$41*'Property % affected'!C4</f>
        <v>67.277581058515281</v>
      </c>
      <c r="X4" s="43">
        <f>'Population Estimate'!L3*Assumptions!E$41*'Property % affected'!D4</f>
        <v>72.719512203148284</v>
      </c>
      <c r="Y4" s="43">
        <f>'Population Estimate'!M3*Assumptions!F$41*'Property % affected'!E4</f>
        <v>77.889730835133165</v>
      </c>
      <c r="Z4" s="43">
        <f>'Population Estimate'!N3*Assumptions!G$41*'Property % affected'!F4</f>
        <v>58.33290017793874</v>
      </c>
      <c r="AA4" s="43">
        <f>'Population Estimate'!O3*Assumptions!H$41*'Property % affected'!G4</f>
        <v>31.198541223820115</v>
      </c>
      <c r="AB4" s="44">
        <f>'Population Estimate'!J3*Assumptions!C$41*'Property % affected'!H4</f>
        <v>93.433110640361605</v>
      </c>
      <c r="AC4" s="44">
        <f>'Population Estimate'!K3*Assumptions!D$41*'Property % affected'!I4</f>
        <v>111.98047289289102</v>
      </c>
      <c r="AD4" s="44">
        <f>'Population Estimate'!L3*Assumptions!E$41*'Property % affected'!J4</f>
        <v>72.43059225546321</v>
      </c>
      <c r="AE4" s="44">
        <f>'Population Estimate'!M3*Assumptions!F$41*'Property % affected'!K4</f>
        <v>86.812598716810498</v>
      </c>
      <c r="AF4" s="44">
        <f>'Population Estimate'!N3*Assumptions!G$41*'Property % affected'!L4</f>
        <v>70.108210655882871</v>
      </c>
      <c r="AG4" s="44">
        <f>'Population Estimate'!O3*Assumptions!H$41*'Property % affected'!M4</f>
        <v>26.806535989127831</v>
      </c>
      <c r="AH4" s="45">
        <f>'Population Estimate'!J3*Assumptions!C$41*'Property % affected'!N4</f>
        <v>5499.5673698669452</v>
      </c>
      <c r="AI4" s="45">
        <f>'Population Estimate'!K3*Assumptions!D$41*'Property % affected'!O4</f>
        <v>11050.294225880347</v>
      </c>
      <c r="AJ4" s="45">
        <f>'Population Estimate'!L3*Assumptions!E$41*'Property % affected'!P4</f>
        <v>8288.8521936203051</v>
      </c>
      <c r="AK4" s="45">
        <f>'Population Estimate'!M3*Assumptions!F$41*'Property % affected'!Q4</f>
        <v>4500.337905669332</v>
      </c>
      <c r="AL4" s="45">
        <f>'Population Estimate'!N3*Assumptions!G$41*'Property % affected'!R4</f>
        <v>2834.8223784335919</v>
      </c>
      <c r="AM4" s="45">
        <f>'Population Estimate'!O3*Assumptions!H$41*'Property % affected'!S4</f>
        <v>1445.2281199655938</v>
      </c>
    </row>
    <row r="5" spans="1:39" x14ac:dyDescent="0.35">
      <c r="A5">
        <v>2024</v>
      </c>
      <c r="B5" s="43">
        <f>'Property % affected'!B5*'Population Estimate'!B4</f>
        <v>51.419353907069684</v>
      </c>
      <c r="C5" s="43">
        <f>'Property % affected'!C5*'Population Estimate'!C4</f>
        <v>75.80545228647793</v>
      </c>
      <c r="D5" s="43">
        <f>'Property % affected'!D5*'Population Estimate'!D4</f>
        <v>82.806811037493787</v>
      </c>
      <c r="E5" s="43">
        <f>'Property % affected'!E5*'Population Estimate'!E4</f>
        <v>80.351006970981771</v>
      </c>
      <c r="F5" s="43">
        <f>'Property % affected'!F5*'Population Estimate'!F4</f>
        <v>61.272967820177989</v>
      </c>
      <c r="G5" s="43">
        <f>'Property % affected'!G5*'Population Estimate'!G4</f>
        <v>35.097736056320755</v>
      </c>
      <c r="H5" s="44">
        <f>'Property % affected'!H5*'Population Estimate'!B4</f>
        <v>100.96593093219163</v>
      </c>
      <c r="I5" s="44">
        <f>'Property % affected'!I5*'Population Estimate'!C4</f>
        <v>123.36517774440514</v>
      </c>
      <c r="J5" s="44">
        <f>'Property % affected'!J5*'Population Estimate'!D4</f>
        <v>80.641269451614463</v>
      </c>
      <c r="K5" s="44">
        <f>'Property % affected'!K5*'Population Estimate'!E4</f>
        <v>87.561681739891696</v>
      </c>
      <c r="L5" s="44">
        <f>'Property % affected'!L5*'Population Estimate'!F4</f>
        <v>72.001981216948025</v>
      </c>
      <c r="M5" s="44">
        <f>'Property % affected'!M5*'Population Estimate'!G4</f>
        <v>29.485312111258509</v>
      </c>
      <c r="N5" s="45">
        <f>'Property % affected'!N5*'Population Estimate'!B4</f>
        <v>5989.3794416934743</v>
      </c>
      <c r="O5" s="45">
        <f>'Property % affected'!O5*'Population Estimate'!C4</f>
        <v>12268.836767408357</v>
      </c>
      <c r="P5" s="45">
        <f>'Property % affected'!P5*'Population Estimate'!D4</f>
        <v>9300.5572370988539</v>
      </c>
      <c r="Q5" s="45">
        <f>'Property % affected'!Q5*'Population Estimate'!E4</f>
        <v>4574.6272859819128</v>
      </c>
      <c r="R5" s="45">
        <f>'Property % affected'!R5*'Population Estimate'!F4</f>
        <v>2934.1389141045033</v>
      </c>
      <c r="S5" s="45">
        <f>'Property % affected'!S5*'Population Estimate'!G4</f>
        <v>1602.0670579325022</v>
      </c>
      <c r="U5">
        <v>2024</v>
      </c>
      <c r="V5" s="43">
        <f>'Population Estimate'!J4*Assumptions!C$41*'Property % affected'!B5</f>
        <v>47.870167523629952</v>
      </c>
      <c r="W5" s="43">
        <f>'Population Estimate'!K4*Assumptions!D$41*'Property % affected'!C5</f>
        <v>69.224930694771331</v>
      </c>
      <c r="X5" s="43">
        <f>'Population Estimate'!L4*Assumptions!E$41*'Property % affected'!D5</f>
        <v>74.824378540633745</v>
      </c>
      <c r="Y5" s="43">
        <f>'Population Estimate'!M4*Assumptions!F$41*'Property % affected'!E5</f>
        <v>80.144249154957294</v>
      </c>
      <c r="Z5" s="43">
        <f>'Population Estimate'!N4*Assumptions!G$41*'Property % affected'!F5</f>
        <v>60.021346019124209</v>
      </c>
      <c r="AA5" s="43">
        <f>'Population Estimate'!O4*Assumptions!H$41*'Property % affected'!G5</f>
        <v>32.101583023897369</v>
      </c>
      <c r="AB5" s="44">
        <f>'Population Estimate'!J4*Assumptions!C$41*'Property % affected'!H5</f>
        <v>93.996825332313961</v>
      </c>
      <c r="AC5" s="44">
        <f>'Population Estimate'!K4*Assumptions!D$41*'Property % affected'!I5</f>
        <v>112.65609031961327</v>
      </c>
      <c r="AD5" s="44">
        <f>'Population Estimate'!L4*Assumptions!E$41*'Property % affected'!J5</f>
        <v>72.867591395504434</v>
      </c>
      <c r="AE5" s="44">
        <f>'Population Estimate'!M4*Assumptions!F$41*'Property % affected'!K5</f>
        <v>87.336369540748905</v>
      </c>
      <c r="AF5" s="44">
        <f>'Population Estimate'!N4*Assumptions!G$41*'Property % affected'!L5</f>
        <v>70.531198054058379</v>
      </c>
      <c r="AG5" s="44">
        <f>'Population Estimate'!O4*Assumptions!H$41*'Property % affected'!M5</f>
        <v>26.968269212755445</v>
      </c>
      <c r="AH5" s="45">
        <f>'Population Estimate'!J4*Assumptions!C$41*'Property % affected'!N5</f>
        <v>5575.9665466553352</v>
      </c>
      <c r="AI5" s="45">
        <f>'Population Estimate'!K4*Assumptions!D$41*'Property % affected'!O5</f>
        <v>11203.803279474718</v>
      </c>
      <c r="AJ5" s="45">
        <f>'Population Estimate'!L4*Assumptions!E$41*'Property % affected'!P5</f>
        <v>8403.9997027831141</v>
      </c>
      <c r="AK5" s="45">
        <f>'Population Estimate'!M4*Assumptions!F$41*'Property % affected'!Q5</f>
        <v>4562.8559344776668</v>
      </c>
      <c r="AL5" s="45">
        <f>'Population Estimate'!N4*Assumptions!G$41*'Property % affected'!R5</f>
        <v>2874.2033117848769</v>
      </c>
      <c r="AM5" s="45">
        <f>'Population Estimate'!O4*Assumptions!H$41*'Property % affected'!S5</f>
        <v>1465.3050153304514</v>
      </c>
    </row>
    <row r="6" spans="1:39" x14ac:dyDescent="0.35">
      <c r="A6">
        <v>2025</v>
      </c>
      <c r="B6" s="43">
        <f>'Property % affected'!B6*'Population Estimate'!B5</f>
        <v>52.907687146048083</v>
      </c>
      <c r="C6" s="43">
        <f>'Property % affected'!C6*'Population Estimate'!C5</f>
        <v>77.999641162084259</v>
      </c>
      <c r="D6" s="43">
        <f>'Property % affected'!D6*'Population Estimate'!D5</f>
        <v>85.203654247613585</v>
      </c>
      <c r="E6" s="43">
        <f>'Property % affected'!E6*'Population Estimate'!E5</f>
        <v>82.676766930479346</v>
      </c>
      <c r="F6" s="43">
        <f>'Property % affected'!F6*'Population Estimate'!F5</f>
        <v>63.046513921563111</v>
      </c>
      <c r="G6" s="43">
        <f>'Property % affected'!G6*'Population Estimate'!G5</f>
        <v>36.11364005386848</v>
      </c>
      <c r="H6" s="44">
        <f>'Property % affected'!H6*'Population Estimate'!B5</f>
        <v>101.57509376818243</v>
      </c>
      <c r="I6" s="44">
        <f>'Property % affected'!I6*'Population Estimate'!C5</f>
        <v>124.10948308427034</v>
      </c>
      <c r="J6" s="44">
        <f>'Property % affected'!J6*'Population Estimate'!D5</f>
        <v>81.127806483893565</v>
      </c>
      <c r="K6" s="44">
        <f>'Property % affected'!K6*'Population Estimate'!E5</f>
        <v>88.089972044158969</v>
      </c>
      <c r="L6" s="44">
        <f>'Property % affected'!L6*'Population Estimate'!F5</f>
        <v>72.43639439642466</v>
      </c>
      <c r="M6" s="44">
        <f>'Property % affected'!M6*'Population Estimate'!G5</f>
        <v>29.663207329773662</v>
      </c>
      <c r="N6" s="45">
        <f>'Property % affected'!N6*'Population Estimate'!B5</f>
        <v>6072.5830153647175</v>
      </c>
      <c r="O6" s="45">
        <f>'Property % affected'!O6*'Population Estimate'!C5</f>
        <v>12439.273633827506</v>
      </c>
      <c r="P6" s="45">
        <f>'Property % affected'!P6*'Population Estimate'!D5</f>
        <v>9429.7592031445674</v>
      </c>
      <c r="Q6" s="45">
        <f>'Property % affected'!Q6*'Population Estimate'!E5</f>
        <v>4638.1773318778287</v>
      </c>
      <c r="R6" s="45">
        <f>'Property % affected'!R6*'Population Estimate'!F5</f>
        <v>2974.8995380853294</v>
      </c>
      <c r="S6" s="45">
        <f>'Property % affected'!S6*'Population Estimate'!G5</f>
        <v>1624.3227366348806</v>
      </c>
      <c r="U6">
        <v>2025</v>
      </c>
      <c r="V6" s="43">
        <f>'Population Estimate'!J5*Assumptions!C$41*'Property % affected'!B6</f>
        <v>49.255769559969174</v>
      </c>
      <c r="W6" s="43">
        <f>'Population Estimate'!K5*Assumptions!D$41*'Property % affected'!C6</f>
        <v>71.228646367768903</v>
      </c>
      <c r="X6" s="43">
        <f>'Population Estimate'!L5*Assumptions!E$41*'Property % affected'!D6</f>
        <v>76.990170235900777</v>
      </c>
      <c r="Y6" s="43">
        <f>'Population Estimate'!M5*Assumptions!F$41*'Property % affected'!E6</f>
        <v>82.464024509308643</v>
      </c>
      <c r="Z6" s="43">
        <f>'Population Estimate'!N5*Assumptions!G$41*'Property % affected'!F6</f>
        <v>61.758663926500809</v>
      </c>
      <c r="AA6" s="43">
        <f>'Population Estimate'!O5*Assumptions!H$41*'Property % affected'!G6</f>
        <v>33.030763369582786</v>
      </c>
      <c r="AB6" s="44">
        <f>'Population Estimate'!J5*Assumptions!C$41*'Property % affected'!H6</f>
        <v>94.563941112507393</v>
      </c>
      <c r="AC6" s="44">
        <f>'Population Estimate'!K5*Assumptions!D$41*'Property % affected'!I6</f>
        <v>113.33578398298195</v>
      </c>
      <c r="AD6" s="44">
        <f>'Population Estimate'!L5*Assumptions!E$41*'Property % affected'!J6</f>
        <v>73.307227104465682</v>
      </c>
      <c r="AE6" s="44">
        <f>'Population Estimate'!M5*Assumptions!F$41*'Property % affected'!K6</f>
        <v>87.863300457577793</v>
      </c>
      <c r="AF6" s="44">
        <f>'Population Estimate'!N5*Assumptions!G$41*'Property % affected'!L6</f>
        <v>70.95673748340603</v>
      </c>
      <c r="AG6" s="44">
        <f>'Population Estimate'!O5*Assumptions!H$41*'Property % affected'!M6</f>
        <v>27.130978229586461</v>
      </c>
      <c r="AH6" s="45">
        <f>'Population Estimate'!J5*Assumptions!C$41*'Property % affected'!N6</f>
        <v>5653.4270495120136</v>
      </c>
      <c r="AI6" s="45">
        <f>'Population Estimate'!K5*Assumptions!D$41*'Property % affected'!O6</f>
        <v>11359.444858145231</v>
      </c>
      <c r="AJ6" s="45">
        <f>'Population Estimate'!L5*Assumptions!E$41*'Property % affected'!P6</f>
        <v>8520.7468241185961</v>
      </c>
      <c r="AK6" s="45">
        <f>'Population Estimate'!M5*Assumptions!F$41*'Property % affected'!Q6</f>
        <v>4626.2424544988853</v>
      </c>
      <c r="AL6" s="45">
        <f>'Population Estimate'!N5*Assumptions!G$41*'Property % affected'!R6</f>
        <v>2914.1313192397879</v>
      </c>
      <c r="AM6" s="45">
        <f>'Population Estimate'!O5*Assumptions!H$41*'Property % affected'!S6</f>
        <v>1485.6608159573389</v>
      </c>
    </row>
    <row r="7" spans="1:39" x14ac:dyDescent="0.35">
      <c r="A7">
        <v>2026</v>
      </c>
      <c r="B7" s="43">
        <f>'Property % affected'!B7*'Population Estimate'!B6</f>
        <v>54.439100191790537</v>
      </c>
      <c r="C7" s="43">
        <f>'Property % affected'!C7*'Population Estimate'!C6</f>
        <v>80.257340836407792</v>
      </c>
      <c r="D7" s="43">
        <f>'Property % affected'!D7*'Population Estimate'!D6</f>
        <v>87.669874086321286</v>
      </c>
      <c r="E7" s="43">
        <f>'Property % affected'!E7*'Population Estimate'!E6</f>
        <v>85.069846013820097</v>
      </c>
      <c r="F7" s="43">
        <f>'Property % affected'!F7*'Population Estimate'!F6</f>
        <v>64.871395316237283</v>
      </c>
      <c r="G7" s="43">
        <f>'Property % affected'!G7*'Population Estimate'!G6</f>
        <v>37.15894939341824</v>
      </c>
      <c r="H7" s="44">
        <f>'Property % affected'!H7*'Population Estimate'!B6</f>
        <v>102.18793189699058</v>
      </c>
      <c r="I7" s="44">
        <f>'Property % affected'!I7*'Population Estimate'!C6</f>
        <v>124.85827907902764</v>
      </c>
      <c r="J7" s="44">
        <f>'Property % affected'!J7*'Population Estimate'!D6</f>
        <v>81.617278964552725</v>
      </c>
      <c r="K7" s="44">
        <f>'Property % affected'!K7*'Population Estimate'!E6</f>
        <v>88.621449708924985</v>
      </c>
      <c r="L7" s="44">
        <f>'Property % affected'!L7*'Population Estimate'!F6</f>
        <v>72.873428542815176</v>
      </c>
      <c r="M7" s="44">
        <f>'Property % affected'!M7*'Population Estimate'!G6</f>
        <v>29.842175852469932</v>
      </c>
      <c r="N7" s="45">
        <f>'Property % affected'!N7*'Population Estimate'!B6</f>
        <v>6156.9424407797123</v>
      </c>
      <c r="O7" s="45">
        <f>'Property % affected'!O7*'Population Estimate'!C6</f>
        <v>12612.078183995776</v>
      </c>
      <c r="P7" s="45">
        <f>'Property % affected'!P7*'Population Estimate'!D6</f>
        <v>9560.7560238000133</v>
      </c>
      <c r="Q7" s="45">
        <f>'Property % affected'!Q7*'Population Estimate'!E6</f>
        <v>4702.610205615425</v>
      </c>
      <c r="R7" s="45">
        <f>'Property % affected'!R7*'Population Estimate'!F6</f>
        <v>3016.2264026280177</v>
      </c>
      <c r="S7" s="45">
        <f>'Property % affected'!S7*'Population Estimate'!G6</f>
        <v>1646.8875879352788</v>
      </c>
      <c r="U7">
        <v>2026</v>
      </c>
      <c r="V7" s="43">
        <f>'Population Estimate'!J6*Assumptions!C$41*'Property % affected'!B7</f>
        <v>50.681477848331866</v>
      </c>
      <c r="W7" s="43">
        <f>'Population Estimate'!K6*Assumptions!D$41*'Property % affected'!C7</f>
        <v>73.290359592485501</v>
      </c>
      <c r="X7" s="43">
        <f>'Population Estimate'!L6*Assumptions!E$41*'Property % affected'!D7</f>
        <v>79.218650773477947</v>
      </c>
      <c r="Y7" s="43">
        <f>'Population Estimate'!M6*Assumptions!F$41*'Property % affected'!E7</f>
        <v>84.85094576310253</v>
      </c>
      <c r="Z7" s="43">
        <f>'Population Estimate'!N6*Assumptions!G$41*'Property % affected'!F7</f>
        <v>63.546268502062595</v>
      </c>
      <c r="AA7" s="43">
        <f>'Population Estimate'!O6*Assumptions!H$41*'Property % affected'!G7</f>
        <v>33.986838841099384</v>
      </c>
      <c r="AB7" s="44">
        <f>'Population Estimate'!J6*Assumptions!C$41*'Property % affected'!H7</f>
        <v>95.134478500898808</v>
      </c>
      <c r="AC7" s="44">
        <f>'Population Estimate'!K6*Assumptions!D$41*'Property % affected'!I7</f>
        <v>114.01957847636093</v>
      </c>
      <c r="AD7" s="44">
        <f>'Population Estimate'!L6*Assumptions!E$41*'Property % affected'!J7</f>
        <v>73.749515289690933</v>
      </c>
      <c r="AE7" s="44">
        <f>'Population Estimate'!M6*Assumptions!F$41*'Property % affected'!K7</f>
        <v>88.393410533244733</v>
      </c>
      <c r="AF7" s="44">
        <f>'Population Estimate'!N6*Assumptions!G$41*'Property % affected'!L7</f>
        <v>71.384844341223996</v>
      </c>
      <c r="AG7" s="44">
        <f>'Population Estimate'!O6*Assumptions!H$41*'Property % affected'!M7</f>
        <v>27.294668926923162</v>
      </c>
      <c r="AH7" s="45">
        <f>'Population Estimate'!J6*Assumptions!C$41*'Property % affected'!N7</f>
        <v>5731.9636222218032</v>
      </c>
      <c r="AI7" s="45">
        <f>'Population Estimate'!K6*Assumptions!D$41*'Property % affected'!O7</f>
        <v>11517.248586614951</v>
      </c>
      <c r="AJ7" s="45">
        <f>'Population Estimate'!L6*Assumptions!E$41*'Property % affected'!P7</f>
        <v>8639.1157792025479</v>
      </c>
      <c r="AK7" s="45">
        <f>'Population Estimate'!M6*Assumptions!F$41*'Property % affected'!Q7</f>
        <v>4690.5095306845105</v>
      </c>
      <c r="AL7" s="45">
        <f>'Population Estimate'!N6*Assumptions!G$41*'Property % affected'!R7</f>
        <v>2954.6140006708856</v>
      </c>
      <c r="AM7" s="45">
        <f>'Population Estimate'!O6*Assumptions!H$41*'Property % affected'!S7</f>
        <v>1506.2993963569195</v>
      </c>
    </row>
    <row r="8" spans="1:39" x14ac:dyDescent="0.35">
      <c r="A8">
        <v>2027</v>
      </c>
      <c r="B8" s="43">
        <f>'Property % affected'!B8*'Population Estimate'!B7</f>
        <v>56.014839989337425</v>
      </c>
      <c r="C8" s="43">
        <f>'Property % affected'!C8*'Population Estimate'!C7</f>
        <v>82.580389629567009</v>
      </c>
      <c r="D8" s="43">
        <f>'Property % affected'!D8*'Population Estimate'!D7</f>
        <v>90.207478660185529</v>
      </c>
      <c r="E8" s="43">
        <f>'Property % affected'!E8*'Population Estimate'!E7</f>
        <v>87.53219277309617</v>
      </c>
      <c r="F8" s="43">
        <f>'Property % affected'!F8*'Population Estimate'!F7</f>
        <v>66.749097904304776</v>
      </c>
      <c r="G8" s="43">
        <f>'Property % affected'!G8*'Population Estimate'!G7</f>
        <v>38.234515212617239</v>
      </c>
      <c r="H8" s="44">
        <f>'Property % affected'!H8*'Population Estimate'!B7</f>
        <v>102.80446749294534</v>
      </c>
      <c r="I8" s="44">
        <f>'Property % affected'!I8*'Population Estimate'!C7</f>
        <v>125.61159282237131</v>
      </c>
      <c r="J8" s="44">
        <f>'Property % affected'!J8*'Population Estimate'!D7</f>
        <v>82.109704604180507</v>
      </c>
      <c r="K8" s="44">
        <f>'Property % affected'!K8*'Population Estimate'!E7</f>
        <v>89.156133964652412</v>
      </c>
      <c r="L8" s="44">
        <f>'Property % affected'!L8*'Population Estimate'!F7</f>
        <v>73.313099469331249</v>
      </c>
      <c r="M8" s="44">
        <f>'Property % affected'!M8*'Population Estimate'!G7</f>
        <v>30.022224154967486</v>
      </c>
      <c r="N8" s="45">
        <f>'Property % affected'!N8*'Population Estimate'!B7</f>
        <v>6242.4737748599882</v>
      </c>
      <c r="O8" s="45">
        <f>'Property % affected'!O8*'Population Estimate'!C7</f>
        <v>12787.283309425742</v>
      </c>
      <c r="P8" s="45">
        <f>'Property % affected'!P8*'Population Estimate'!D7</f>
        <v>9693.5726329200552</v>
      </c>
      <c r="Q8" s="45">
        <f>'Property % affected'!Q8*'Population Estimate'!E7</f>
        <v>4767.9381713085504</v>
      </c>
      <c r="R8" s="45">
        <f>'Property % affected'!R8*'Population Estimate'!F7</f>
        <v>3058.1273738627356</v>
      </c>
      <c r="S8" s="45">
        <f>'Property % affected'!S8*'Population Estimate'!G7</f>
        <v>1669.7659068137175</v>
      </c>
      <c r="U8">
        <v>2027</v>
      </c>
      <c r="V8" s="43">
        <f>'Population Estimate'!J7*Assumptions!C$41*'Property % affected'!B8</f>
        <v>52.148453264214119</v>
      </c>
      <c r="W8" s="43">
        <f>'Population Estimate'!K7*Assumptions!D$41*'Property % affected'!C8</f>
        <v>75.411749108100921</v>
      </c>
      <c r="X8" s="43">
        <f>'Population Estimate'!L7*Assumptions!E$41*'Property % affected'!D8</f>
        <v>81.51163468195486</v>
      </c>
      <c r="Y8" s="43">
        <f>'Population Estimate'!M7*Assumptions!F$41*'Property % affected'!E8</f>
        <v>87.306956454450727</v>
      </c>
      <c r="Z8" s="43">
        <f>'Population Estimate'!N7*Assumptions!G$41*'Property % affected'!F8</f>
        <v>65.385615293459409</v>
      </c>
      <c r="AA8" s="43">
        <f>'Population Estimate'!O7*Assumptions!H$41*'Property % affected'!G8</f>
        <v>34.970587917885346</v>
      </c>
      <c r="AB8" s="44">
        <f>'Population Estimate'!J7*Assumptions!C$41*'Property % affected'!H8</f>
        <v>95.708458141249309</v>
      </c>
      <c r="AC8" s="44">
        <f>'Population Estimate'!K7*Assumptions!D$41*'Property % affected'!I8</f>
        <v>114.70749854149437</v>
      </c>
      <c r="AD8" s="44">
        <f>'Population Estimate'!L7*Assumptions!E$41*'Property % affected'!J8</f>
        <v>74.194471954498852</v>
      </c>
      <c r="AE8" s="44">
        <f>'Population Estimate'!M7*Assumptions!F$41*'Property % affected'!K8</f>
        <v>88.926718948728933</v>
      </c>
      <c r="AF8" s="44">
        <f>'Population Estimate'!N7*Assumptions!G$41*'Property % affected'!L8</f>
        <v>71.81553411770777</v>
      </c>
      <c r="AG8" s="44">
        <f>'Population Estimate'!O7*Assumptions!H$41*'Property % affected'!M8</f>
        <v>27.459347227587976</v>
      </c>
      <c r="AH8" s="45">
        <f>'Population Estimate'!J7*Assumptions!C$41*'Property % affected'!N8</f>
        <v>5811.5912133880047</v>
      </c>
      <c r="AI8" s="45">
        <f>'Population Estimate'!K7*Assumptions!D$41*'Property % affected'!O8</f>
        <v>11677.244501149209</v>
      </c>
      <c r="AJ8" s="45">
        <f>'Population Estimate'!L7*Assumptions!E$41*'Property % affected'!P8</f>
        <v>8759.1290983096169</v>
      </c>
      <c r="AK8" s="45">
        <f>'Population Estimate'!M7*Assumptions!F$41*'Property % affected'!Q8</f>
        <v>4755.6693955905876</v>
      </c>
      <c r="AL8" s="45">
        <f>'Population Estimate'!N7*Assumptions!G$41*'Property % affected'!R8</f>
        <v>2995.6590615270397</v>
      </c>
      <c r="AM8" s="45">
        <f>'Population Estimate'!O7*Assumptions!H$41*'Property % affected'!S8</f>
        <v>1527.2246848639863</v>
      </c>
    </row>
    <row r="9" spans="1:39" x14ac:dyDescent="0.35">
      <c r="A9">
        <v>2028</v>
      </c>
      <c r="B9" s="43">
        <f>'Property % affected'!B9*'Population Estimate'!B8</f>
        <v>57.636189576554344</v>
      </c>
      <c r="C9" s="43">
        <f>'Property % affected'!C9*'Population Estimate'!C8</f>
        <v>84.970679071857617</v>
      </c>
      <c r="D9" s="43">
        <f>'Property % affected'!D9*'Population Estimate'!D8</f>
        <v>92.818534200421141</v>
      </c>
      <c r="E9" s="43">
        <f>'Property % affected'!E9*'Population Estimate'!E8</f>
        <v>90.06581216124161</v>
      </c>
      <c r="F9" s="43">
        <f>'Property % affected'!F9*'Population Estimate'!F8</f>
        <v>68.681150595249662</v>
      </c>
      <c r="G9" s="43">
        <f>'Property % affected'!G9*'Population Estimate'!G8</f>
        <v>39.341213285292547</v>
      </c>
      <c r="H9" s="44">
        <f>'Property % affected'!H9*'Population Estimate'!B8</f>
        <v>103.42472286416145</v>
      </c>
      <c r="I9" s="44">
        <f>'Property % affected'!I9*'Population Estimate'!C8</f>
        <v>126.36945157146151</v>
      </c>
      <c r="J9" s="44">
        <f>'Property % affected'!J9*'Population Estimate'!D8</f>
        <v>82.605101220219652</v>
      </c>
      <c r="K9" s="44">
        <f>'Property % affected'!K9*'Population Estimate'!E8</f>
        <v>89.694044157827932</v>
      </c>
      <c r="L9" s="44">
        <f>'Property % affected'!L9*'Population Estimate'!F8</f>
        <v>73.7554230845912</v>
      </c>
      <c r="M9" s="44">
        <f>'Property % affected'!M9*'Population Estimate'!G8</f>
        <v>30.203358751956181</v>
      </c>
      <c r="N9" s="45">
        <f>'Property % affected'!N9*'Population Estimate'!B8</f>
        <v>6329.193297587457</v>
      </c>
      <c r="O9" s="45">
        <f>'Property % affected'!O9*'Population Estimate'!C8</f>
        <v>12964.92235855402</v>
      </c>
      <c r="P9" s="45">
        <f>'Property % affected'!P9*'Population Estimate'!D8</f>
        <v>9828.2343107369943</v>
      </c>
      <c r="Q9" s="45">
        <f>'Property % affected'!Q9*'Population Estimate'!E8</f>
        <v>4834.1736634423123</v>
      </c>
      <c r="R9" s="45">
        <f>'Property % affected'!R9*'Population Estimate'!F8</f>
        <v>3100.610427194767</v>
      </c>
      <c r="S9" s="45">
        <f>'Property % affected'!S9*'Population Estimate'!G8</f>
        <v>1692.9620479154446</v>
      </c>
      <c r="U9">
        <v>2028</v>
      </c>
      <c r="V9" s="43">
        <f>'Population Estimate'!J8*Assumptions!C$41*'Property % affected'!B9</f>
        <v>53.657890284654215</v>
      </c>
      <c r="W9" s="43">
        <f>'Population Estimate'!K8*Assumptions!D$41*'Property % affected'!C9</f>
        <v>77.594542244901803</v>
      </c>
      <c r="X9" s="43">
        <f>'Population Estimate'!L8*Assumptions!E$41*'Property % affected'!D9</f>
        <v>83.870989011452551</v>
      </c>
      <c r="Y9" s="43">
        <f>'Population Estimate'!M8*Assumptions!F$41*'Property % affected'!E9</f>
        <v>89.834056377177163</v>
      </c>
      <c r="Z9" s="43">
        <f>'Population Estimate'!N8*Assumptions!G$41*'Property % affected'!F9</f>
        <v>67.278201979169026</v>
      </c>
      <c r="AA9" s="43">
        <f>'Population Estimate'!O8*Assumptions!H$41*'Property % affected'!G9</f>
        <v>35.982811612466804</v>
      </c>
      <c r="AB9" s="44">
        <f>'Population Estimate'!J8*Assumptions!C$41*'Property % affected'!H9</f>
        <v>96.285900801871009</v>
      </c>
      <c r="AC9" s="44">
        <f>'Population Estimate'!K8*Assumptions!D$41*'Property % affected'!I9</f>
        <v>115.3995690694022</v>
      </c>
      <c r="AD9" s="44">
        <f>'Population Estimate'!L8*Assumptions!E$41*'Property % affected'!J9</f>
        <v>74.642113198761692</v>
      </c>
      <c r="AE9" s="44">
        <f>'Population Estimate'!M8*Assumptions!F$41*'Property % affected'!K9</f>
        <v>89.463245000734958</v>
      </c>
      <c r="AF9" s="44">
        <f>'Population Estimate'!N8*Assumptions!G$41*'Property % affected'!L9</f>
        <v>72.248822396510633</v>
      </c>
      <c r="AG9" s="44">
        <f>'Population Estimate'!O8*Assumptions!H$41*'Property % affected'!M9</f>
        <v>27.625019090137805</v>
      </c>
      <c r="AH9" s="45">
        <f>'Population Estimate'!J8*Assumptions!C$41*'Property % affected'!N9</f>
        <v>5892.3249792777078</v>
      </c>
      <c r="AI9" s="45">
        <f>'Population Estimate'!K8*Assumptions!D$41*'Property % affected'!O9</f>
        <v>11839.463055272705</v>
      </c>
      <c r="AJ9" s="45">
        <f>'Population Estimate'!L8*Assumptions!E$41*'Property % affected'!P9</f>
        <v>8880.8096247016929</v>
      </c>
      <c r="AK9" s="45">
        <f>'Population Estimate'!M8*Assumptions!F$41*'Property % affected'!Q9</f>
        <v>4821.7344517060201</v>
      </c>
      <c r="AL9" s="45">
        <f>'Population Estimate'!N8*Assumptions!G$41*'Property % affected'!R9</f>
        <v>3037.2743143000748</v>
      </c>
      <c r="AM9" s="45">
        <f>'Population Estimate'!O8*Assumptions!H$41*'Property % affected'!S9</f>
        <v>1548.4406643851794</v>
      </c>
    </row>
    <row r="10" spans="1:39" x14ac:dyDescent="0.35">
      <c r="A10">
        <v>2029</v>
      </c>
      <c r="B10" s="43">
        <f>'Property % affected'!B10*'Population Estimate'!B9</f>
        <v>59.304469128838875</v>
      </c>
      <c r="C10" s="43">
        <f>'Property % affected'!C10*'Population Estimate'!C9</f>
        <v>87.430155443921194</v>
      </c>
      <c r="D10" s="43">
        <f>'Property % affected'!D10*'Population Estimate'!D9</f>
        <v>95.505166745307065</v>
      </c>
      <c r="E10" s="43">
        <f>'Property % affected'!E10*'Population Estimate'!E9</f>
        <v>92.672767164554699</v>
      </c>
      <c r="F10" s="43">
        <f>'Property % affected'!F10*'Population Estimate'!F9</f>
        <v>70.669126552842101</v>
      </c>
      <c r="G10" s="43">
        <f>'Property % affected'!G10*'Population Estimate'!G9</f>
        <v>40.479944734545342</v>
      </c>
      <c r="H10" s="44">
        <f>'Property % affected'!H10*'Population Estimate'!B9</f>
        <v>104.04872045334632</v>
      </c>
      <c r="I10" s="44">
        <f>'Property % affected'!I10*'Population Estimate'!C9</f>
        <v>127.13188274791025</v>
      </c>
      <c r="J10" s="44">
        <f>'Property % affected'!J10*'Population Estimate'!D9</f>
        <v>83.10348673761176</v>
      </c>
      <c r="K10" s="44">
        <f>'Property % affected'!K10*'Population Estimate'!E9</f>
        <v>90.235199751662478</v>
      </c>
      <c r="L10" s="44">
        <f>'Property % affected'!L10*'Population Estimate'!F9</f>
        <v>74.200415393195613</v>
      </c>
      <c r="M10" s="44">
        <f>'Property % affected'!M10*'Population Estimate'!G9</f>
        <v>30.385586197431284</v>
      </c>
      <c r="N10" s="45">
        <f>'Property % affected'!N10*'Population Estimate'!B9</f>
        <v>6417.1175151031293</v>
      </c>
      <c r="O10" s="45">
        <f>'Property % affected'!O10*'Population Estimate'!C9</f>
        <v>13145.029143088765</v>
      </c>
      <c r="P10" s="45">
        <f>'Property % affected'!P10*'Population Estimate'!D9</f>
        <v>9964.7666886723673</v>
      </c>
      <c r="Q10" s="45">
        <f>'Property % affected'!Q10*'Population Estimate'!E9</f>
        <v>4901.3292892398458</v>
      </c>
      <c r="R10" s="45">
        <f>'Property % affected'!R10*'Population Estimate'!F9</f>
        <v>3143.6836488225458</v>
      </c>
      <c r="S10" s="45">
        <f>'Property % affected'!S10*'Population Estimate'!G9</f>
        <v>1716.480426379796</v>
      </c>
      <c r="U10">
        <v>2029</v>
      </c>
      <c r="V10" s="43">
        <f>'Population Estimate'!J9*Assumptions!C$41*'Property % affected'!B10</f>
        <v>55.21101796082921</v>
      </c>
      <c r="W10" s="43">
        <f>'Population Estimate'!K9*Assumptions!D$41*'Property % affected'!C10</f>
        <v>79.840516330751271</v>
      </c>
      <c r="X10" s="43">
        <f>'Population Estimate'!L9*Assumptions!E$41*'Property % affected'!D10</f>
        <v>86.298634853859284</v>
      </c>
      <c r="Y10" s="43">
        <f>'Population Estimate'!M9*Assumptions!F$41*'Property % affected'!E10</f>
        <v>92.4343032091396</v>
      </c>
      <c r="Z10" s="43">
        <f>'Population Estimate'!N9*Assumptions!G$41*'Property % affected'!F10</f>
        <v>69.225569587973865</v>
      </c>
      <c r="AA10" s="43">
        <f>'Population Estimate'!O9*Assumptions!H$41*'Property % affected'!G10</f>
        <v>37.024334122678063</v>
      </c>
      <c r="AB10" s="44">
        <f>'Population Estimate'!J9*Assumptions!C$41*'Property % affected'!H10</f>
        <v>96.866827376378467</v>
      </c>
      <c r="AC10" s="44">
        <f>'Population Estimate'!K9*Assumptions!D$41*'Property % affected'!I10</f>
        <v>116.09581510128045</v>
      </c>
      <c r="AD10" s="44">
        <f>'Population Estimate'!L9*Assumptions!E$41*'Property % affected'!J10</f>
        <v>75.092455219487888</v>
      </c>
      <c r="AE10" s="44">
        <f>'Population Estimate'!M9*Assumptions!F$41*'Property % affected'!K10</f>
        <v>90.003008102391391</v>
      </c>
      <c r="AF10" s="44">
        <f>'Population Estimate'!N9*Assumptions!G$41*'Property % affected'!L10</f>
        <v>72.684724855307451</v>
      </c>
      <c r="AG10" s="44">
        <f>'Population Estimate'!O9*Assumptions!H$41*'Property % affected'!M10</f>
        <v>27.791690509079608</v>
      </c>
      <c r="AH10" s="45">
        <f>'Population Estimate'!J9*Assumptions!C$41*'Property % affected'!N10</f>
        <v>5974.1802867066217</v>
      </c>
      <c r="AI10" s="45">
        <f>'Population Estimate'!K9*Assumptions!D$41*'Property % affected'!O10</f>
        <v>12003.935125565986</v>
      </c>
      <c r="AJ10" s="45">
        <f>'Population Estimate'!L9*Assumptions!E$41*'Property % affected'!P10</f>
        <v>9004.1805189758816</v>
      </c>
      <c r="AK10" s="45">
        <f>'Population Estimate'!M9*Assumptions!F$41*'Property % affected'!Q10</f>
        <v>4888.7172738132567</v>
      </c>
      <c r="AL10" s="45">
        <f>'Population Estimate'!N9*Assumptions!G$41*'Property % affected'!R10</f>
        <v>3079.4676800117973</v>
      </c>
      <c r="AM10" s="45">
        <f>'Population Estimate'!O9*Assumptions!H$41*'Property % affected'!S10</f>
        <v>1569.9513731570876</v>
      </c>
    </row>
    <row r="11" spans="1:39" x14ac:dyDescent="0.35">
      <c r="A11">
        <v>2030</v>
      </c>
      <c r="B11" s="43">
        <f>'Property % affected'!B11*'Population Estimate'!B10</f>
        <v>68.554996880471023</v>
      </c>
      <c r="C11" s="43">
        <f>'Property % affected'!C11*'Population Estimate'!C10</f>
        <v>101.06783049850168</v>
      </c>
      <c r="D11" s="43">
        <f>'Property % affected'!D11*'Population Estimate'!D10</f>
        <v>110.40241156310275</v>
      </c>
      <c r="E11" s="43">
        <f>'Property % affected'!E11*'Population Estimate'!E10</f>
        <v>107.12820394814406</v>
      </c>
      <c r="F11" s="43">
        <f>'Property % affected'!F11*'Population Estimate'!F10</f>
        <v>81.692355087953842</v>
      </c>
      <c r="G11" s="43">
        <f>'Property % affected'!G11*'Population Estimate'!G10</f>
        <v>46.794154399552745</v>
      </c>
      <c r="H11" s="44">
        <f>'Property % affected'!H11*'Population Estimate'!B10</f>
        <v>117.60036051916805</v>
      </c>
      <c r="I11" s="44">
        <f>'Property % affected'!I11*'Population Estimate'!C10</f>
        <v>143.6899481271229</v>
      </c>
      <c r="J11" s="44">
        <f>'Property % affected'!J11*'Population Estimate'!D10</f>
        <v>93.927152185644516</v>
      </c>
      <c r="K11" s="44">
        <f>'Property % affected'!K11*'Population Estimate'!E10</f>
        <v>101.98772244462873</v>
      </c>
      <c r="L11" s="44">
        <f>'Property % affected'!L11*'Population Estimate'!F10</f>
        <v>83.864516189071438</v>
      </c>
      <c r="M11" s="44">
        <f>'Property % affected'!M11*'Population Estimate'!G10</f>
        <v>34.343102691074492</v>
      </c>
      <c r="N11" s="45">
        <f>'Property % affected'!N11*'Population Estimate'!B10</f>
        <v>7309.5586786507365</v>
      </c>
      <c r="O11" s="45">
        <f>'Property % affected'!O11*'Population Estimate'!C10</f>
        <v>14973.134219194229</v>
      </c>
      <c r="P11" s="45">
        <f>'Property % affected'!P11*'Population Estimate'!D10</f>
        <v>11350.586405576256</v>
      </c>
      <c r="Q11" s="45">
        <f>'Property % affected'!Q11*'Population Estimate'!E10</f>
        <v>5582.9668007119844</v>
      </c>
      <c r="R11" s="45">
        <f>'Property % affected'!R11*'Population Estimate'!F10</f>
        <v>3580.8819215326403</v>
      </c>
      <c r="S11" s="45">
        <f>'Property % affected'!S11*'Population Estimate'!G10</f>
        <v>1955.1947378007326</v>
      </c>
      <c r="U11">
        <v>2030</v>
      </c>
      <c r="V11" s="43">
        <f>'Population Estimate'!J10*Assumptions!C$41*'Property % affected'!B11</f>
        <v>63.823034244677039</v>
      </c>
      <c r="W11" s="43">
        <f>'Population Estimate'!K10*Assumptions!D$41*'Property % affected'!C11</f>
        <v>92.294331749243909</v>
      </c>
      <c r="X11" s="43">
        <f>'Population Estimate'!L10*Assumptions!E$41*'Property % affected'!D11</f>
        <v>99.759811193019672</v>
      </c>
      <c r="Y11" s="43">
        <f>'Population Estimate'!M10*Assumptions!F$41*'Property % affected'!E11</f>
        <v>106.85254351378336</v>
      </c>
      <c r="Z11" s="43">
        <f>'Population Estimate'!N10*Assumptions!G$41*'Property % affected'!F11</f>
        <v>80.023626833961274</v>
      </c>
      <c r="AA11" s="43">
        <f>'Population Estimate'!O10*Assumptions!H$41*'Property % affected'!G11</f>
        <v>42.799525020070057</v>
      </c>
      <c r="AB11" s="44">
        <f>'Population Estimate'!J10*Assumptions!C$41*'Property % affected'!H11</f>
        <v>109.48307458444827</v>
      </c>
      <c r="AC11" s="44">
        <f>'Population Estimate'!K10*Assumptions!D$41*'Property % affected'!I11</f>
        <v>131.21650752830726</v>
      </c>
      <c r="AD11" s="44">
        <f>'Population Estimate'!L10*Assumptions!E$41*'Property % affected'!J11</f>
        <v>84.872738151939899</v>
      </c>
      <c r="AE11" s="44">
        <f>'Population Estimate'!M10*Assumptions!F$41*'Property % affected'!K11</f>
        <v>101.72528940802005</v>
      </c>
      <c r="AF11" s="44">
        <f>'Population Estimate'!N10*Assumptions!G$41*'Property % affected'!L11</f>
        <v>82.151417239708948</v>
      </c>
      <c r="AG11" s="44">
        <f>'Population Estimate'!O10*Assumptions!H$41*'Property % affected'!M11</f>
        <v>31.411369683977593</v>
      </c>
      <c r="AH11" s="45">
        <f>'Population Estimate'!J10*Assumptions!C$41*'Property % affected'!N11</f>
        <v>6805.0212980740043</v>
      </c>
      <c r="AI11" s="45">
        <f>'Population Estimate'!K10*Assumptions!D$41*'Property % affected'!O11</f>
        <v>13673.346010655245</v>
      </c>
      <c r="AJ11" s="45">
        <f>'Population Estimate'!L10*Assumptions!E$41*'Property % affected'!P11</f>
        <v>10256.40962655182</v>
      </c>
      <c r="AK11" s="45">
        <f>'Population Estimate'!M10*Assumptions!F$41*'Property % affected'!Q11</f>
        <v>5568.6008074759675</v>
      </c>
      <c r="AL11" s="45">
        <f>'Population Estimate'!N10*Assumptions!G$41*'Property % affected'!R11</f>
        <v>3507.7353115439923</v>
      </c>
      <c r="AM11" s="45">
        <f>'Population Estimate'!O10*Assumptions!H$41*'Property % affected'!S11</f>
        <v>1788.2876007352661</v>
      </c>
    </row>
    <row r="12" spans="1:39" x14ac:dyDescent="0.35">
      <c r="A12">
        <v>2031</v>
      </c>
      <c r="B12" s="43">
        <f>'Property % affected'!B12*'Population Estimate'!B11</f>
        <v>70.539321318690725</v>
      </c>
      <c r="C12" s="43">
        <f>'Property % affected'!C12*'Population Estimate'!C11</f>
        <v>103.99323893117501</v>
      </c>
      <c r="D12" s="43">
        <f>'Property % affected'!D12*'Population Estimate'!D11</f>
        <v>113.59800945197757</v>
      </c>
      <c r="E12" s="43">
        <f>'Property % affected'!E12*'Population Estimate'!E11</f>
        <v>110.22902989504806</v>
      </c>
      <c r="F12" s="43">
        <f>'Property % affected'!F12*'Population Estimate'!F11</f>
        <v>84.05694036974424</v>
      </c>
      <c r="G12" s="43">
        <f>'Property % affected'!G12*'Population Estimate'!G11</f>
        <v>48.148611235175615</v>
      </c>
      <c r="H12" s="44">
        <f>'Property % affected'!H12*'Population Estimate'!B11</f>
        <v>118.30988469693756</v>
      </c>
      <c r="I12" s="44">
        <f>'Property % affected'!I12*'Population Estimate'!C11</f>
        <v>144.55687992774457</v>
      </c>
      <c r="J12" s="44">
        <f>'Property % affected'!J12*'Population Estimate'!D11</f>
        <v>94.493847603333194</v>
      </c>
      <c r="K12" s="44">
        <f>'Property % affected'!K12*'Population Estimate'!E11</f>
        <v>102.60305010681148</v>
      </c>
      <c r="L12" s="44">
        <f>'Property % affected'!L12*'Population Estimate'!F11</f>
        <v>84.370500198222402</v>
      </c>
      <c r="M12" s="44">
        <f>'Property % affected'!M12*'Population Estimate'!G11</f>
        <v>34.55030666214536</v>
      </c>
      <c r="N12" s="45">
        <f>'Property % affected'!N12*'Population Estimate'!B11</f>
        <v>7411.1019870926275</v>
      </c>
      <c r="O12" s="45">
        <f>'Property % affected'!O12*'Population Estimate'!C11</f>
        <v>15181.138785981855</v>
      </c>
      <c r="P12" s="45">
        <f>'Property % affected'!P12*'Population Estimate'!D11</f>
        <v>11508.267073732612</v>
      </c>
      <c r="Q12" s="45">
        <f>'Property % affected'!Q12*'Population Estimate'!E11</f>
        <v>5660.5245500630272</v>
      </c>
      <c r="R12" s="45">
        <f>'Property % affected'!R12*'Population Estimate'!F11</f>
        <v>3630.6270037513787</v>
      </c>
      <c r="S12" s="45">
        <f>'Property % affected'!S12*'Population Estimate'!G11</f>
        <v>1982.3560140217353</v>
      </c>
      <c r="U12">
        <v>2031</v>
      </c>
      <c r="V12" s="43">
        <f>'Population Estimate'!J11*Assumptions!C$41*'Property % affected'!B12</f>
        <v>65.670392020709897</v>
      </c>
      <c r="W12" s="43">
        <f>'Population Estimate'!K11*Assumptions!D$41*'Property % affected'!C12</f>
        <v>94.965791253771314</v>
      </c>
      <c r="X12" s="43">
        <f>'Population Estimate'!L11*Assumptions!E$41*'Property % affected'!D12</f>
        <v>102.64735900587476</v>
      </c>
      <c r="Y12" s="43">
        <f>'Population Estimate'!M11*Assumptions!F$41*'Property % affected'!E12</f>
        <v>109.94539046919959</v>
      </c>
      <c r="Z12" s="43">
        <f>'Population Estimate'!N11*Assumptions!G$41*'Property % affected'!F12</f>
        <v>82.339910775137241</v>
      </c>
      <c r="AA12" s="43">
        <f>'Population Estimate'!O11*Assumptions!H$41*'Property % affected'!G12</f>
        <v>44.038357305185571</v>
      </c>
      <c r="AB12" s="44">
        <f>'Population Estimate'!J11*Assumptions!C$41*'Property % affected'!H12</f>
        <v>110.14362433218096</v>
      </c>
      <c r="AC12" s="44">
        <f>'Population Estimate'!K11*Assumptions!D$41*'Property % affected'!I12</f>
        <v>132.00818269157031</v>
      </c>
      <c r="AD12" s="44">
        <f>'Population Estimate'!L11*Assumptions!E$41*'Property % affected'!J12</f>
        <v>85.384805117436031</v>
      </c>
      <c r="AE12" s="44">
        <f>'Population Estimate'!M11*Assumptions!F$41*'Property % affected'!K12</f>
        <v>102.33903371974624</v>
      </c>
      <c r="AF12" s="44">
        <f>'Population Estimate'!N11*Assumptions!G$41*'Property % affected'!L12</f>
        <v>82.64706552269277</v>
      </c>
      <c r="AG12" s="44">
        <f>'Population Estimate'!O11*Assumptions!H$41*'Property % affected'!M12</f>
        <v>31.600885482647325</v>
      </c>
      <c r="AH12" s="45">
        <f>'Population Estimate'!J11*Assumptions!C$41*'Property % affected'!N12</f>
        <v>6899.5556478210283</v>
      </c>
      <c r="AI12" s="45">
        <f>'Population Estimate'!K11*Assumptions!D$41*'Property % affected'!O12</f>
        <v>13863.294111824185</v>
      </c>
      <c r="AJ12" s="45">
        <f>'Population Estimate'!L11*Assumptions!E$41*'Property % affected'!P12</f>
        <v>10398.890152668557</v>
      </c>
      <c r="AK12" s="45">
        <f>'Population Estimate'!M11*Assumptions!F$41*'Property % affected'!Q12</f>
        <v>5645.9589865729949</v>
      </c>
      <c r="AL12" s="45">
        <f>'Population Estimate'!N11*Assumptions!G$41*'Property % affected'!R12</f>
        <v>3556.4642518715314</v>
      </c>
      <c r="AM12" s="45">
        <f>'Population Estimate'!O11*Assumptions!H$41*'Property % affected'!S12</f>
        <v>1813.1302276854597</v>
      </c>
    </row>
    <row r="13" spans="1:39" x14ac:dyDescent="0.35">
      <c r="A13">
        <v>2032</v>
      </c>
      <c r="B13" s="43">
        <f>'Property % affected'!B13*'Population Estimate'!B12</f>
        <v>72.581082029323682</v>
      </c>
      <c r="C13" s="43">
        <f>'Property % affected'!C13*'Population Estimate'!C12</f>
        <v>107.00332331321567</v>
      </c>
      <c r="D13" s="43">
        <f>'Property % affected'!D13*'Population Estimate'!D12</f>
        <v>116.88610392424039</v>
      </c>
      <c r="E13" s="43">
        <f>'Property % affected'!E13*'Population Estimate'!E12</f>
        <v>113.41960925140572</v>
      </c>
      <c r="F13" s="43">
        <f>'Property % affected'!F13*'Population Estimate'!F12</f>
        <v>86.489968574361868</v>
      </c>
      <c r="G13" s="43">
        <f>'Property % affected'!G13*'Population Estimate'!G12</f>
        <v>49.542272824962879</v>
      </c>
      <c r="H13" s="44">
        <f>'Property % affected'!H13*'Population Estimate'!B12</f>
        <v>119.02368968266221</v>
      </c>
      <c r="I13" s="44">
        <f>'Property % affected'!I13*'Population Estimate'!C12</f>
        <v>145.42904223165982</v>
      </c>
      <c r="J13" s="44">
        <f>'Property % affected'!J13*'Population Estimate'!D12</f>
        <v>95.063962093025623</v>
      </c>
      <c r="K13" s="44">
        <f>'Property % affected'!K13*'Population Estimate'!E12</f>
        <v>103.22209025636793</v>
      </c>
      <c r="L13" s="44">
        <f>'Property % affected'!L13*'Population Estimate'!F12</f>
        <v>84.879536986178408</v>
      </c>
      <c r="M13" s="44">
        <f>'Property % affected'!M13*'Population Estimate'!G12</f>
        <v>34.758760767370212</v>
      </c>
      <c r="N13" s="45">
        <f>'Property % affected'!N13*'Population Estimate'!B12</f>
        <v>7514.0559201621627</v>
      </c>
      <c r="O13" s="45">
        <f>'Property % affected'!O13*'Population Estimate'!C12</f>
        <v>15392.032921457716</v>
      </c>
      <c r="P13" s="45">
        <f>'Property % affected'!P13*'Population Estimate'!D12</f>
        <v>11668.138218417833</v>
      </c>
      <c r="Q13" s="45">
        <f>'Property % affected'!Q13*'Population Estimate'!E12</f>
        <v>5739.1597202011017</v>
      </c>
      <c r="R13" s="45">
        <f>'Property % affected'!R13*'Population Estimate'!F12</f>
        <v>3681.0631372974653</v>
      </c>
      <c r="S13" s="45">
        <f>'Property % affected'!S13*'Population Estimate'!G12</f>
        <v>2009.8946106761919</v>
      </c>
      <c r="U13">
        <v>2032</v>
      </c>
      <c r="V13" s="43">
        <f>'Population Estimate'!J12*Assumptions!C$41*'Property % affected'!B13</f>
        <v>67.571221569012081</v>
      </c>
      <c r="W13" s="43">
        <f>'Population Estimate'!K12*Assumptions!D$41*'Property % affected'!C13</f>
        <v>97.714576155742648</v>
      </c>
      <c r="X13" s="43">
        <f>'Population Estimate'!L12*Assumptions!E$41*'Property % affected'!D13</f>
        <v>105.61848689242699</v>
      </c>
      <c r="Y13" s="43">
        <f>'Population Estimate'!M12*Assumptions!F$41*'Property % affected'!E13</f>
        <v>113.12775988215465</v>
      </c>
      <c r="Z13" s="43">
        <f>'Population Estimate'!N12*Assumptions!G$41*'Property % affected'!F13</f>
        <v>84.723239556798646</v>
      </c>
      <c r="AA13" s="43">
        <f>'Population Estimate'!O12*Assumptions!H$41*'Property % affected'!G13</f>
        <v>45.313047591760785</v>
      </c>
      <c r="AB13" s="44">
        <f>'Population Estimate'!J12*Assumptions!C$41*'Property % affected'!H13</f>
        <v>110.80815940797358</v>
      </c>
      <c r="AC13" s="44">
        <f>'Population Estimate'!K12*Assumptions!D$41*'Property % affected'!I13</f>
        <v>132.80463430846669</v>
      </c>
      <c r="AD13" s="44">
        <f>'Population Estimate'!L12*Assumptions!E$41*'Property % affected'!J13</f>
        <v>85.89996156234406</v>
      </c>
      <c r="AE13" s="44">
        <f>'Population Estimate'!M12*Assumptions!F$41*'Property % affected'!K13</f>
        <v>102.95648096593808</v>
      </c>
      <c r="AF13" s="44">
        <f>'Population Estimate'!N12*Assumptions!G$41*'Property % affected'!L13</f>
        <v>83.14570422542441</v>
      </c>
      <c r="AG13" s="44">
        <f>'Population Estimate'!O12*Assumptions!H$41*'Property % affected'!M13</f>
        <v>31.791544696529655</v>
      </c>
      <c r="AH13" s="45">
        <f>'Population Estimate'!J12*Assumptions!C$41*'Property % affected'!N13</f>
        <v>6995.403254777787</v>
      </c>
      <c r="AI13" s="45">
        <f>'Population Estimate'!K12*Assumptions!D$41*'Property % affected'!O13</f>
        <v>14055.880943930644</v>
      </c>
      <c r="AJ13" s="45">
        <f>'Population Estimate'!L12*Assumptions!E$41*'Property % affected'!P13</f>
        <v>10543.349997188292</v>
      </c>
      <c r="AK13" s="45">
        <f>'Population Estimate'!M12*Assumptions!F$41*'Property % affected'!Q13</f>
        <v>5724.3918140565911</v>
      </c>
      <c r="AL13" s="45">
        <f>'Population Estimate'!N12*Assumptions!G$41*'Property % affected'!R13</f>
        <v>3605.8701274335031</v>
      </c>
      <c r="AM13" s="45">
        <f>'Population Estimate'!O12*Assumptions!H$41*'Property % affected'!S13</f>
        <v>1838.3179647362499</v>
      </c>
    </row>
    <row r="14" spans="1:39" x14ac:dyDescent="0.35">
      <c r="A14">
        <v>2033</v>
      </c>
      <c r="B14" s="43">
        <f>'Property % affected'!B14*'Population Estimate'!B13</f>
        <v>74.681941505319728</v>
      </c>
      <c r="C14" s="43">
        <f>'Property % affected'!C14*'Population Estimate'!C13</f>
        <v>110.10053459004419</v>
      </c>
      <c r="D14" s="43">
        <f>'Property % affected'!D14*'Population Estimate'!D13</f>
        <v>120.26937229356956</v>
      </c>
      <c r="E14" s="43">
        <f>'Property % affected'!E14*'Population Estimate'!E13</f>
        <v>116.70253992972374</v>
      </c>
      <c r="F14" s="43">
        <f>'Property % affected'!F14*'Population Estimate'!F13</f>
        <v>88.99342078226141</v>
      </c>
      <c r="G14" s="43">
        <f>'Property % affected'!G14*'Population Estimate'!G13</f>
        <v>50.97627395055445</v>
      </c>
      <c r="H14" s="44">
        <f>'Property % affected'!H14*'Population Estimate'!B13</f>
        <v>119.74180130395625</v>
      </c>
      <c r="I14" s="44">
        <f>'Property % affected'!I14*'Population Estimate'!C13</f>
        <v>146.30646659632754</v>
      </c>
      <c r="J14" s="44">
        <f>'Property % affected'!J14*'Population Estimate'!D13</f>
        <v>95.637516283181114</v>
      </c>
      <c r="K14" s="44">
        <f>'Property % affected'!K14*'Population Estimate'!E13</f>
        <v>103.84486529203512</v>
      </c>
      <c r="L14" s="44">
        <f>'Property % affected'!L14*'Population Estimate'!F13</f>
        <v>85.391644971423574</v>
      </c>
      <c r="M14" s="44">
        <f>'Property % affected'!M14*'Population Estimate'!G13</f>
        <v>34.968472549246385</v>
      </c>
      <c r="N14" s="45">
        <f>'Property % affected'!N14*'Population Estimate'!B13</f>
        <v>7618.4400740481115</v>
      </c>
      <c r="O14" s="45">
        <f>'Property % affected'!O14*'Population Estimate'!C13</f>
        <v>15605.8567670828</v>
      </c>
      <c r="P14" s="45">
        <f>'Property % affected'!P14*'Population Estimate'!D13</f>
        <v>11830.23026940799</v>
      </c>
      <c r="Q14" s="45">
        <f>'Property % affected'!Q14*'Population Estimate'!E13</f>
        <v>5818.887278496486</v>
      </c>
      <c r="R14" s="45">
        <f>'Property % affected'!R14*'Population Estimate'!F13</f>
        <v>3732.1999221537662</v>
      </c>
      <c r="S14" s="45">
        <f>'Property % affected'!S14*'Population Estimate'!G13</f>
        <v>2037.8157694437764</v>
      </c>
      <c r="U14">
        <v>2033</v>
      </c>
      <c r="V14" s="43">
        <f>'Population Estimate'!J13*Assumptions!C$41*'Property % affected'!B14</f>
        <v>69.527070630073652</v>
      </c>
      <c r="W14" s="43">
        <f>'Population Estimate'!K13*Assumptions!D$41*'Property % affected'!C14</f>
        <v>100.54292463884725</v>
      </c>
      <c r="X14" s="43">
        <f>'Population Estimate'!L13*Assumptions!E$41*'Property % affected'!D14</f>
        <v>108.67561407797474</v>
      </c>
      <c r="Y14" s="43">
        <f>'Population Estimate'!M13*Assumptions!F$41*'Property % affected'!E14</f>
        <v>116.40224298025188</v>
      </c>
      <c r="Z14" s="43">
        <f>'Population Estimate'!N13*Assumptions!G$41*'Property % affected'!F14</f>
        <v>87.175553791905699</v>
      </c>
      <c r="AA14" s="43">
        <f>'Population Estimate'!O13*Assumptions!H$41*'Property % affected'!G14</f>
        <v>46.624633789675961</v>
      </c>
      <c r="AB14" s="44">
        <f>'Population Estimate'!J13*Assumptions!C$41*'Property % affected'!H14</f>
        <v>111.47670385670659</v>
      </c>
      <c r="AC14" s="44">
        <f>'Population Estimate'!K13*Assumptions!D$41*'Property % affected'!I14</f>
        <v>133.60589119701456</v>
      </c>
      <c r="AD14" s="44">
        <f>'Population Estimate'!L13*Assumptions!E$41*'Property % affected'!J14</f>
        <v>86.418226126575718</v>
      </c>
      <c r="AE14" s="44">
        <f>'Population Estimate'!M13*Assumptions!F$41*'Property % affected'!K14</f>
        <v>103.57765348769658</v>
      </c>
      <c r="AF14" s="44">
        <f>'Population Estimate'!N13*Assumptions!G$41*'Property % affected'!L14</f>
        <v>83.647351390153943</v>
      </c>
      <c r="AG14" s="44">
        <f>'Population Estimate'!O13*Assumptions!H$41*'Property % affected'!M14</f>
        <v>31.983354224249183</v>
      </c>
      <c r="AH14" s="45">
        <f>'Population Estimate'!J13*Assumptions!C$41*'Property % affected'!N14</f>
        <v>7092.5823625192716</v>
      </c>
      <c r="AI14" s="45">
        <f>'Population Estimate'!K13*Assumptions!D$41*'Property % affected'!O14</f>
        <v>14251.143163834666</v>
      </c>
      <c r="AJ14" s="45">
        <f>'Population Estimate'!L13*Assumptions!E$41*'Property % affected'!P14</f>
        <v>10689.816656509631</v>
      </c>
      <c r="AK14" s="45">
        <f>'Population Estimate'!M13*Assumptions!F$41*'Property % affected'!Q14</f>
        <v>5803.9142187832585</v>
      </c>
      <c r="AL14" s="45">
        <f>'Population Estimate'!N13*Assumptions!G$41*'Property % affected'!R14</f>
        <v>3655.9623421140982</v>
      </c>
      <c r="AM14" s="45">
        <f>'Population Estimate'!O13*Assumptions!H$41*'Property % affected'!S14</f>
        <v>1863.8556061061306</v>
      </c>
    </row>
    <row r="15" spans="1:39" x14ac:dyDescent="0.35">
      <c r="A15">
        <v>2034</v>
      </c>
      <c r="B15" s="43">
        <f>'Property % affected'!B15*'Population Estimate'!B14</f>
        <v>76.843610360488412</v>
      </c>
      <c r="C15" s="43">
        <f>'Property % affected'!C15*'Population Estimate'!C14</f>
        <v>113.28739464969821</v>
      </c>
      <c r="D15" s="43">
        <f>'Property % affected'!D15*'Population Estimate'!D14</f>
        <v>123.75056936849001</v>
      </c>
      <c r="E15" s="43">
        <f>'Property % affected'!E15*'Population Estimate'!E14</f>
        <v>120.08049503908836</v>
      </c>
      <c r="F15" s="43">
        <f>'Property % affected'!F15*'Population Estimate'!F14</f>
        <v>91.569335416272807</v>
      </c>
      <c r="G15" s="43">
        <f>'Property % affected'!G15*'Population Estimate'!G14</f>
        <v>52.451782239845656</v>
      </c>
      <c r="H15" s="44">
        <f>'Property % affected'!H15*'Population Estimate'!B14</f>
        <v>120.46424554426098</v>
      </c>
      <c r="I15" s="44">
        <f>'Property % affected'!I15*'Population Estimate'!C14</f>
        <v>147.18918476960388</v>
      </c>
      <c r="J15" s="44">
        <f>'Property % affected'!J15*'Population Estimate'!D14</f>
        <v>96.2145309267177</v>
      </c>
      <c r="K15" s="44">
        <f>'Property % affected'!K15*'Population Estimate'!E14</f>
        <v>104.47139774768955</v>
      </c>
      <c r="L15" s="44">
        <f>'Property % affected'!L15*'Population Estimate'!F14</f>
        <v>85.906842683567135</v>
      </c>
      <c r="M15" s="44">
        <f>'Property % affected'!M15*'Population Estimate'!G14</f>
        <v>35.179449595777768</v>
      </c>
      <c r="N15" s="45">
        <f>'Property % affected'!N15*'Population Estimate'!B14</f>
        <v>7724.2743171665916</v>
      </c>
      <c r="O15" s="45">
        <f>'Property % affected'!O15*'Population Estimate'!C14</f>
        <v>15822.651021957345</v>
      </c>
      <c r="P15" s="45">
        <f>'Property % affected'!P15*'Population Estimate'!D14</f>
        <v>11994.574079205113</v>
      </c>
      <c r="Q15" s="45">
        <f>'Property % affected'!Q15*'Population Estimate'!E14</f>
        <v>5899.7224002439507</v>
      </c>
      <c r="R15" s="45">
        <f>'Property % affected'!R15*'Population Estimate'!F14</f>
        <v>3784.0470916646909</v>
      </c>
      <c r="S15" s="45">
        <f>'Property % affected'!S15*'Population Estimate'!G14</f>
        <v>2066.1248048208031</v>
      </c>
      <c r="U15">
        <v>2034</v>
      </c>
      <c r="V15" s="43">
        <f>'Population Estimate'!J14*Assumptions!C$41*'Property % affected'!B15</f>
        <v>71.539531743734429</v>
      </c>
      <c r="W15" s="43">
        <f>'Population Estimate'!K14*Assumptions!D$41*'Property % affected'!C15</f>
        <v>103.45313967100316</v>
      </c>
      <c r="X15" s="43">
        <f>'Population Estimate'!L14*Assumptions!E$41*'Property % affected'!D15</f>
        <v>111.82122981229463</v>
      </c>
      <c r="Y15" s="43">
        <f>'Population Estimate'!M14*Assumptions!F$41*'Property % affected'!E15</f>
        <v>119.77150599417962</v>
      </c>
      <c r="Z15" s="43">
        <f>'Population Estimate'!N14*Assumptions!G$41*'Property % affected'!F15</f>
        <v>89.698850264462209</v>
      </c>
      <c r="AA15" s="43">
        <f>'Population Estimate'!O14*Assumptions!H$41*'Property % affected'!G15</f>
        <v>47.974183851113622</v>
      </c>
      <c r="AB15" s="44">
        <f>'Population Estimate'!J14*Assumptions!C$41*'Property % affected'!H15</f>
        <v>112.1492818683318</v>
      </c>
      <c r="AC15" s="44">
        <f>'Population Estimate'!K14*Assumptions!D$41*'Property % affected'!I15</f>
        <v>134.41198234910141</v>
      </c>
      <c r="AD15" s="44">
        <f>'Population Estimate'!L14*Assumptions!E$41*'Property % affected'!J15</f>
        <v>86.939617562503884</v>
      </c>
      <c r="AE15" s="44">
        <f>'Population Estimate'!M14*Assumptions!F$41*'Property % affected'!K15</f>
        <v>104.20257376091442</v>
      </c>
      <c r="AF15" s="44">
        <f>'Population Estimate'!N14*Assumptions!G$41*'Property % affected'!L15</f>
        <v>84.152025167986636</v>
      </c>
      <c r="AG15" s="44">
        <f>'Population Estimate'!O14*Assumptions!H$41*'Property % affected'!M15</f>
        <v>32.176321006052312</v>
      </c>
      <c r="AH15" s="45">
        <f>'Population Estimate'!J14*Assumptions!C$41*'Property % affected'!N15</f>
        <v>7191.1114680575211</v>
      </c>
      <c r="AI15" s="45">
        <f>'Population Estimate'!K14*Assumptions!D$41*'Property % affected'!O15</f>
        <v>14449.117937627976</v>
      </c>
      <c r="AJ15" s="45">
        <f>'Population Estimate'!L14*Assumptions!E$41*'Property % affected'!P15</f>
        <v>10838.318009007096</v>
      </c>
      <c r="AK15" s="45">
        <f>'Population Estimate'!M14*Assumptions!F$41*'Property % affected'!Q15</f>
        <v>5884.5413369989601</v>
      </c>
      <c r="AL15" s="45">
        <f>'Population Estimate'!N14*Assumptions!G$41*'Property % affected'!R15</f>
        <v>3706.7504304348768</v>
      </c>
      <c r="AM15" s="45">
        <f>'Population Estimate'!O14*Assumptions!H$41*'Property % affected'!S15</f>
        <v>1889.7480126141684</v>
      </c>
    </row>
    <row r="16" spans="1:39" x14ac:dyDescent="0.35">
      <c r="A16">
        <v>2035</v>
      </c>
      <c r="B16" s="43">
        <f>'Property % affected'!B16*'Population Estimate'!B15</f>
        <v>79.067848722357368</v>
      </c>
      <c r="C16" s="43">
        <f>'Property % affected'!C16*'Population Estimate'!C15</f>
        <v>116.56649837626659</v>
      </c>
      <c r="D16" s="43">
        <f>'Property % affected'!D16*'Population Estimate'!D15</f>
        <v>127.33252969546142</v>
      </c>
      <c r="E16" s="43">
        <f>'Property % affected'!E16*'Population Estimate'!E15</f>
        <v>123.55622506173037</v>
      </c>
      <c r="F16" s="43">
        <f>'Property % affected'!F16*'Population Estimate'!F15</f>
        <v>94.219809901376436</v>
      </c>
      <c r="G16" s="43">
        <f>'Property % affected'!G16*'Population Estimate'!G15</f>
        <v>53.969999117722175</v>
      </c>
      <c r="H16" s="44">
        <f>'Property % affected'!H16*'Population Estimate'!B15</f>
        <v>121.1910485437848</v>
      </c>
      <c r="I16" s="44">
        <f>'Property % affected'!I16*'Population Estimate'!C15</f>
        <v>148.07722869089099</v>
      </c>
      <c r="J16" s="44">
        <f>'Property % affected'!J16*'Population Estimate'!D15</f>
        <v>96.795026901763038</v>
      </c>
      <c r="K16" s="44">
        <f>'Property % affected'!K16*'Population Estimate'!E15</f>
        <v>105.10171029316237</v>
      </c>
      <c r="L16" s="44">
        <f>'Property % affected'!L16*'Population Estimate'!F15</f>
        <v>86.42514876401404</v>
      </c>
      <c r="M16" s="44">
        <f>'Property % affected'!M16*'Population Estimate'!G15</f>
        <v>35.391699540749322</v>
      </c>
      <c r="N16" s="45">
        <f>'Property % affected'!N16*'Population Estimate'!B15</f>
        <v>7831.5787939428292</v>
      </c>
      <c r="O16" s="45">
        <f>'Property % affected'!O16*'Population Estimate'!C15</f>
        <v>16042.456950567466</v>
      </c>
      <c r="P16" s="45">
        <f>'Property % affected'!P16*'Population Estimate'!D15</f>
        <v>12161.200928909622</v>
      </c>
      <c r="Q16" s="45">
        <f>'Property % affected'!Q16*'Population Estimate'!E15</f>
        <v>5981.6804715512144</v>
      </c>
      <c r="R16" s="45">
        <f>'Property % affected'!R16*'Population Estimate'!F15</f>
        <v>3836.6145143888325</v>
      </c>
      <c r="S16" s="45">
        <f>'Property % affected'!S16*'Population Estimate'!G15</f>
        <v>2094.8271051317824</v>
      </c>
      <c r="U16">
        <v>2035</v>
      </c>
      <c r="V16" s="43">
        <f>'Population Estimate'!J15*Assumptions!C$41*'Property % affected'!B16</f>
        <v>73.610243545901042</v>
      </c>
      <c r="W16" s="43">
        <f>'Population Estimate'!K15*Assumptions!D$41*'Property % affected'!C16</f>
        <v>106.44759087953653</v>
      </c>
      <c r="X16" s="43">
        <f>'Population Estimate'!L15*Assumptions!E$41*'Property % affected'!D16</f>
        <v>115.05789539649987</v>
      </c>
      <c r="Y16" s="43">
        <f>'Population Estimate'!M15*Assumptions!F$41*'Property % affected'!E16</f>
        <v>123.23829232867557</v>
      </c>
      <c r="Z16" s="43">
        <f>'Population Estimate'!N15*Assumptions!G$41*'Property % affected'!F16</f>
        <v>92.295183555386572</v>
      </c>
      <c r="AA16" s="43">
        <f>'Population Estimate'!O15*Assumptions!H$41*'Property % affected'!G16</f>
        <v>49.362796640133048</v>
      </c>
      <c r="AB16" s="44">
        <f>'Population Estimate'!J15*Assumptions!C$41*'Property % affected'!H16</f>
        <v>112.8259177787472</v>
      </c>
      <c r="AC16" s="44">
        <f>'Population Estimate'!K15*Assumptions!D$41*'Property % affected'!I16</f>
        <v>135.22293693153293</v>
      </c>
      <c r="AD16" s="44">
        <f>'Population Estimate'!L15*Assumptions!E$41*'Property % affected'!J16</f>
        <v>87.464154735641017</v>
      </c>
      <c r="AE16" s="44">
        <f>'Population Estimate'!M15*Assumptions!F$41*'Property % affected'!K16</f>
        <v>104.83126439708919</v>
      </c>
      <c r="AF16" s="44">
        <f>'Population Estimate'!N15*Assumptions!G$41*'Property % affected'!L16</f>
        <v>84.65974381953977</v>
      </c>
      <c r="AG16" s="44">
        <f>'Population Estimate'!O15*Assumptions!H$41*'Property % affected'!M16</f>
        <v>32.37045202405838</v>
      </c>
      <c r="AH16" s="45">
        <f>'Population Estimate'!J15*Assumptions!C$41*'Property % affected'!N16</f>
        <v>7291.0093253623299</v>
      </c>
      <c r="AI16" s="45">
        <f>'Population Estimate'!K15*Assumptions!D$41*'Property % affected'!O16</f>
        <v>14649.842947708152</v>
      </c>
      <c r="AJ16" s="45">
        <f>'Population Estimate'!L15*Assumptions!E$41*'Property % affected'!P16</f>
        <v>10988.882320337458</v>
      </c>
      <c r="AK16" s="45">
        <f>'Population Estimate'!M15*Assumptions!F$41*'Property % affected'!Q16</f>
        <v>5966.2885152201543</v>
      </c>
      <c r="AL16" s="45">
        <f>'Population Estimate'!N15*Assumptions!G$41*'Property % affected'!R16</f>
        <v>3758.2440593695637</v>
      </c>
      <c r="AM16" s="45">
        <f>'Population Estimate'!O15*Assumptions!H$41*'Property % affected'!S16</f>
        <v>1916.0001126052102</v>
      </c>
    </row>
    <row r="17" spans="1:39" x14ac:dyDescent="0.35">
      <c r="A17">
        <v>2036</v>
      </c>
      <c r="B17" s="43">
        <f>'Property % affected'!B17*'Population Estimate'!B16</f>
        <v>81.356467665346869</v>
      </c>
      <c r="C17" s="43">
        <f>'Property % affected'!C17*'Population Estimate'!C16</f>
        <v>119.94051576276021</v>
      </c>
      <c r="D17" s="43">
        <f>'Property % affected'!D17*'Population Estimate'!D16</f>
        <v>131.01816986689312</v>
      </c>
      <c r="E17" s="43">
        <f>'Property % affected'!E17*'Population Estimate'!E16</f>
        <v>127.13256009259095</v>
      </c>
      <c r="F17" s="43">
        <f>'Property % affected'!F17*'Population Estimate'!F16</f>
        <v>96.947002372520387</v>
      </c>
      <c r="G17" s="43">
        <f>'Property % affected'!G17*'Population Estimate'!G16</f>
        <v>55.532160784313987</v>
      </c>
      <c r="H17" s="44">
        <f>'Property % affected'!H17*'Population Estimate'!B16</f>
        <v>121.9222366004493</v>
      </c>
      <c r="I17" s="44">
        <f>'Property % affected'!I17*'Population Estimate'!C16</f>
        <v>148.97063049229249</v>
      </c>
      <c r="J17" s="44">
        <f>'Property % affected'!J17*'Population Estimate'!D16</f>
        <v>97.379025212409843</v>
      </c>
      <c r="K17" s="44">
        <f>'Property % affected'!K17*'Population Estimate'!E16</f>
        <v>105.73582573505993</v>
      </c>
      <c r="L17" s="44">
        <f>'Property % affected'!L17*'Population Estimate'!F16</f>
        <v>86.9465819666393</v>
      </c>
      <c r="M17" s="44">
        <f>'Property % affected'!M17*'Population Estimate'!G16</f>
        <v>35.605230064003308</v>
      </c>
      <c r="N17" s="45">
        <f>'Property % affected'!N17*'Population Estimate'!B16</f>
        <v>7940.3739286454202</v>
      </c>
      <c r="O17" s="45">
        <f>'Property % affected'!O17*'Population Estimate'!C16</f>
        <v>16265.316390639424</v>
      </c>
      <c r="P17" s="45">
        <f>'Property % affected'!P17*'Population Estimate'!D16</f>
        <v>12330.142534174362</v>
      </c>
      <c r="Q17" s="45">
        <f>'Property % affected'!Q17*'Population Estimate'!E16</f>
        <v>6064.7770922675381</v>
      </c>
      <c r="R17" s="45">
        <f>'Property % affected'!R17*'Population Estimate'!F16</f>
        <v>3889.9121959773365</v>
      </c>
      <c r="S17" s="45">
        <f>'Property % affected'!S17*'Population Estimate'!G16</f>
        <v>2123.9281335550327</v>
      </c>
      <c r="U17">
        <v>2036</v>
      </c>
      <c r="V17" s="43">
        <f>'Population Estimate'!J16*Assumptions!C$41*'Property % affected'!B17</f>
        <v>75.740892102797773</v>
      </c>
      <c r="W17" s="43">
        <f>'Population Estimate'!K16*Assumptions!D$41*'Property % affected'!C17</f>
        <v>109.52871648063839</v>
      </c>
      <c r="X17" s="43">
        <f>'Population Estimate'!L16*Assumptions!E$41*'Property % affected'!D17</f>
        <v>118.38824626856646</v>
      </c>
      <c r="Y17" s="43">
        <f>'Population Estimate'!M16*Assumptions!F$41*'Property % affected'!E17</f>
        <v>126.8054247963297</v>
      </c>
      <c r="Z17" s="43">
        <f>'Population Estimate'!N16*Assumptions!G$41*'Property % affected'!F17</f>
        <v>94.966667715443464</v>
      </c>
      <c r="AA17" s="43">
        <f>'Population Estimate'!O16*Assumptions!H$41*'Property % affected'!G17</f>
        <v>50.791602827414621</v>
      </c>
      <c r="AB17" s="44">
        <f>'Population Estimate'!J16*Assumptions!C$41*'Property % affected'!H17</f>
        <v>113.50663607067801</v>
      </c>
      <c r="AC17" s="44">
        <f>'Population Estimate'!K16*Assumptions!D$41*'Property % affected'!I17</f>
        <v>136.0387842870883</v>
      </c>
      <c r="AD17" s="44">
        <f>'Population Estimate'!L16*Assumptions!E$41*'Property % affected'!J17</f>
        <v>87.991856625321816</v>
      </c>
      <c r="AE17" s="44">
        <f>'Population Estimate'!M16*Assumptions!F$41*'Property % affected'!K17</f>
        <v>105.46374814414165</v>
      </c>
      <c r="AF17" s="44">
        <f>'Population Estimate'!N16*Assumptions!G$41*'Property % affected'!L17</f>
        <v>85.170525715603318</v>
      </c>
      <c r="AG17" s="44">
        <f>'Population Estimate'!O16*Assumptions!H$41*'Property % affected'!M17</f>
        <v>32.56575430251231</v>
      </c>
      <c r="AH17" s="45">
        <f>'Population Estimate'!J16*Assumptions!C$41*'Property % affected'!N17</f>
        <v>7392.2949489308676</v>
      </c>
      <c r="AI17" s="45">
        <f>'Population Estimate'!K16*Assumptions!D$41*'Property % affected'!O17</f>
        <v>14853.356399951066</v>
      </c>
      <c r="AJ17" s="45">
        <f>'Population Estimate'!L16*Assumptions!E$41*'Property % affected'!P17</f>
        <v>11141.538248819807</v>
      </c>
      <c r="AK17" s="45">
        <f>'Population Estimate'!M16*Assumptions!F$41*'Property % affected'!Q17</f>
        <v>6049.1713131548349</v>
      </c>
      <c r="AL17" s="45">
        <f>'Population Estimate'!N16*Assumptions!G$41*'Property % affected'!R17</f>
        <v>3810.4530301840514</v>
      </c>
      <c r="AM17" s="45">
        <f>'Population Estimate'!O16*Assumptions!H$41*'Property % affected'!S17</f>
        <v>1942.6169028879419</v>
      </c>
    </row>
    <row r="18" spans="1:39" x14ac:dyDescent="0.35">
      <c r="A18">
        <v>2037</v>
      </c>
      <c r="B18" s="43">
        <f>'Property % affected'!B18*'Population Estimate'!B17</f>
        <v>83.711330685427711</v>
      </c>
      <c r="C18" s="43">
        <f>'Property % affected'!C18*'Population Estimate'!C17</f>
        <v>123.41219408513963</v>
      </c>
      <c r="D18" s="43">
        <f>'Property % affected'!D18*'Population Estimate'!D17</f>
        <v>134.81049089596397</v>
      </c>
      <c r="E18" s="43">
        <f>'Property % affected'!E18*'Population Estimate'!E17</f>
        <v>130.81241214371147</v>
      </c>
      <c r="F18" s="43">
        <f>'Property % affected'!F18*'Population Estimate'!F17</f>
        <v>99.753133431870438</v>
      </c>
      <c r="G18" s="43">
        <f>'Property % affected'!G18*'Population Estimate'!G17</f>
        <v>57.139539221564725</v>
      </c>
      <c r="H18" s="44">
        <f>'Property % affected'!H18*'Population Estimate'!B17</f>
        <v>122.65783617084053</v>
      </c>
      <c r="I18" s="44">
        <f>'Property % affected'!I18*'Population Estimate'!C17</f>
        <v>149.86942249977636</v>
      </c>
      <c r="J18" s="44">
        <f>'Property % affected'!J18*'Population Estimate'!D17</f>
        <v>97.966546989475873</v>
      </c>
      <c r="K18" s="44">
        <f>'Property % affected'!K18*'Population Estimate'!E17</f>
        <v>106.37376701758872</v>
      </c>
      <c r="L18" s="44">
        <f>'Property % affected'!L18*'Population Estimate'!F17</f>
        <v>87.471161158466643</v>
      </c>
      <c r="M18" s="44">
        <f>'Property % affected'!M18*'Population Estimate'!G17</f>
        <v>35.820048891717178</v>
      </c>
      <c r="N18" s="45">
        <f>'Property % affected'!N18*'Population Estimate'!B17</f>
        <v>8050.6804292738852</v>
      </c>
      <c r="O18" s="45">
        <f>'Property % affected'!O18*'Population Estimate'!C17</f>
        <v>16491.27176110298</v>
      </c>
      <c r="P18" s="45">
        <f>'Property % affected'!P18*'Population Estimate'!D17</f>
        <v>12501.431051241336</v>
      </c>
      <c r="Q18" s="45">
        <f>'Property % affected'!Q18*'Population Estimate'!E17</f>
        <v>6149.0280789529761</v>
      </c>
      <c r="R18" s="45">
        <f>'Property % affected'!R18*'Population Estimate'!F17</f>
        <v>3943.9502810783802</v>
      </c>
      <c r="S18" s="45">
        <f>'Property % affected'!S18*'Population Estimate'!G17</f>
        <v>2153.4334291625369</v>
      </c>
      <c r="U18">
        <v>2037</v>
      </c>
      <c r="V18" s="43">
        <f>'Population Estimate'!J17*Assumptions!C$41*'Property % affected'!B18</f>
        <v>77.933212283837065</v>
      </c>
      <c r="W18" s="43">
        <f>'Population Estimate'!K17*Assumptions!D$41*'Property % affected'!C18</f>
        <v>112.69902526466927</v>
      </c>
      <c r="X18" s="43">
        <f>'Population Estimate'!L17*Assumptions!E$41*'Property % affected'!D18</f>
        <v>121.81499414922476</v>
      </c>
      <c r="Y18" s="43">
        <f>'Population Estimate'!M17*Assumptions!F$41*'Property % affected'!E18</f>
        <v>130.47580791604457</v>
      </c>
      <c r="Z18" s="43">
        <f>'Population Estimate'!N17*Assumptions!G$41*'Property % affected'!F18</f>
        <v>97.715477986598572</v>
      </c>
      <c r="AA18" s="43">
        <f>'Population Estimate'!O17*Assumptions!H$41*'Property % affected'!G18</f>
        <v>52.261765810902403</v>
      </c>
      <c r="AB18" s="44">
        <f>'Population Estimate'!J17*Assumptions!C$41*'Property % affected'!H18</f>
        <v>114.19146137456221</v>
      </c>
      <c r="AC18" s="44">
        <f>'Population Estimate'!K17*Assumptions!D$41*'Property % affected'!I18</f>
        <v>136.85955393558208</v>
      </c>
      <c r="AD18" s="44">
        <f>'Population Estimate'!L17*Assumptions!E$41*'Property % affected'!J18</f>
        <v>88.522742325390027</v>
      </c>
      <c r="AE18" s="44">
        <f>'Population Estimate'!M17*Assumptions!F$41*'Property % affected'!K18</f>
        <v>106.10004788723865</v>
      </c>
      <c r="AF18" s="44">
        <f>'Population Estimate'!N17*Assumptions!G$41*'Property % affected'!L18</f>
        <v>85.684389337804632</v>
      </c>
      <c r="AG18" s="44">
        <f>'Population Estimate'!O17*Assumptions!H$41*'Property % affected'!M18</f>
        <v>32.762234908038756</v>
      </c>
      <c r="AH18" s="45">
        <f>'Population Estimate'!J17*Assumptions!C$41*'Property % affected'!N18</f>
        <v>7494.9876174068904</v>
      </c>
      <c r="AI18" s="45">
        <f>'Population Estimate'!K17*Assumptions!D$41*'Property % affected'!O18</f>
        <v>15059.697030982972</v>
      </c>
      <c r="AJ18" s="45">
        <f>'Population Estimate'!L17*Assumptions!E$41*'Property % affected'!P18</f>
        <v>11296.31485089038</v>
      </c>
      <c r="AK18" s="45">
        <f>'Population Estimate'!M17*Assumptions!F$41*'Property % affected'!Q18</f>
        <v>6133.2055066641624</v>
      </c>
      <c r="AL18" s="45">
        <f>'Population Estimate'!N17*Assumptions!G$41*'Property % affected'!R18</f>
        <v>3863.3872803019722</v>
      </c>
      <c r="AM18" s="45">
        <f>'Population Estimate'!O17*Assumptions!H$41*'Property % affected'!S18</f>
        <v>1969.6034496859759</v>
      </c>
    </row>
    <row r="19" spans="1:39" x14ac:dyDescent="0.35">
      <c r="A19">
        <v>2038</v>
      </c>
      <c r="B19" s="43">
        <f>'Property % affected'!B19*'Population Estimate'!B18</f>
        <v>86.134355217463025</v>
      </c>
      <c r="C19" s="43">
        <f>'Property % affected'!C19*'Population Estimate'!C18</f>
        <v>126.98436013927035</v>
      </c>
      <c r="D19" s="43">
        <f>'Property % affected'!D19*'Population Estimate'!D18</f>
        <v>138.71258066018157</v>
      </c>
      <c r="E19" s="43">
        <f>'Property % affected'!E19*'Population Estimate'!E18</f>
        <v>134.5987775153242</v>
      </c>
      <c r="F19" s="43">
        <f>'Property % affected'!F19*'Population Estimate'!F18</f>
        <v>102.64048795692385</v>
      </c>
      <c r="G19" s="43">
        <f>'Property % affected'!G19*'Population Estimate'!G18</f>
        <v>58.793443228936397</v>
      </c>
      <c r="H19" s="44">
        <f>'Property % affected'!H19*'Population Estimate'!B18</f>
        <v>123.39787387116642</v>
      </c>
      <c r="I19" s="44">
        <f>'Property % affected'!I19*'Population Estimate'!C18</f>
        <v>150.77363723434439</v>
      </c>
      <c r="J19" s="44">
        <f>'Property % affected'!J19*'Population Estimate'!D18</f>
        <v>98.557613491268597</v>
      </c>
      <c r="K19" s="44">
        <f>'Property % affected'!K19*'Population Estimate'!E18</f>
        <v>107.01555722338576</v>
      </c>
      <c r="L19" s="44">
        <f>'Property % affected'!L19*'Population Estimate'!F18</f>
        <v>87.998905320351156</v>
      </c>
      <c r="M19" s="44">
        <f>'Property % affected'!M19*'Population Estimate'!G18</f>
        <v>36.036163796683113</v>
      </c>
      <c r="N19" s="45">
        <f>'Property % affected'!N19*'Population Estimate'!B18</f>
        <v>8162.5192915002062</v>
      </c>
      <c r="O19" s="45">
        <f>'Property % affected'!O19*'Population Estimate'!C18</f>
        <v>16720.366070165401</v>
      </c>
      <c r="P19" s="45">
        <f>'Property % affected'!P19*'Population Estimate'!D18</f>
        <v>12675.099083062314</v>
      </c>
      <c r="Q19" s="45">
        <f>'Property % affected'!Q19*'Population Estimate'!E18</f>
        <v>6234.4494678888968</v>
      </c>
      <c r="R19" s="45">
        <f>'Property % affected'!R19*'Population Estimate'!F18</f>
        <v>3998.7390552680886</v>
      </c>
      <c r="S19" s="45">
        <f>'Property % affected'!S19*'Population Estimate'!G18</f>
        <v>2183.3486079742474</v>
      </c>
      <c r="U19">
        <v>2038</v>
      </c>
      <c r="V19" s="43">
        <f>'Population Estimate'!J18*Assumptions!C$41*'Property % affected'!B19</f>
        <v>80.188989174227899</v>
      </c>
      <c r="W19" s="43">
        <f>'Population Estimate'!K18*Assumptions!D$41*'Property % affected'!C19</f>
        <v>115.96109863892872</v>
      </c>
      <c r="X19" s="43">
        <f>'Population Estimate'!L18*Assumptions!E$41*'Property % affected'!D19</f>
        <v>125.34092924996364</v>
      </c>
      <c r="Y19" s="43">
        <f>'Population Estimate'!M18*Assumptions!F$41*'Property % affected'!E19</f>
        <v>134.25243027802475</v>
      </c>
      <c r="Z19" s="43">
        <f>'Population Estimate'!N18*Assumptions!G$41*'Property % affected'!F19</f>
        <v>100.54385257319798</v>
      </c>
      <c r="AA19" s="43">
        <f>'Population Estimate'!O18*Assumptions!H$41*'Property % affected'!G19</f>
        <v>53.774482663094844</v>
      </c>
      <c r="AB19" s="44">
        <f>'Population Estimate'!J18*Assumptions!C$41*'Property % affected'!H19</f>
        <v>114.88041846944185</v>
      </c>
      <c r="AC19" s="44">
        <f>'Population Estimate'!K18*Assumptions!D$41*'Property % affected'!I19</f>
        <v>137.68527557493215</v>
      </c>
      <c r="AD19" s="44">
        <f>'Population Estimate'!L18*Assumptions!E$41*'Property % affected'!J19</f>
        <v>89.056831044889236</v>
      </c>
      <c r="AE19" s="44">
        <f>'Population Estimate'!M18*Assumptions!F$41*'Property % affected'!K19</f>
        <v>106.74018664962135</v>
      </c>
      <c r="AF19" s="44">
        <f>'Population Estimate'!N18*Assumptions!G$41*'Property % affected'!L19</f>
        <v>86.201353279277242</v>
      </c>
      <c r="AG19" s="44">
        <f>'Population Estimate'!O18*Assumptions!H$41*'Property % affected'!M19</f>
        <v>32.959900949897786</v>
      </c>
      <c r="AH19" s="45">
        <f>'Population Estimate'!J18*Assumptions!C$41*'Property % affected'!N19</f>
        <v>7599.1068772502176</v>
      </c>
      <c r="AI19" s="45">
        <f>'Population Estimate'!K18*Assumptions!D$41*'Property % affected'!O19</f>
        <v>15268.904115553612</v>
      </c>
      <c r="AJ19" s="45">
        <f>'Population Estimate'!L18*Assumptions!E$41*'Property % affected'!P19</f>
        <v>11453.241586633119</v>
      </c>
      <c r="AK19" s="45">
        <f>'Population Estimate'!M18*Assumptions!F$41*'Property % affected'!Q19</f>
        <v>6218.4070907652222</v>
      </c>
      <c r="AL19" s="45">
        <f>'Population Estimate'!N18*Assumptions!G$41*'Property % affected'!R19</f>
        <v>3917.0568851961752</v>
      </c>
      <c r="AM19" s="45">
        <f>'Population Estimate'!O18*Assumptions!H$41*'Property % affected'!S19</f>
        <v>1996.9648896021529</v>
      </c>
    </row>
    <row r="20" spans="1:39" x14ac:dyDescent="0.35">
      <c r="A20">
        <v>2039</v>
      </c>
      <c r="B20" s="43">
        <f>'Property % affected'!B20*'Population Estimate'!B19</f>
        <v>88.627514196469505</v>
      </c>
      <c r="C20" s="43">
        <f>'Property % affected'!C20*'Population Estimate'!C19</f>
        <v>130.65992254262636</v>
      </c>
      <c r="D20" s="43">
        <f>'Property % affected'!D20*'Population Estimate'!D19</f>
        <v>142.72761641567047</v>
      </c>
      <c r="E20" s="43">
        <f>'Property % affected'!E20*'Population Estimate'!E19</f>
        <v>138.49473923557395</v>
      </c>
      <c r="F20" s="43">
        <f>'Property % affected'!F20*'Population Estimate'!F19</f>
        <v>105.61141696095883</v>
      </c>
      <c r="G20" s="43">
        <f>'Property % affected'!G20*'Population Estimate'!G19</f>
        <v>60.495219489092513</v>
      </c>
      <c r="H20" s="44">
        <f>'Property % affected'!H20*'Population Estimate'!B19</f>
        <v>124.14237647821986</v>
      </c>
      <c r="I20" s="44">
        <f>'Property % affected'!I20*'Population Estimate'!C19</f>
        <v>151.68330741320906</v>
      </c>
      <c r="J20" s="44">
        <f>'Property % affected'!J20*'Population Estimate'!D19</f>
        <v>99.152246104354163</v>
      </c>
      <c r="K20" s="44">
        <f>'Property % affected'!K20*'Population Estimate'!E19</f>
        <v>107.66121957435358</v>
      </c>
      <c r="L20" s="44">
        <f>'Property % affected'!L20*'Population Estimate'!F19</f>
        <v>88.529833547666087</v>
      </c>
      <c r="M20" s="44">
        <f>'Property % affected'!M20*'Population Estimate'!G19</f>
        <v>36.253582598589269</v>
      </c>
      <c r="N20" s="45">
        <f>'Property % affected'!N20*'Population Estimate'!B19</f>
        <v>8275.9118026651449</v>
      </c>
      <c r="O20" s="45">
        <f>'Property % affected'!O20*'Population Estimate'!C19</f>
        <v>16952.642923497606</v>
      </c>
      <c r="P20" s="45">
        <f>'Property % affected'!P20*'Population Estimate'!D19</f>
        <v>12851.179685504439</v>
      </c>
      <c r="Q20" s="45">
        <f>'Property % affected'!Q20*'Population Estimate'!E19</f>
        <v>6321.0575181303202</v>
      </c>
      <c r="R20" s="45">
        <f>'Property % affected'!R20*'Population Estimate'!F19</f>
        <v>4054.2889470082923</v>
      </c>
      <c r="S20" s="45">
        <f>'Property % affected'!S20*'Population Estimate'!G19</f>
        <v>2213.6793640270357</v>
      </c>
      <c r="U20">
        <v>2039</v>
      </c>
      <c r="V20" s="43">
        <f>'Population Estimate'!J19*Assumptions!C$41*'Property % affected'!B20</f>
        <v>82.51005952847197</v>
      </c>
      <c r="W20" s="43">
        <f>'Population Estimate'!K19*Assumptions!D$41*'Property % affected'!C20</f>
        <v>119.3175927295525</v>
      </c>
      <c r="X20" s="43">
        <f>'Population Estimate'!L19*Assumptions!E$41*'Property % affected'!D20</f>
        <v>128.96892254494577</v>
      </c>
      <c r="Y20" s="43">
        <f>'Population Estimate'!M19*Assumptions!F$41*'Property % affected'!E20</f>
        <v>138.1383669772205</v>
      </c>
      <c r="Z20" s="43">
        <f>'Population Estimate'!N19*Assumptions!G$41*'Property % affected'!F20</f>
        <v>103.45409446441437</v>
      </c>
      <c r="AA20" s="43">
        <f>'Population Estimate'!O19*Assumptions!H$41*'Property % affected'!G20</f>
        <v>55.330985105754834</v>
      </c>
      <c r="AB20" s="44">
        <f>'Population Estimate'!J19*Assumptions!C$41*'Property % affected'!H20</f>
        <v>115.57353228385965</v>
      </c>
      <c r="AC20" s="44">
        <f>'Population Estimate'!K19*Assumptions!D$41*'Property % affected'!I20</f>
        <v>138.51597908223434</v>
      </c>
      <c r="AD20" s="44">
        <f>'Population Estimate'!L19*Assumptions!E$41*'Property % affected'!J20</f>
        <v>89.594142108757808</v>
      </c>
      <c r="AE20" s="44">
        <f>'Population Estimate'!M19*Assumptions!F$41*'Property % affected'!K20</f>
        <v>107.38418759343813</v>
      </c>
      <c r="AF20" s="44">
        <f>'Population Estimate'!N19*Assumptions!G$41*'Property % affected'!L20</f>
        <v>86.721436245333521</v>
      </c>
      <c r="AG20" s="44">
        <f>'Population Estimate'!O19*Assumptions!H$41*'Property % affected'!M20</f>
        <v>33.158759580242112</v>
      </c>
      <c r="AH20" s="45">
        <f>'Population Estimate'!J19*Assumptions!C$41*'Property % affected'!N20</f>
        <v>7704.6725464572055</v>
      </c>
      <c r="AI20" s="45">
        <f>'Population Estimate'!K19*Assumptions!D$41*'Property % affected'!O20</f>
        <v>15481.017474011731</v>
      </c>
      <c r="AJ20" s="45">
        <f>'Population Estimate'!L19*Assumptions!E$41*'Property % affected'!P20</f>
        <v>11612.348325387096</v>
      </c>
      <c r="AK20" s="45">
        <f>'Population Estimate'!M19*Assumptions!F$41*'Property % affected'!Q20</f>
        <v>6304.7922826755175</v>
      </c>
      <c r="AL20" s="45">
        <f>'Population Estimate'!N19*Assumptions!G$41*'Property % affected'!R20</f>
        <v>3971.4720603064898</v>
      </c>
      <c r="AM20" s="45">
        <f>'Population Estimate'!O19*Assumptions!H$41*'Property % affected'!S20</f>
        <v>2024.7064305962429</v>
      </c>
    </row>
    <row r="21" spans="1:39" x14ac:dyDescent="0.35">
      <c r="A21">
        <v>2040</v>
      </c>
      <c r="B21" s="43">
        <f>'Property % affected'!B21*'Population Estimate'!B20</f>
        <v>101.32897408375081</v>
      </c>
      <c r="C21" s="43">
        <f>'Property % affected'!C21*'Population Estimate'!C20</f>
        <v>149.3851658273642</v>
      </c>
      <c r="D21" s="43">
        <f>'Property % affected'!D21*'Population Estimate'!D20</f>
        <v>163.182315062551</v>
      </c>
      <c r="E21" s="43">
        <f>'Property % affected'!E21*'Population Estimate'!E20</f>
        <v>158.34281227416312</v>
      </c>
      <c r="F21" s="43">
        <f>'Property % affected'!F21*'Population Estimate'!F20</f>
        <v>120.74688802014821</v>
      </c>
      <c r="G21" s="43">
        <f>'Property % affected'!G21*'Population Estimate'!G20</f>
        <v>69.164960603681891</v>
      </c>
      <c r="H21" s="44">
        <f>'Property % affected'!H21*'Population Estimate'!B20</f>
        <v>138.77311872784799</v>
      </c>
      <c r="I21" s="44">
        <f>'Property % affected'!I21*'Population Estimate'!C20</f>
        <v>169.55987331512827</v>
      </c>
      <c r="J21" s="44">
        <f>'Property % affected'!J21*'Population Estimate'!D20</f>
        <v>110.83778811972726</v>
      </c>
      <c r="K21" s="44">
        <f>'Property % affected'!K21*'Population Estimate'!E20</f>
        <v>120.34958271479452</v>
      </c>
      <c r="L21" s="44">
        <f>'Property % affected'!L21*'Population Estimate'!F20</f>
        <v>98.963476053822149</v>
      </c>
      <c r="M21" s="44">
        <f>'Property % affected'!M21*'Population Estimate'!G20</f>
        <v>40.526231775066258</v>
      </c>
      <c r="N21" s="45">
        <f>'Property % affected'!N21*'Population Estimate'!B20</f>
        <v>9323.5306392300863</v>
      </c>
      <c r="O21" s="45">
        <f>'Property % affected'!O21*'Population Estimate'!C20</f>
        <v>19098.61891740514</v>
      </c>
      <c r="P21" s="45">
        <f>'Property % affected'!P21*'Population Estimate'!D20</f>
        <v>14477.965740218018</v>
      </c>
      <c r="Q21" s="45">
        <f>'Property % affected'!Q21*'Population Estimate'!E20</f>
        <v>7121.2181627702521</v>
      </c>
      <c r="R21" s="45">
        <f>'Property % affected'!R21*'Population Estimate'!F20</f>
        <v>4567.5072570916745</v>
      </c>
      <c r="S21" s="45">
        <f>'Property % affected'!S21*'Population Estimate'!G20</f>
        <v>2493.901320853955</v>
      </c>
      <c r="U21">
        <v>2040</v>
      </c>
      <c r="V21" s="43">
        <f>'Population Estimate'!J20*Assumptions!C$41*'Property % affected'!B21</f>
        <v>94.334809674063052</v>
      </c>
      <c r="W21" s="43">
        <f>'Population Estimate'!K20*Assumptions!D$41*'Property % affected'!C21</f>
        <v>136.41733462845986</v>
      </c>
      <c r="X21" s="43">
        <f>'Population Estimate'!L20*Assumptions!E$41*'Property % affected'!D21</f>
        <v>147.45182383425859</v>
      </c>
      <c r="Y21" s="43">
        <f>'Population Estimate'!M20*Assumptions!F$41*'Property % affected'!E21</f>
        <v>157.93536729888362</v>
      </c>
      <c r="Z21" s="43">
        <f>'Population Estimate'!N20*Assumptions!G$41*'Property % affected'!F21</f>
        <v>118.28039353111113</v>
      </c>
      <c r="AA21" s="43">
        <f>'Population Estimate'!O20*Assumptions!H$41*'Property % affected'!G21</f>
        <v>63.260625175390217</v>
      </c>
      <c r="AB21" s="44">
        <f>'Population Estimate'!J20*Assumptions!C$41*'Property % affected'!H21</f>
        <v>129.19439737194577</v>
      </c>
      <c r="AC21" s="44">
        <f>'Population Estimate'!K20*Assumptions!D$41*'Property % affected'!I21</f>
        <v>154.84071560572596</v>
      </c>
      <c r="AD21" s="44">
        <f>'Population Estimate'!L20*Assumptions!E$41*'Property % affected'!J21</f>
        <v>100.15321820715818</v>
      </c>
      <c r="AE21" s="44">
        <f>'Population Estimate'!M20*Assumptions!F$41*'Property % affected'!K21</f>
        <v>120.03990125815076</v>
      </c>
      <c r="AF21" s="44">
        <f>'Population Estimate'!N20*Assumptions!G$41*'Property % affected'!L21</f>
        <v>96.941950925472881</v>
      </c>
      <c r="AG21" s="44">
        <f>'Population Estimate'!O20*Assumptions!H$41*'Property % affected'!M21</f>
        <v>37.066669824098476</v>
      </c>
      <c r="AH21" s="45">
        <f>'Population Estimate'!J20*Assumptions!C$41*'Property % affected'!N21</f>
        <v>8679.9801961392623</v>
      </c>
      <c r="AI21" s="45">
        <f>'Population Estimate'!K20*Assumptions!D$41*'Property % affected'!O21</f>
        <v>17440.705530346841</v>
      </c>
      <c r="AJ21" s="45">
        <f>'Population Estimate'!L20*Assumptions!E$41*'Property % affected'!P21</f>
        <v>13082.315035098913</v>
      </c>
      <c r="AK21" s="45">
        <f>'Population Estimate'!M20*Assumptions!F$41*'Property % affected'!Q21</f>
        <v>7102.8939678376382</v>
      </c>
      <c r="AL21" s="45">
        <f>'Population Estimate'!N20*Assumptions!G$41*'Property % affected'!R21</f>
        <v>4474.2068692889379</v>
      </c>
      <c r="AM21" s="45">
        <f>'Population Estimate'!O20*Assumptions!H$41*'Property % affected'!S21</f>
        <v>2281.0069622819128</v>
      </c>
    </row>
    <row r="22" spans="1:39" x14ac:dyDescent="0.35">
      <c r="A22">
        <v>2041</v>
      </c>
      <c r="B22" s="43">
        <f>'Property % affected'!B22*'Population Estimate'!B21</f>
        <v>104.26194131770303</v>
      </c>
      <c r="C22" s="43">
        <f>'Property % affected'!C22*'Population Estimate'!C21</f>
        <v>153.70911956884828</v>
      </c>
      <c r="D22" s="43">
        <f>'Property % affected'!D22*'Population Estimate'!D21</f>
        <v>167.90562729941772</v>
      </c>
      <c r="E22" s="43">
        <f>'Property % affected'!E22*'Population Estimate'!E21</f>
        <v>162.9260450990422</v>
      </c>
      <c r="F22" s="43">
        <f>'Property % affected'!F22*'Population Estimate'!F21</f>
        <v>124.24190678814716</v>
      </c>
      <c r="G22" s="43">
        <f>'Property % affected'!G22*'Population Estimate'!G21</f>
        <v>71.166940442346075</v>
      </c>
      <c r="H22" s="44">
        <f>'Property % affected'!H22*'Population Estimate'!B21</f>
        <v>139.61038557403114</v>
      </c>
      <c r="I22" s="44">
        <f>'Property % affected'!I22*'Population Estimate'!C21</f>
        <v>170.58288743826108</v>
      </c>
      <c r="J22" s="44">
        <f>'Property % affected'!J22*'Population Estimate'!D21</f>
        <v>111.5065113288591</v>
      </c>
      <c r="K22" s="44">
        <f>'Property % affected'!K22*'Population Estimate'!E21</f>
        <v>121.07569391329464</v>
      </c>
      <c r="L22" s="44">
        <f>'Property % affected'!L22*'Population Estimate'!F21</f>
        <v>99.560557377946608</v>
      </c>
      <c r="M22" s="44">
        <f>'Property % affected'!M22*'Population Estimate'!G21</f>
        <v>40.770740730237478</v>
      </c>
      <c r="N22" s="45">
        <f>'Property % affected'!N22*'Population Estimate'!B21</f>
        <v>9453.0517483815765</v>
      </c>
      <c r="O22" s="45">
        <f>'Property % affected'!O22*'Population Estimate'!C21</f>
        <v>19363.934107665322</v>
      </c>
      <c r="P22" s="45">
        <f>'Property % affected'!P22*'Population Estimate'!D21</f>
        <v>14679.091499706614</v>
      </c>
      <c r="Q22" s="45">
        <f>'Property % affected'!Q22*'Population Estimate'!E21</f>
        <v>7220.1450726117719</v>
      </c>
      <c r="R22" s="45">
        <f>'Property % affected'!R22*'Population Estimate'!F21</f>
        <v>4630.9583925989464</v>
      </c>
      <c r="S22" s="45">
        <f>'Property % affected'!S22*'Population Estimate'!G21</f>
        <v>2528.5462292786938</v>
      </c>
      <c r="U22">
        <v>2041</v>
      </c>
      <c r="V22" s="43">
        <f>'Population Estimate'!J21*Assumptions!C$41*'Property % affected'!B22</f>
        <v>97.065330813717168</v>
      </c>
      <c r="W22" s="43">
        <f>'Population Estimate'!K21*Assumptions!D$41*'Property % affected'!C22</f>
        <v>140.36593448576889</v>
      </c>
      <c r="X22" s="43">
        <f>'Population Estimate'!L21*Assumptions!E$41*'Property % affected'!D22</f>
        <v>151.71981699024306</v>
      </c>
      <c r="Y22" s="43">
        <f>'Population Estimate'!M21*Assumptions!F$41*'Property % affected'!E22</f>
        <v>162.50680662863516</v>
      </c>
      <c r="Z22" s="43">
        <f>'Population Estimate'!N21*Assumptions!G$41*'Property % affected'!F22</f>
        <v>121.70401961419957</v>
      </c>
      <c r="AA22" s="43">
        <f>'Population Estimate'!O21*Assumptions!H$41*'Property % affected'!G22</f>
        <v>65.091704020473529</v>
      </c>
      <c r="AB22" s="44">
        <f>'Population Estimate'!J21*Assumptions!C$41*'Property % affected'!H22</f>
        <v>129.9738724361639</v>
      </c>
      <c r="AC22" s="44">
        <f>'Population Estimate'!K21*Assumptions!D$41*'Property % affected'!I22</f>
        <v>155.77492389335697</v>
      </c>
      <c r="AD22" s="44">
        <f>'Population Estimate'!L21*Assumptions!E$41*'Property % affected'!J22</f>
        <v>100.75747766253475</v>
      </c>
      <c r="AE22" s="44">
        <f>'Population Estimate'!M21*Assumptions!F$41*'Property % affected'!K22</f>
        <v>120.76414403992217</v>
      </c>
      <c r="AF22" s="44">
        <f>'Population Estimate'!N21*Assumptions!G$41*'Property % affected'!L22</f>
        <v>97.526835680231414</v>
      </c>
      <c r="AG22" s="44">
        <f>'Population Estimate'!O21*Assumptions!H$41*'Property % affected'!M22</f>
        <v>37.290306029918696</v>
      </c>
      <c r="AH22" s="45">
        <f>'Population Estimate'!J21*Assumptions!C$41*'Property % affected'!N22</f>
        <v>8800.5611976845921</v>
      </c>
      <c r="AI22" s="45">
        <f>'Population Estimate'!K21*Assumptions!D$41*'Property % affected'!O22</f>
        <v>17682.989232957338</v>
      </c>
      <c r="AJ22" s="45">
        <f>'Population Estimate'!L21*Assumptions!E$41*'Property % affected'!P22</f>
        <v>13264.05262133965</v>
      </c>
      <c r="AK22" s="45">
        <f>'Population Estimate'!M21*Assumptions!F$41*'Property % affected'!Q22</f>
        <v>7201.5663206723948</v>
      </c>
      <c r="AL22" s="45">
        <f>'Population Estimate'!N21*Assumptions!G$41*'Property % affected'!R22</f>
        <v>4536.361889603364</v>
      </c>
      <c r="AM22" s="45">
        <f>'Population Estimate'!O21*Assumptions!H$41*'Property % affected'!S22</f>
        <v>2312.6943737539068</v>
      </c>
    </row>
    <row r="23" spans="1:39" x14ac:dyDescent="0.35">
      <c r="A23">
        <v>2042</v>
      </c>
      <c r="B23" s="43">
        <f>'Property % affected'!B23*'Population Estimate'!B22</f>
        <v>107.27980329053148</v>
      </c>
      <c r="C23" s="43">
        <f>'Property % affected'!C23*'Population Estimate'!C22</f>
        <v>158.15823015475493</v>
      </c>
      <c r="D23" s="43">
        <f>'Property % affected'!D23*'Population Estimate'!D22</f>
        <v>172.76565581266755</v>
      </c>
      <c r="E23" s="43">
        <f>'Property % affected'!E23*'Population Estimate'!E22</f>
        <v>167.64193960161509</v>
      </c>
      <c r="F23" s="43">
        <f>'Property % affected'!F23*'Population Estimate'!F22</f>
        <v>127.83808887711412</v>
      </c>
      <c r="G23" s="43">
        <f>'Property % affected'!G23*'Population Estimate'!G22</f>
        <v>73.226867589003149</v>
      </c>
      <c r="H23" s="44">
        <f>'Property % affected'!H23*'Population Estimate'!B22</f>
        <v>140.45270394444424</v>
      </c>
      <c r="I23" s="44">
        <f>'Property % affected'!I23*'Population Estimate'!C22</f>
        <v>171.61207376402453</v>
      </c>
      <c r="J23" s="44">
        <f>'Property % affected'!J23*'Population Estimate'!D22</f>
        <v>112.1792691794072</v>
      </c>
      <c r="K23" s="44">
        <f>'Property % affected'!K23*'Population Estimate'!E22</f>
        <v>121.80618599505743</v>
      </c>
      <c r="L23" s="44">
        <f>'Property % affected'!L23*'Population Estimate'!F22</f>
        <v>100.16124110289444</v>
      </c>
      <c r="M23" s="44">
        <f>'Property % affected'!M23*'Population Estimate'!G22</f>
        <v>41.016724893602017</v>
      </c>
      <c r="N23" s="45">
        <f>'Property % affected'!N23*'Population Estimate'!B22</f>
        <v>9584.372145631638</v>
      </c>
      <c r="O23" s="45">
        <f>'Property % affected'!O23*'Population Estimate'!C22</f>
        <v>19632.935017321612</v>
      </c>
      <c r="P23" s="45">
        <f>'Property % affected'!P23*'Population Estimate'!D22</f>
        <v>14883.011268509477</v>
      </c>
      <c r="Q23" s="45">
        <f>'Property % affected'!Q23*'Population Estimate'!E22</f>
        <v>7320.4462604584151</v>
      </c>
      <c r="R23" s="45">
        <f>'Property % affected'!R23*'Population Estimate'!F22</f>
        <v>4695.290981899404</v>
      </c>
      <c r="S23" s="45">
        <f>'Property % affected'!S23*'Population Estimate'!G22</f>
        <v>2563.6724196490018</v>
      </c>
      <c r="U23">
        <v>2042</v>
      </c>
      <c r="V23" s="43">
        <f>'Population Estimate'!J22*Assumptions!C$41*'Property % affected'!B23</f>
        <v>99.874886889890021</v>
      </c>
      <c r="W23" s="43">
        <f>'Population Estimate'!K22*Assumptions!D$41*'Property % affected'!C23</f>
        <v>144.42882656903001</v>
      </c>
      <c r="X23" s="43">
        <f>'Population Estimate'!L22*Assumptions!E$41*'Property % affected'!D23</f>
        <v>156.1113472114591</v>
      </c>
      <c r="Y23" s="43">
        <f>'Population Estimate'!M22*Assumptions!F$41*'Property % affected'!E23</f>
        <v>167.21056627335483</v>
      </c>
      <c r="Z23" s="43">
        <f>'Population Estimate'!N22*Assumptions!G$41*'Property % affected'!F23</f>
        <v>125.22674255693551</v>
      </c>
      <c r="AA23" s="43">
        <f>'Population Estimate'!O22*Assumptions!H$41*'Property % affected'!G23</f>
        <v>66.975783444157145</v>
      </c>
      <c r="AB23" s="44">
        <f>'Population Estimate'!J22*Assumptions!C$41*'Property % affected'!H23</f>
        <v>130.75805034654331</v>
      </c>
      <c r="AC23" s="44">
        <f>'Population Estimate'!K22*Assumptions!D$41*'Property % affected'!I23</f>
        <v>156.71476858689871</v>
      </c>
      <c r="AD23" s="44">
        <f>'Population Estimate'!L22*Assumptions!E$41*'Property % affected'!J23</f>
        <v>101.36538282691552</v>
      </c>
      <c r="AE23" s="44">
        <f>'Population Estimate'!M22*Assumptions!F$41*'Property % affected'!K23</f>
        <v>121.49275643214351</v>
      </c>
      <c r="AF23" s="44">
        <f>'Population Estimate'!N22*Assumptions!G$41*'Property % affected'!L23</f>
        <v>98.115249249637088</v>
      </c>
      <c r="AG23" s="44">
        <f>'Population Estimate'!O22*Assumptions!H$41*'Property % affected'!M23</f>
        <v>37.515291511322388</v>
      </c>
      <c r="AH23" s="45">
        <f>'Population Estimate'!J22*Assumptions!C$41*'Property % affected'!N23</f>
        <v>8922.8172926754269</v>
      </c>
      <c r="AI23" s="45">
        <f>'Population Estimate'!K22*Assumptions!D$41*'Property % affected'!O23</f>
        <v>17928.638704942729</v>
      </c>
      <c r="AJ23" s="45">
        <f>'Population Estimate'!L22*Assumptions!E$41*'Property % affected'!P23</f>
        <v>13448.314879258452</v>
      </c>
      <c r="AK23" s="45">
        <f>'Population Estimate'!M22*Assumptions!F$41*'Property % affected'!Q23</f>
        <v>7301.6094152439728</v>
      </c>
      <c r="AL23" s="45">
        <f>'Population Estimate'!N22*Assumptions!G$41*'Property % affected'!R23</f>
        <v>4599.3803582703476</v>
      </c>
      <c r="AM23" s="45">
        <f>'Population Estimate'!O22*Assumptions!H$41*'Property % affected'!S23</f>
        <v>2344.8219820610702</v>
      </c>
    </row>
    <row r="24" spans="1:39" x14ac:dyDescent="0.35">
      <c r="A24">
        <v>2043</v>
      </c>
      <c r="B24" s="43">
        <f>'Property % affected'!B24*'Population Estimate'!B23</f>
        <v>110.38501728051921</v>
      </c>
      <c r="C24" s="43">
        <f>'Property % affected'!C24*'Population Estimate'!C23</f>
        <v>162.73612025004363</v>
      </c>
      <c r="D24" s="43">
        <f>'Property % affected'!D24*'Population Estimate'!D23</f>
        <v>177.7663578550272</v>
      </c>
      <c r="E24" s="43">
        <f>'Property % affected'!E24*'Population Estimate'!E23</f>
        <v>172.49433567424623</v>
      </c>
      <c r="F24" s="43">
        <f>'Property % affected'!F24*'Population Estimate'!F23</f>
        <v>131.53836245945342</v>
      </c>
      <c r="G24" s="43">
        <f>'Property % affected'!G24*'Population Estimate'!G23</f>
        <v>75.346419328528199</v>
      </c>
      <c r="H24" s="44">
        <f>'Property % affected'!H24*'Population Estimate'!B23</f>
        <v>141.30010431670283</v>
      </c>
      <c r="I24" s="44">
        <f>'Property % affected'!I24*'Population Estimate'!C23</f>
        <v>172.64746953147963</v>
      </c>
      <c r="J24" s="44">
        <f>'Property % affected'!J24*'Population Estimate'!D23</f>
        <v>112.85608601377677</v>
      </c>
      <c r="K24" s="44">
        <f>'Property % affected'!K24*'Population Estimate'!E23</f>
        <v>122.54108539148655</v>
      </c>
      <c r="L24" s="44">
        <f>'Property % affected'!L24*'Population Estimate'!F23</f>
        <v>100.76554896321194</v>
      </c>
      <c r="M24" s="44">
        <f>'Property % affected'!M24*'Population Estimate'!G23</f>
        <v>41.264193165607757</v>
      </c>
      <c r="N24" s="45">
        <f>'Property % affected'!N24*'Population Estimate'!B23</f>
        <v>9717.5168264245112</v>
      </c>
      <c r="O24" s="45">
        <f>'Property % affected'!O24*'Population Estimate'!C23</f>
        <v>19905.672847842929</v>
      </c>
      <c r="P24" s="45">
        <f>'Property % affected'!P24*'Population Estimate'!D23</f>
        <v>15089.763860590914</v>
      </c>
      <c r="Q24" s="45">
        <f>'Property % affected'!Q24*'Population Estimate'!E23</f>
        <v>7422.1408175770412</v>
      </c>
      <c r="R24" s="45">
        <f>'Property % affected'!R24*'Population Estimate'!F23</f>
        <v>4760.5172700188186</v>
      </c>
      <c r="S24" s="45">
        <f>'Property % affected'!S24*'Population Estimate'!G23</f>
        <v>2599.2865778625096</v>
      </c>
      <c r="U24">
        <v>2043</v>
      </c>
      <c r="V24" s="43">
        <f>'Population Estimate'!J23*Assumptions!C$41*'Property % affected'!B24</f>
        <v>102.76576556888085</v>
      </c>
      <c r="W24" s="43">
        <f>'Population Estimate'!K23*Assumptions!D$41*'Property % affected'!C24</f>
        <v>148.60931906681265</v>
      </c>
      <c r="X24" s="43">
        <f>'Population Estimate'!L23*Assumptions!E$41*'Property % affected'!D24</f>
        <v>160.6299902783563</v>
      </c>
      <c r="Y24" s="43">
        <f>'Population Estimate'!M23*Assumptions!F$41*'Property % affected'!E24</f>
        <v>172.05047624466272</v>
      </c>
      <c r="Z24" s="43">
        <f>'Population Estimate'!N23*Assumptions!G$41*'Property % affected'!F24</f>
        <v>128.85143071799882</v>
      </c>
      <c r="AA24" s="43">
        <f>'Population Estimate'!O23*Assumptions!H$41*'Property % affected'!G24</f>
        <v>68.914397548229999</v>
      </c>
      <c r="AB24" s="44">
        <f>'Population Estimate'!J23*Assumptions!C$41*'Property % affected'!H24</f>
        <v>131.54695947700259</v>
      </c>
      <c r="AC24" s="44">
        <f>'Population Estimate'!K23*Assumptions!D$41*'Property % affected'!I24</f>
        <v>157.66028369276302</v>
      </c>
      <c r="AD24" s="44">
        <f>'Population Estimate'!L23*Assumptions!E$41*'Property % affected'!J24</f>
        <v>101.97695569614015</v>
      </c>
      <c r="AE24" s="44">
        <f>'Population Estimate'!M23*Assumptions!F$41*'Property % affected'!K24</f>
        <v>122.22576479820559</v>
      </c>
      <c r="AF24" s="44">
        <f>'Population Estimate'!N23*Assumptions!G$41*'Property % affected'!L24</f>
        <v>98.707212924265065</v>
      </c>
      <c r="AG24" s="44">
        <f>'Population Estimate'!O23*Assumptions!H$41*'Property % affected'!M24</f>
        <v>37.741634408961851</v>
      </c>
      <c r="AH24" s="45">
        <f>'Population Estimate'!J23*Assumptions!C$41*'Property % affected'!N24</f>
        <v>9046.7717512622494</v>
      </c>
      <c r="AI24" s="45">
        <f>'Population Estimate'!K23*Assumptions!D$41*'Property % affected'!O24</f>
        <v>18177.700703073544</v>
      </c>
      <c r="AJ24" s="45">
        <f>'Population Estimate'!L23*Assumptions!E$41*'Property % affected'!P24</f>
        <v>13635.136881220995</v>
      </c>
      <c r="AK24" s="45">
        <f>'Population Estimate'!M23*Assumptions!F$41*'Property % affected'!Q24</f>
        <v>7403.0422936939176</v>
      </c>
      <c r="AL24" s="45">
        <f>'Population Estimate'!N23*Assumptions!G$41*'Property % affected'!R24</f>
        <v>4663.274270186741</v>
      </c>
      <c r="AM24" s="45">
        <f>'Population Estimate'!O23*Assumptions!H$41*'Property % affected'!S24</f>
        <v>2377.3959023527541</v>
      </c>
    </row>
    <row r="25" spans="1:39" x14ac:dyDescent="0.35">
      <c r="A25">
        <v>2044</v>
      </c>
      <c r="B25" s="43">
        <f>'Property % affected'!B25*'Population Estimate'!B24</f>
        <v>113.58011169187108</v>
      </c>
      <c r="C25" s="43">
        <f>'Property % affected'!C25*'Population Estimate'!C24</f>
        <v>167.44651737771397</v>
      </c>
      <c r="D25" s="43">
        <f>'Property % affected'!D25*'Population Estimate'!D24</f>
        <v>182.91180522190649</v>
      </c>
      <c r="E25" s="43">
        <f>'Property % affected'!E25*'Population Estimate'!E24</f>
        <v>177.48718435498745</v>
      </c>
      <c r="F25" s="43">
        <f>'Property % affected'!F25*'Population Estimate'!F24</f>
        <v>135.34574046352196</v>
      </c>
      <c r="G25" s="43">
        <f>'Property % affected'!G25*'Population Estimate'!G24</f>
        <v>77.527321494808348</v>
      </c>
      <c r="H25" s="44">
        <f>'Property % affected'!H25*'Population Estimate'!B24</f>
        <v>142.15261735230453</v>
      </c>
      <c r="I25" s="44">
        <f>'Property % affected'!I25*'Population Estimate'!C24</f>
        <v>173.68911220436362</v>
      </c>
      <c r="J25" s="44">
        <f>'Property % affected'!J25*'Population Estimate'!D24</f>
        <v>113.53698632123931</v>
      </c>
      <c r="K25" s="44">
        <f>'Property % affected'!K25*'Population Estimate'!E24</f>
        <v>123.28041869345552</v>
      </c>
      <c r="L25" s="44">
        <f>'Property % affected'!L25*'Population Estimate'!F24</f>
        <v>101.37350282457754</v>
      </c>
      <c r="M25" s="44">
        <f>'Property % affected'!M25*'Population Estimate'!G24</f>
        <v>41.513154500402123</v>
      </c>
      <c r="N25" s="45">
        <f>'Property % affected'!N25*'Population Estimate'!B24</f>
        <v>9852.5111334374506</v>
      </c>
      <c r="O25" s="45">
        <f>'Property % affected'!O25*'Population Estimate'!C24</f>
        <v>20182.19951198142</v>
      </c>
      <c r="P25" s="45">
        <f>'Property % affected'!P25*'Population Estimate'!D24</f>
        <v>15299.388629113064</v>
      </c>
      <c r="Q25" s="45">
        <f>'Property % affected'!Q25*'Population Estimate'!E24</f>
        <v>7525.2481004475694</v>
      </c>
      <c r="R25" s="45">
        <f>'Property % affected'!R25*'Population Estimate'!F24</f>
        <v>4826.6496720890473</v>
      </c>
      <c r="S25" s="45">
        <f>'Property % affected'!S25*'Population Estimate'!G24</f>
        <v>2635.3954826963477</v>
      </c>
      <c r="U25">
        <v>2044</v>
      </c>
      <c r="V25" s="43">
        <f>'Population Estimate'!J24*Assumptions!C$41*'Property % affected'!B25</f>
        <v>105.74032073349173</v>
      </c>
      <c r="W25" s="43">
        <f>'Population Estimate'!K24*Assumptions!D$41*'Property % affected'!C25</f>
        <v>152.91081592320688</v>
      </c>
      <c r="X25" s="43">
        <f>'Population Estimate'!L24*Assumptions!E$41*'Property % affected'!D25</f>
        <v>165.2794254723521</v>
      </c>
      <c r="Y25" s="43">
        <f>'Population Estimate'!M24*Assumptions!F$41*'Property % affected'!E25</f>
        <v>177.03047741386823</v>
      </c>
      <c r="Z25" s="43">
        <f>'Population Estimate'!N24*Assumptions!G$41*'Property % affected'!F25</f>
        <v>132.58103548071355</v>
      </c>
      <c r="AA25" s="43">
        <f>'Population Estimate'!O24*Assumptions!H$41*'Property % affected'!G25</f>
        <v>70.909124839058535</v>
      </c>
      <c r="AB25" s="44">
        <f>'Population Estimate'!J24*Assumptions!C$41*'Property % affected'!H25</f>
        <v>132.34062837265012</v>
      </c>
      <c r="AC25" s="44">
        <f>'Population Estimate'!K24*Assumptions!D$41*'Property % affected'!I25</f>
        <v>158.61150342253399</v>
      </c>
      <c r="AD25" s="44">
        <f>'Population Estimate'!L24*Assumptions!E$41*'Property % affected'!J25</f>
        <v>102.59221839875701</v>
      </c>
      <c r="AE25" s="44">
        <f>'Population Estimate'!M24*Assumptions!F$41*'Property % affected'!K25</f>
        <v>122.9631956605588</v>
      </c>
      <c r="AF25" s="44">
        <f>'Population Estimate'!N24*Assumptions!G$41*'Property % affected'!L25</f>
        <v>99.302748123143914</v>
      </c>
      <c r="AG25" s="44">
        <f>'Population Estimate'!O24*Assumptions!H$41*'Property % affected'!M25</f>
        <v>37.969342912604844</v>
      </c>
      <c r="AH25" s="45">
        <f>'Population Estimate'!J24*Assumptions!C$41*'Property % affected'!N25</f>
        <v>9172.4481668610315</v>
      </c>
      <c r="AI25" s="45">
        <f>'Population Estimate'!K24*Assumptions!D$41*'Property % affected'!O25</f>
        <v>18430.22263365845</v>
      </c>
      <c r="AJ25" s="45">
        <f>'Population Estimate'!L24*Assumptions!E$41*'Property % affected'!P25</f>
        <v>13824.554186813069</v>
      </c>
      <c r="AK25" s="45">
        <f>'Population Estimate'!M24*Assumptions!F$41*'Property % affected'!Q25</f>
        <v>7505.8842626943888</v>
      </c>
      <c r="AL25" s="45">
        <f>'Population Estimate'!N24*Assumptions!G$41*'Property % affected'!R25</f>
        <v>4728.0557868807291</v>
      </c>
      <c r="AM25" s="45">
        <f>'Population Estimate'!O24*Assumptions!H$41*'Property % affected'!S25</f>
        <v>2410.4223347290581</v>
      </c>
    </row>
    <row r="26" spans="1:39" x14ac:dyDescent="0.35">
      <c r="A26">
        <v>2045</v>
      </c>
      <c r="B26" s="43">
        <f>'Property % affected'!B26*'Population Estimate'!B25</f>
        <v>116.86768811345367</v>
      </c>
      <c r="C26" s="43">
        <f>'Property % affected'!C26*'Population Estimate'!C25</f>
        <v>172.29325695392168</v>
      </c>
      <c r="D26" s="43">
        <f>'Property % affected'!D26*'Population Estimate'!D25</f>
        <v>188.20618756683666</v>
      </c>
      <c r="E26" s="43">
        <f>'Property % affected'!E26*'Population Estimate'!E25</f>
        <v>182.62455104469024</v>
      </c>
      <c r="F26" s="43">
        <f>'Property % affected'!F26*'Population Estimate'!F25</f>
        <v>139.26332302689036</v>
      </c>
      <c r="G26" s="43">
        <f>'Property % affected'!G26*'Population Estimate'!G25</f>
        <v>79.77134987599392</v>
      </c>
      <c r="H26" s="44">
        <f>'Property % affected'!H26*'Population Estimate'!B25</f>
        <v>143.01027389773867</v>
      </c>
      <c r="I26" s="44">
        <f>'Property % affected'!I26*'Population Estimate'!C25</f>
        <v>174.73703947244564</v>
      </c>
      <c r="J26" s="44">
        <f>'Property % affected'!J26*'Population Estimate'!D25</f>
        <v>114.22199473881874</v>
      </c>
      <c r="K26" s="44">
        <f>'Property % affected'!K26*'Population Estimate'!E25</f>
        <v>124.02421265226992</v>
      </c>
      <c r="L26" s="44">
        <f>'Property % affected'!L26*'Population Estimate'!F25</f>
        <v>101.98512468459302</v>
      </c>
      <c r="M26" s="44">
        <f>'Property % affected'!M26*'Population Estimate'!G25</f>
        <v>41.763617906156014</v>
      </c>
      <c r="N26" s="45">
        <f>'Property % affected'!N26*'Population Estimate'!B25</f>
        <v>9989.3807614044381</v>
      </c>
      <c r="O26" s="45">
        <f>'Property % affected'!O26*'Population Estimate'!C25</f>
        <v>20462.567643653514</v>
      </c>
      <c r="P26" s="45">
        <f>'Property % affected'!P26*'Population Estimate'!D25</f>
        <v>15511.925473926402</v>
      </c>
      <c r="Q26" s="45">
        <f>'Property % affected'!Q26*'Population Estimate'!E25</f>
        <v>7629.7877344472718</v>
      </c>
      <c r="R26" s="45">
        <f>'Property % affected'!R26*'Population Estimate'!F25</f>
        <v>4893.7007757111269</v>
      </c>
      <c r="S26" s="45">
        <f>'Property % affected'!S26*'Population Estimate'!G25</f>
        <v>2672.0060070974182</v>
      </c>
      <c r="U26">
        <v>2045</v>
      </c>
      <c r="V26" s="43">
        <f>'Population Estimate'!J25*Assumptions!C$41*'Property % affected'!B26</f>
        <v>108.80097439966423</v>
      </c>
      <c r="W26" s="43">
        <f>'Population Estimate'!K25*Assumptions!D$41*'Property % affected'!C26</f>
        <v>157.33681960946728</v>
      </c>
      <c r="X26" s="43">
        <f>'Population Estimate'!L25*Assumptions!E$41*'Property % affected'!D26</f>
        <v>170.06343857166746</v>
      </c>
      <c r="Y26" s="43">
        <f>'Population Estimate'!M25*Assumptions!F$41*'Property % affected'!E26</f>
        <v>182.15462472080375</v>
      </c>
      <c r="Z26" s="43">
        <f>'Population Estimate'!N25*Assumptions!G$41*'Property % affected'!F26</f>
        <v>136.41859365619638</v>
      </c>
      <c r="AA26" s="43">
        <f>'Population Estimate'!O25*Assumptions!H$41*'Property % affected'!G26</f>
        <v>72.961589512877211</v>
      </c>
      <c r="AB26" s="44">
        <f>'Population Estimate'!J25*Assumptions!C$41*'Property % affected'!H26</f>
        <v>133.13908575081695</v>
      </c>
      <c r="AC26" s="44">
        <f>'Population Estimate'!K25*Assumptions!D$41*'Property % affected'!I26</f>
        <v>159.56846219420643</v>
      </c>
      <c r="AD26" s="44">
        <f>'Population Estimate'!L25*Assumptions!E$41*'Property % affected'!J26</f>
        <v>103.21119319682373</v>
      </c>
      <c r="AE26" s="44">
        <f>'Population Estimate'!M25*Assumptions!F$41*'Property % affected'!K26</f>
        <v>123.70507570167267</v>
      </c>
      <c r="AF26" s="44">
        <f>'Population Estimate'!N25*Assumptions!G$41*'Property % affected'!L26</f>
        <v>99.901876394530817</v>
      </c>
      <c r="AG26" s="44">
        <f>'Population Estimate'!O25*Assumptions!H$41*'Property % affected'!M26</f>
        <v>38.198425261430842</v>
      </c>
      <c r="AH26" s="45">
        <f>'Population Estimate'!J25*Assumptions!C$41*'Property % affected'!N26</f>
        <v>9299.8704606439933</v>
      </c>
      <c r="AI26" s="45">
        <f>'Population Estimate'!K25*Assumptions!D$41*'Property % affected'!O26</f>
        <v>18686.252561567551</v>
      </c>
      <c r="AJ26" s="45">
        <f>'Population Estimate'!L25*Assumptions!E$41*'Property % affected'!P26</f>
        <v>14016.602849608986</v>
      </c>
      <c r="AK26" s="45">
        <f>'Population Estimate'!M25*Assumptions!F$41*'Property % affected'!Q26</f>
        <v>7610.1548971229768</v>
      </c>
      <c r="AL26" s="45">
        <f>'Population Estimate'!N25*Assumptions!G$41*'Property % affected'!R26</f>
        <v>4793.7372388266504</v>
      </c>
      <c r="AM26" s="45">
        <f>'Population Estimate'!O25*Assumptions!H$41*'Property % affected'!S26</f>
        <v>2443.9075654209605</v>
      </c>
    </row>
    <row r="27" spans="1:39" x14ac:dyDescent="0.35">
      <c r="A27">
        <v>2046</v>
      </c>
      <c r="B27" s="43">
        <f>'Property % affected'!B27*'Population Estimate'!B26</f>
        <v>120.25042343712525</v>
      </c>
      <c r="C27" s="43">
        <f>'Property % affected'!C27*'Population Estimate'!C26</f>
        <v>177.28028541094619</v>
      </c>
      <c r="D27" s="43">
        <f>'Property % affected'!D27*'Population Estimate'!D26</f>
        <v>193.65381581287377</v>
      </c>
      <c r="E27" s="43">
        <f>'Property % affected'!E27*'Population Estimate'!E26</f>
        <v>187.9106188172367</v>
      </c>
      <c r="F27" s="43">
        <f>'Property % affected'!F27*'Population Estimate'!F26</f>
        <v>143.29430002061355</v>
      </c>
      <c r="G27" s="43">
        <f>'Property % affected'!G27*'Population Estimate'!G26</f>
        <v>82.080331660424591</v>
      </c>
      <c r="H27" s="44">
        <f>'Property % affected'!H27*'Population Estimate'!B26</f>
        <v>143.87310498560211</v>
      </c>
      <c r="I27" s="44">
        <f>'Property % affected'!I27*'Population Estimate'!C26</f>
        <v>175.79128925289046</v>
      </c>
      <c r="J27" s="44">
        <f>'Property % affected'!J27*'Population Estimate'!D26</f>
        <v>114.91113605218271</v>
      </c>
      <c r="K27" s="44">
        <f>'Property % affected'!K27*'Population Estimate'!E26</f>
        <v>124.77249418063541</v>
      </c>
      <c r="L27" s="44">
        <f>'Property % affected'!L27*'Population Estimate'!F26</f>
        <v>102.60043667357932</v>
      </c>
      <c r="M27" s="44">
        <f>'Property % affected'!M27*'Population Estimate'!G26</f>
        <v>42.015592445389807</v>
      </c>
      <c r="N27" s="45">
        <f>'Property % affected'!N27*'Population Estimate'!B26</f>
        <v>10128.151762006903</v>
      </c>
      <c r="O27" s="45">
        <f>'Property % affected'!O27*'Population Estimate'!C26</f>
        <v>20746.830607958233</v>
      </c>
      <c r="P27" s="45">
        <f>'Property % affected'!P27*'Population Estimate'!D26</f>
        <v>15727.414849164206</v>
      </c>
      <c r="Q27" s="45">
        <f>'Property % affected'!Q27*'Population Estimate'!E26</f>
        <v>7735.7796175862595</v>
      </c>
      <c r="R27" s="45">
        <f>'Property % affected'!R27*'Population Estimate'!F26</f>
        <v>4961.6833433511856</v>
      </c>
      <c r="S27" s="45">
        <f>'Property % affected'!S27*'Population Estimate'!G26</f>
        <v>2709.125119490584</v>
      </c>
      <c r="U27">
        <v>2046</v>
      </c>
      <c r="V27" s="43">
        <f>'Population Estimate'!J26*Assumptions!C$41*'Property % affected'!B27</f>
        <v>111.95021868859325</v>
      </c>
      <c r="W27" s="43">
        <f>'Population Estimate'!K26*Assumptions!D$41*'Property % affected'!C27</f>
        <v>161.89093397588147</v>
      </c>
      <c r="X27" s="43">
        <f>'Population Estimate'!L26*Assumptions!E$41*'Property % affected'!D27</f>
        <v>174.98592493387707</v>
      </c>
      <c r="Y27" s="43">
        <f>'Population Estimate'!M26*Assumptions!F$41*'Property % affected'!E27</f>
        <v>187.42709047553848</v>
      </c>
      <c r="Z27" s="43">
        <f>'Population Estimate'!N26*Assumptions!G$41*'Property % affected'!F27</f>
        <v>140.36722995606422</v>
      </c>
      <c r="AA27" s="43">
        <f>'Population Estimate'!O26*Assumptions!H$41*'Property % affected'!G27</f>
        <v>75.073462778281723</v>
      </c>
      <c r="AB27" s="44">
        <f>'Population Estimate'!J26*Assumptions!C$41*'Property % affected'!H27</f>
        <v>133.94236050209574</v>
      </c>
      <c r="AC27" s="44">
        <f>'Population Estimate'!K26*Assumptions!D$41*'Property % affected'!I27</f>
        <v>160.53119463343083</v>
      </c>
      <c r="AD27" s="44">
        <f>'Population Estimate'!L26*Assumptions!E$41*'Property % affected'!J27</f>
        <v>103.8339024867128</v>
      </c>
      <c r="AE27" s="44">
        <f>'Population Estimate'!M26*Assumptions!F$41*'Property % affected'!K27</f>
        <v>124.45143176500157</v>
      </c>
      <c r="AF27" s="44">
        <f>'Population Estimate'!N26*Assumptions!G$41*'Property % affected'!L27</f>
        <v>100.50461941669109</v>
      </c>
      <c r="AG27" s="44">
        <f>'Population Estimate'!O26*Assumptions!H$41*'Property % affected'!M27</f>
        <v>38.428889744329155</v>
      </c>
      <c r="AH27" s="45">
        <f>'Population Estimate'!J26*Assumptions!C$41*'Property % affected'!N27</f>
        <v>9429.0628860927372</v>
      </c>
      <c r="AI27" s="45">
        <f>'Population Estimate'!K26*Assumptions!D$41*'Property % affected'!O27</f>
        <v>18945.839219381007</v>
      </c>
      <c r="AJ27" s="45">
        <f>'Population Estimate'!L26*Assumptions!E$41*'Property % affected'!P27</f>
        <v>14211.319424033976</v>
      </c>
      <c r="AK27" s="45">
        <f>'Population Estimate'!M26*Assumptions!F$41*'Property % affected'!Q27</f>
        <v>7715.874043788579</v>
      </c>
      <c r="AL27" s="45">
        <f>'Population Estimate'!N26*Assumptions!G$41*'Property % affected'!R27</f>
        <v>4860.3311277919684</v>
      </c>
      <c r="AM27" s="45">
        <f>'Population Estimate'!O26*Assumptions!H$41*'Property % affected'!S27</f>
        <v>2477.8579679868258</v>
      </c>
    </row>
    <row r="28" spans="1:39" x14ac:dyDescent="0.35">
      <c r="A28">
        <v>2047</v>
      </c>
      <c r="B28" s="43">
        <f>'Property % affected'!B28*'Population Estimate'!B27</f>
        <v>123.73107203738111</v>
      </c>
      <c r="C28" s="43">
        <f>'Property % affected'!C28*'Population Estimate'!C27</f>
        <v>182.41166341055214</v>
      </c>
      <c r="D28" s="43">
        <f>'Property % affected'!D28*'Population Estimate'!D27</f>
        <v>199.25912566274482</v>
      </c>
      <c r="E28" s="43">
        <f>'Property % affected'!E28*'Population Estimate'!E27</f>
        <v>193.34969182558586</v>
      </c>
      <c r="F28" s="43">
        <f>'Property % affected'!F28*'Population Estimate'!F27</f>
        <v>147.44195364656667</v>
      </c>
      <c r="G28" s="43">
        <f>'Property % affected'!G28*'Population Estimate'!G27</f>
        <v>84.456146924408003</v>
      </c>
      <c r="H28" s="44">
        <f>'Property % affected'!H28*'Population Estimate'!B27</f>
        <v>144.74114183572229</v>
      </c>
      <c r="I28" s="44">
        <f>'Property % affected'!I28*'Population Estimate'!C27</f>
        <v>176.85189969163028</v>
      </c>
      <c r="J28" s="44">
        <f>'Property % affected'!J28*'Population Estimate'!D27</f>
        <v>115.60443519653944</v>
      </c>
      <c r="K28" s="44">
        <f>'Property % affected'!K28*'Population Estimate'!E27</f>
        <v>125.52529035363129</v>
      </c>
      <c r="L28" s="44">
        <f>'Property % affected'!L28*'Population Estimate'!F27</f>
        <v>103.21946105537745</v>
      </c>
      <c r="M28" s="44">
        <f>'Property % affected'!M28*'Population Estimate'!G27</f>
        <v>42.269087235301221</v>
      </c>
      <c r="N28" s="45">
        <f>'Property % affected'!N28*'Population Estimate'!B27</f>
        <v>10268.85054883237</v>
      </c>
      <c r="O28" s="45">
        <f>'Property % affected'!O28*'Population Estimate'!C27</f>
        <v>21035.04251133465</v>
      </c>
      <c r="P28" s="45">
        <f>'Property % affected'!P28*'Population Estimate'!D27</f>
        <v>15945.8977709426</v>
      </c>
      <c r="Q28" s="45">
        <f>'Property % affected'!Q28*'Population Estimate'!E27</f>
        <v>7843.2439242948622</v>
      </c>
      <c r="R28" s="45">
        <f>'Property % affected'!R28*'Population Estimate'!F27</f>
        <v>5030.6103147696431</v>
      </c>
      <c r="S28" s="45">
        <f>'Property % affected'!S28*'Population Estimate'!G27</f>
        <v>2746.7598851050357</v>
      </c>
      <c r="U28">
        <v>2047</v>
      </c>
      <c r="V28" s="43">
        <f>'Population Estimate'!J27*Assumptions!C$41*'Property % affected'!B28</f>
        <v>115.19061785592366</v>
      </c>
      <c r="W28" s="43">
        <f>'Population Estimate'!K27*Assumptions!D$41*'Property % affected'!C28</f>
        <v>166.57686718618643</v>
      </c>
      <c r="X28" s="43">
        <f>'Population Estimate'!L27*Assumptions!E$41*'Property % affected'!D28</f>
        <v>180.05089266768326</v>
      </c>
      <c r="Y28" s="43">
        <f>'Population Estimate'!M27*Assumptions!F$41*'Property % affected'!E28</f>
        <v>192.85216775565976</v>
      </c>
      <c r="Z28" s="43">
        <f>'Population Estimate'!N27*Assumptions!G$41*'Property % affected'!F28</f>
        <v>144.43015953671406</v>
      </c>
      <c r="AA28" s="43">
        <f>'Population Estimate'!O27*Assumptions!H$41*'Property % affected'!G28</f>
        <v>77.2464642170019</v>
      </c>
      <c r="AB28" s="44">
        <f>'Population Estimate'!J27*Assumptions!C$41*'Property % affected'!H28</f>
        <v>134.75048169138637</v>
      </c>
      <c r="AC28" s="44">
        <f>'Population Estimate'!K27*Assumptions!D$41*'Property % affected'!I28</f>
        <v>161.49973557476642</v>
      </c>
      <c r="AD28" s="44">
        <f>'Population Estimate'!L27*Assumptions!E$41*'Property % affected'!J28</f>
        <v>104.4603687999217</v>
      </c>
      <c r="AE28" s="44">
        <f>'Population Estimate'!M27*Assumptions!F$41*'Property % affected'!K28</f>
        <v>125.20229085595571</v>
      </c>
      <c r="AF28" s="44">
        <f>'Population Estimate'!N27*Assumptions!G$41*'Property % affected'!L28</f>
        <v>101.1109989986826</v>
      </c>
      <c r="AG28" s="44">
        <f>'Population Estimate'!O27*Assumptions!H$41*'Property % affected'!M28</f>
        <v>38.660744700198919</v>
      </c>
      <c r="AH28" s="45">
        <f>'Population Estimate'!J27*Assumptions!C$41*'Property % affected'!N28</f>
        <v>9560.050033614647</v>
      </c>
      <c r="AI28" s="45">
        <f>'Population Estimate'!K27*Assumptions!D$41*'Property % affected'!O28</f>
        <v>19209.032016664791</v>
      </c>
      <c r="AJ28" s="45">
        <f>'Population Estimate'!L27*Assumptions!E$41*'Property % affected'!P28</f>
        <v>14408.740972321932</v>
      </c>
      <c r="AK28" s="45">
        <f>'Population Estimate'!M27*Assumptions!F$41*'Property % affected'!Q28</f>
        <v>7823.0618252090344</v>
      </c>
      <c r="AL28" s="45">
        <f>'Population Estimate'!N27*Assumptions!G$41*'Property % affected'!R28</f>
        <v>4927.850129216853</v>
      </c>
      <c r="AM28" s="45">
        <f>'Population Estimate'!O27*Assumptions!H$41*'Property % affected'!S28</f>
        <v>2512.2800045255517</v>
      </c>
    </row>
    <row r="29" spans="1:39" x14ac:dyDescent="0.35">
      <c r="A29">
        <v>2048</v>
      </c>
      <c r="B29" s="43">
        <f>'Property % affected'!B29*'Population Estimate'!B28</f>
        <v>127.31246801408837</v>
      </c>
      <c r="C29" s="43">
        <f>'Property % affected'!C29*'Population Estimate'!C28</f>
        <v>187.69156915036226</v>
      </c>
      <c r="D29" s="43">
        <f>'Property % affected'!D29*'Population Estimate'!D28</f>
        <v>205.02668121059594</v>
      </c>
      <c r="E29" s="43">
        <f>'Property % affected'!E29*'Population Estimate'!E28</f>
        <v>198.94619880640749</v>
      </c>
      <c r="F29" s="43">
        <f>'Property % affected'!F29*'Population Estimate'!F28</f>
        <v>151.70966110996071</v>
      </c>
      <c r="G29" s="43">
        <f>'Property % affected'!G29*'Population Estimate'!G28</f>
        <v>86.900730163062008</v>
      </c>
      <c r="H29" s="44">
        <f>'Property % affected'!H29*'Population Estimate'!B28</f>
        <v>145.6144158562868</v>
      </c>
      <c r="I29" s="44">
        <f>'Property % affected'!I29*'Population Estimate'!C28</f>
        <v>177.9189091647452</v>
      </c>
      <c r="J29" s="44">
        <f>'Property % affected'!J29*'Population Estimate'!D28</f>
        <v>116.30191725754013</v>
      </c>
      <c r="K29" s="44">
        <f>'Property % affected'!K29*'Population Estimate'!E28</f>
        <v>126.28262840969045</v>
      </c>
      <c r="L29" s="44">
        <f>'Property % affected'!L29*'Population Estimate'!F28</f>
        <v>103.84222022815389</v>
      </c>
      <c r="M29" s="44">
        <f>'Property % affected'!M29*'Population Estimate'!G28</f>
        <v>42.524111448095248</v>
      </c>
      <c r="N29" s="45">
        <f>'Property % affected'!N29*'Population Estimate'!B28</f>
        <v>10411.503902402033</v>
      </c>
      <c r="O29" s="45">
        <f>'Property % affected'!O29*'Population Estimate'!C28</f>
        <v>21327.258211860499</v>
      </c>
      <c r="P29" s="45">
        <f>'Property % affected'!P29*'Population Estimate'!D28</f>
        <v>16167.415825167533</v>
      </c>
      <c r="Q29" s="45">
        <f>'Property % affected'!Q29*'Population Estimate'!E28</f>
        <v>7952.2011092636094</v>
      </c>
      <c r="R29" s="45">
        <f>'Property % affected'!R29*'Population Estimate'!F28</f>
        <v>5100.4948094841584</v>
      </c>
      <c r="S29" s="45">
        <f>'Property % affected'!S29*'Population Estimate'!G28</f>
        <v>2784.9174673190846</v>
      </c>
      <c r="U29">
        <v>2048</v>
      </c>
      <c r="V29" s="43">
        <f>'Population Estimate'!J28*Assumptions!C$41*'Property % affected'!B29</f>
        <v>118.5248103796819</v>
      </c>
      <c r="W29" s="43">
        <f>'Population Estimate'!K28*Assumptions!D$41*'Property % affected'!C29</f>
        <v>171.3984347369215</v>
      </c>
      <c r="X29" s="43">
        <f>'Population Estimate'!L28*Assumptions!E$41*'Property % affected'!D29</f>
        <v>185.26246589649824</v>
      </c>
      <c r="Y29" s="43">
        <f>'Population Estimate'!M28*Assumptions!F$41*'Property % affected'!E29</f>
        <v>198.43427390188896</v>
      </c>
      <c r="Z29" s="43">
        <f>'Population Estimate'!N28*Assumptions!G$41*'Property % affected'!F29</f>
        <v>148.61069061724737</v>
      </c>
      <c r="AA29" s="43">
        <f>'Population Estimate'!O28*Assumptions!H$41*'Property % affected'!G29</f>
        <v>79.482363184062109</v>
      </c>
      <c r="AB29" s="44">
        <f>'Population Estimate'!J28*Assumptions!C$41*'Property % affected'!H29</f>
        <v>135.56347855894737</v>
      </c>
      <c r="AC29" s="44">
        <f>'Population Estimate'!K28*Assumptions!D$41*'Property % affected'!I29</f>
        <v>162.47412006294152</v>
      </c>
      <c r="AD29" s="44">
        <f>'Population Estimate'!L28*Assumptions!E$41*'Property % affected'!J29</f>
        <v>105.09061480388853</v>
      </c>
      <c r="AE29" s="44">
        <f>'Population Estimate'!M28*Assumptions!F$41*'Property % affected'!K29</f>
        <v>125.95768014287844</v>
      </c>
      <c r="AF29" s="44">
        <f>'Population Estimate'!N28*Assumptions!G$41*'Property % affected'!L29</f>
        <v>101.72103708114494</v>
      </c>
      <c r="AG29" s="44">
        <f>'Population Estimate'!O28*Assumptions!H$41*'Property % affected'!M29</f>
        <v>38.893998518250733</v>
      </c>
      <c r="AH29" s="45">
        <f>'Population Estimate'!J28*Assumptions!C$41*'Property % affected'!N29</f>
        <v>9692.8568352234179</v>
      </c>
      <c r="AI29" s="45">
        <f>'Population Estimate'!K28*Assumptions!D$41*'Property % affected'!O29</f>
        <v>19475.881049375253</v>
      </c>
      <c r="AJ29" s="45">
        <f>'Population Estimate'!L28*Assumptions!E$41*'Property % affected'!P29</f>
        <v>14608.90507156983</v>
      </c>
      <c r="AK29" s="45">
        <f>'Population Estimate'!M28*Assumptions!F$41*'Property % affected'!Q29</f>
        <v>7931.7386434412128</v>
      </c>
      <c r="AL29" s="45">
        <f>'Population Estimate'!N28*Assumptions!G$41*'Property % affected'!R29</f>
        <v>4996.3070946268144</v>
      </c>
      <c r="AM29" s="45">
        <f>'Population Estimate'!O28*Assumptions!H$41*'Property % affected'!S29</f>
        <v>2547.1802269065588</v>
      </c>
    </row>
    <row r="30" spans="1:39" x14ac:dyDescent="0.35">
      <c r="A30">
        <v>2049</v>
      </c>
      <c r="B30" s="43">
        <f>'Property % affected'!B30*'Population Estimate'!B29</f>
        <v>130.9975275001371</v>
      </c>
      <c r="C30" s="43">
        <f>'Property % affected'!C30*'Population Estimate'!C29</f>
        <v>193.12430176593276</v>
      </c>
      <c r="D30" s="43">
        <f>'Property % affected'!D30*'Population Estimate'!D29</f>
        <v>210.9611786582818</v>
      </c>
      <c r="E30" s="43">
        <f>'Property % affected'!E30*'Population Estimate'!E29</f>
        <v>204.7046966861576</v>
      </c>
      <c r="F30" s="43">
        <f>'Property % affected'!F30*'Population Estimate'!F29</f>
        <v>156.10089736921404</v>
      </c>
      <c r="G30" s="43">
        <f>'Property % affected'!G30*'Population Estimate'!G29</f>
        <v>89.416071865467103</v>
      </c>
      <c r="H30" s="44">
        <f>'Property % affected'!H30*'Population Estimate'!B29</f>
        <v>146.49295864497986</v>
      </c>
      <c r="I30" s="44">
        <f>'Property % affected'!I30*'Population Estimate'!C29</f>
        <v>178.99235627985152</v>
      </c>
      <c r="J30" s="44">
        <f>'Property % affected'!J30*'Population Estimate'!D29</f>
        <v>117.00360747218642</v>
      </c>
      <c r="K30" s="44">
        <f>'Property % affected'!K30*'Population Estimate'!E29</f>
        <v>127.04453575158463</v>
      </c>
      <c r="L30" s="44">
        <f>'Property % affected'!L30*'Population Estimate'!F29</f>
        <v>104.46873672521117</v>
      </c>
      <c r="M30" s="44">
        <f>'Property % affected'!M30*'Population Estimate'!G29</f>
        <v>42.780674311315991</v>
      </c>
      <c r="N30" s="45">
        <f>'Property % affected'!N30*'Population Estimate'!B29</f>
        <v>10556.138975268113</v>
      </c>
      <c r="O30" s="45">
        <f>'Property % affected'!O30*'Population Estimate'!C29</f>
        <v>21623.533329693815</v>
      </c>
      <c r="P30" s="45">
        <f>'Property % affected'!P30*'Population Estimate'!D29</f>
        <v>16392.0111754502</v>
      </c>
      <c r="Q30" s="45">
        <f>'Property % affected'!Q30*'Population Estimate'!E29</f>
        <v>8062.671911336568</v>
      </c>
      <c r="R30" s="45">
        <f>'Property % affected'!R30*'Population Estimate'!F29</f>
        <v>5171.3501292667906</v>
      </c>
      <c r="S30" s="45">
        <f>'Property % affected'!S30*'Population Estimate'!G29</f>
        <v>2823.6051290236328</v>
      </c>
      <c r="U30">
        <v>2049</v>
      </c>
      <c r="V30" s="43">
        <f>'Population Estimate'!J29*Assumptions!C$41*'Property % affected'!B30</f>
        <v>121.95551110864302</v>
      </c>
      <c r="W30" s="43">
        <f>'Population Estimate'!K29*Assumptions!D$41*'Property % affected'!C30</f>
        <v>176.35956256417646</v>
      </c>
      <c r="X30" s="43">
        <f>'Population Estimate'!L29*Assumptions!E$41*'Property % affected'!D30</f>
        <v>190.62488811648947</v>
      </c>
      <c r="Y30" s="43">
        <f>'Population Estimate'!M29*Assumptions!F$41*'Property % affected'!E30</f>
        <v>204.17795411487819</v>
      </c>
      <c r="Z30" s="43">
        <f>'Population Estimate'!N29*Assumptions!G$41*'Property % affected'!F30</f>
        <v>152.91222717317007</v>
      </c>
      <c r="AA30" s="43">
        <f>'Population Estimate'!O29*Assumptions!H$41*'Property % affected'!G30</f>
        <v>81.782980248469244</v>
      </c>
      <c r="AB30" s="44">
        <f>'Population Estimate'!J29*Assumptions!C$41*'Property % affected'!H30</f>
        <v>136.38138052145396</v>
      </c>
      <c r="AC30" s="44">
        <f>'Population Estimate'!K29*Assumptions!D$41*'Property % affected'!I30</f>
        <v>163.4543833541216</v>
      </c>
      <c r="AD30" s="44">
        <f>'Population Estimate'!L29*Assumptions!E$41*'Property % affected'!J30</f>
        <v>105.72466330281189</v>
      </c>
      <c r="AE30" s="44">
        <f>'Population Estimate'!M29*Assumptions!F$41*'Property % affected'!K30</f>
        <v>126.71762695802926</v>
      </c>
      <c r="AF30" s="44">
        <f>'Population Estimate'!N29*Assumptions!G$41*'Property % affected'!L30</f>
        <v>102.33475573709327</v>
      </c>
      <c r="AG30" s="44">
        <f>'Population Estimate'!O29*Assumptions!H$41*'Property % affected'!M30</f>
        <v>39.128659638310246</v>
      </c>
      <c r="AH30" s="45">
        <f>'Population Estimate'!J29*Assumptions!C$41*'Property % affected'!N30</f>
        <v>9827.5085692845823</v>
      </c>
      <c r="AI30" s="45">
        <f>'Population Estimate'!K29*Assumptions!D$41*'Property % affected'!O30</f>
        <v>19746.43710939437</v>
      </c>
      <c r="AJ30" s="45">
        <f>'Population Estimate'!L29*Assumptions!E$41*'Property % affected'!P30</f>
        <v>14811.84982089012</v>
      </c>
      <c r="AK30" s="45">
        <f>'Population Estimate'!M29*Assumptions!F$41*'Property % affected'!Q30</f>
        <v>8041.9251839643521</v>
      </c>
      <c r="AL30" s="45">
        <f>'Population Estimate'!N29*Assumptions!G$41*'Property % affected'!R30</f>
        <v>5065.7150540788543</v>
      </c>
      <c r="AM30" s="45">
        <f>'Population Estimate'!O29*Assumptions!H$41*'Property % affected'!S30</f>
        <v>2582.5652780168671</v>
      </c>
    </row>
    <row r="31" spans="1:39" x14ac:dyDescent="0.35">
      <c r="A31">
        <v>2050</v>
      </c>
      <c r="B31" s="43">
        <f>'Property % affected'!B31*'Population Estimate'!B30</f>
        <v>146.79972241594953</v>
      </c>
      <c r="C31" s="43">
        <f>'Property % affected'!C31*'Population Estimate'!C30</f>
        <v>216.42083199611028</v>
      </c>
      <c r="D31" s="43">
        <f>'Property % affected'!D31*'Population Estimate'!D30</f>
        <v>236.40936633361187</v>
      </c>
      <c r="E31" s="43">
        <f>'Property % affected'!E31*'Population Estimate'!E30</f>
        <v>229.39816670003665</v>
      </c>
      <c r="F31" s="43">
        <f>'Property % affected'!F31*'Population Estimate'!F30</f>
        <v>174.93130473517726</v>
      </c>
      <c r="G31" s="43">
        <f>'Property % affected'!G31*'Population Estimate'!G30</f>
        <v>100.20230747760814</v>
      </c>
      <c r="H31" s="44">
        <f>'Property % affected'!H31*'Population Estimate'!B30</f>
        <v>160.50889411753428</v>
      </c>
      <c r="I31" s="44">
        <f>'Property % affected'!I31*'Population Estimate'!C30</f>
        <v>196.11772079500702</v>
      </c>
      <c r="J31" s="44">
        <f>'Property % affected'!J31*'Population Estimate'!D30</f>
        <v>128.19810465181214</v>
      </c>
      <c r="K31" s="44">
        <f>'Property % affected'!K31*'Population Estimate'!E30</f>
        <v>139.19971393697566</v>
      </c>
      <c r="L31" s="44">
        <f>'Property % affected'!L31*'Population Estimate'!F30</f>
        <v>114.463941179975</v>
      </c>
      <c r="M31" s="44">
        <f>'Property % affected'!M31*'Population Estimate'!G30</f>
        <v>46.873780056233791</v>
      </c>
      <c r="N31" s="45">
        <f>'Property % affected'!N31*'Population Estimate'!B30</f>
        <v>11656.460771386632</v>
      </c>
      <c r="O31" s="45">
        <f>'Property % affected'!O31*'Population Estimate'!C30</f>
        <v>23877.467754723781</v>
      </c>
      <c r="P31" s="45">
        <f>'Property % affected'!P31*'Population Estimate'!D30</f>
        <v>18100.636575402186</v>
      </c>
      <c r="Q31" s="45">
        <f>'Property % affected'!Q31*'Population Estimate'!E30</f>
        <v>8903.0865420818827</v>
      </c>
      <c r="R31" s="45">
        <f>'Property % affected'!R31*'Population Estimate'!F30</f>
        <v>5710.3871082156238</v>
      </c>
      <c r="S31" s="45">
        <f>'Property % affected'!S31*'Population Estimate'!G30</f>
        <v>3117.9243184901434</v>
      </c>
      <c r="U31">
        <v>2050</v>
      </c>
      <c r="V31" s="43">
        <f>'Population Estimate'!J30*Assumptions!C$41*'Property % affected'!B31</f>
        <v>136.66697012907596</v>
      </c>
      <c r="W31" s="43">
        <f>'Population Estimate'!K30*Assumptions!D$41*'Property % affected'!C31</f>
        <v>197.63376701741416</v>
      </c>
      <c r="X31" s="43">
        <f>'Population Estimate'!L30*Assumptions!E$41*'Property % affected'!D31</f>
        <v>213.6199147807794</v>
      </c>
      <c r="Y31" s="43">
        <f>'Population Estimate'!M30*Assumptions!F$41*'Property % affected'!E31</f>
        <v>228.8078833204637</v>
      </c>
      <c r="Z31" s="43">
        <f>'Population Estimate'!N30*Assumptions!G$41*'Property % affected'!F31</f>
        <v>171.35798614979575</v>
      </c>
      <c r="AA31" s="43">
        <f>'Population Estimate'!O30*Assumptions!H$41*'Property % affected'!G31</f>
        <v>91.648438164695918</v>
      </c>
      <c r="AB31" s="44">
        <f>'Population Estimate'!J30*Assumptions!C$41*'Property % affected'!H31</f>
        <v>149.42987545750796</v>
      </c>
      <c r="AC31" s="44">
        <f>'Population Estimate'!K30*Assumptions!D$41*'Property % affected'!I31</f>
        <v>179.09312879955715</v>
      </c>
      <c r="AD31" s="44">
        <f>'Population Estimate'!L30*Assumptions!E$41*'Property % affected'!J31</f>
        <v>115.84003043319333</v>
      </c>
      <c r="AE31" s="44">
        <f>'Population Estimate'!M30*Assumptions!F$41*'Property % affected'!K31</f>
        <v>138.84152764996077</v>
      </c>
      <c r="AF31" s="44">
        <f>'Population Estimate'!N30*Assumptions!G$41*'Property % affected'!L31</f>
        <v>112.12578833195494</v>
      </c>
      <c r="AG31" s="44">
        <f>'Population Estimate'!O30*Assumptions!H$41*'Property % affected'!M31</f>
        <v>42.872353353632008</v>
      </c>
      <c r="AH31" s="45">
        <f>'Population Estimate'!J30*Assumptions!C$41*'Property % affected'!N31</f>
        <v>10851.881392118765</v>
      </c>
      <c r="AI31" s="45">
        <f>'Population Estimate'!K30*Assumptions!D$41*'Property % affected'!O31</f>
        <v>21804.711938671935</v>
      </c>
      <c r="AJ31" s="45">
        <f>'Population Estimate'!L30*Assumptions!E$41*'Property % affected'!P31</f>
        <v>16355.766705363083</v>
      </c>
      <c r="AK31" s="45">
        <f>'Population Estimate'!M30*Assumptions!F$41*'Property % affected'!Q31</f>
        <v>8880.1772743737311</v>
      </c>
      <c r="AL31" s="45">
        <f>'Population Estimate'!N30*Assumptions!G$41*'Property % affected'!R31</f>
        <v>5593.7411344466618</v>
      </c>
      <c r="AM31" s="45">
        <f>'Population Estimate'!O30*Assumptions!H$41*'Property % affected'!S31</f>
        <v>2851.7596181026247</v>
      </c>
    </row>
    <row r="32" spans="1:39" x14ac:dyDescent="0.35">
      <c r="A32">
        <v>2051</v>
      </c>
      <c r="B32" s="43">
        <f>'Property % affected'!B32*'Population Estimate'!B31</f>
        <v>151.04884049587199</v>
      </c>
      <c r="C32" s="43">
        <f>'Property % affected'!C32*'Population Estimate'!C31</f>
        <v>222.68513314717717</v>
      </c>
      <c r="D32" s="43">
        <f>'Property % affected'!D32*'Population Estimate'!D31</f>
        <v>243.25223562668094</v>
      </c>
      <c r="E32" s="43">
        <f>'Property % affected'!E32*'Population Estimate'!E31</f>
        <v>236.03809681423891</v>
      </c>
      <c r="F32" s="43">
        <f>'Property % affected'!F32*'Population Estimate'!F31</f>
        <v>179.99469148728949</v>
      </c>
      <c r="G32" s="43">
        <f>'Property % affected'!G32*'Population Estimate'!G31</f>
        <v>103.10266334576608</v>
      </c>
      <c r="H32" s="44">
        <f>'Property % affected'!H32*'Population Estimate'!B31</f>
        <v>161.47730051204422</v>
      </c>
      <c r="I32" s="44">
        <f>'Property % affected'!I32*'Population Estimate'!C31</f>
        <v>197.30096771686001</v>
      </c>
      <c r="J32" s="44">
        <f>'Property % affected'!J32*'Population Estimate'!D31</f>
        <v>128.9715687329861</v>
      </c>
      <c r="K32" s="44">
        <f>'Property % affected'!K32*'Population Estimate'!E31</f>
        <v>140.03955458151844</v>
      </c>
      <c r="L32" s="44">
        <f>'Property % affected'!L32*'Population Estimate'!F31</f>
        <v>115.15454224098741</v>
      </c>
      <c r="M32" s="44">
        <f>'Property % affected'!M32*'Population Estimate'!G31</f>
        <v>47.156585994128235</v>
      </c>
      <c r="N32" s="45">
        <f>'Property % affected'!N32*'Population Estimate'!B31</f>
        <v>11818.390601009147</v>
      </c>
      <c r="O32" s="45">
        <f>'Property % affected'!O32*'Population Estimate'!C31</f>
        <v>24209.17000647679</v>
      </c>
      <c r="P32" s="45">
        <f>'Property % affected'!P32*'Population Estimate'!D31</f>
        <v>18352.087942519451</v>
      </c>
      <c r="Q32" s="45">
        <f>'Property % affected'!Q32*'Population Estimate'!E31</f>
        <v>9026.7669039986613</v>
      </c>
      <c r="R32" s="45">
        <f>'Property % affected'!R32*'Population Estimate'!F31</f>
        <v>5789.7149616393499</v>
      </c>
      <c r="S32" s="45">
        <f>'Property % affected'!S32*'Population Estimate'!G31</f>
        <v>3161.2380621359293</v>
      </c>
      <c r="U32">
        <v>2051</v>
      </c>
      <c r="V32" s="43">
        <f>'Population Estimate'!J31*Assumptions!C$41*'Property % affected'!B32</f>
        <v>140.62279568614517</v>
      </c>
      <c r="W32" s="43">
        <f>'Population Estimate'!K31*Assumptions!D$41*'Property % affected'!C32</f>
        <v>203.35427655800737</v>
      </c>
      <c r="X32" s="43">
        <f>'Population Estimate'!L31*Assumptions!E$41*'Property % affected'!D32</f>
        <v>219.80314338086211</v>
      </c>
      <c r="Y32" s="43">
        <f>'Population Estimate'!M31*Assumptions!F$41*'Property % affected'!E32</f>
        <v>235.43072768178342</v>
      </c>
      <c r="Z32" s="43">
        <f>'Population Estimate'!N31*Assumptions!G$41*'Property % affected'!F32</f>
        <v>176.31794319266473</v>
      </c>
      <c r="AA32" s="43">
        <f>'Population Estimate'!O31*Assumptions!H$41*'Property % affected'!G32</f>
        <v>94.301202278914403</v>
      </c>
      <c r="AB32" s="44">
        <f>'Population Estimate'!J31*Assumptions!C$41*'Property % affected'!H32</f>
        <v>150.33143825076917</v>
      </c>
      <c r="AC32" s="44">
        <f>'Population Estimate'!K31*Assumptions!D$41*'Property % affected'!I32</f>
        <v>180.17366039312282</v>
      </c>
      <c r="AD32" s="44">
        <f>'Population Estimate'!L31*Assumptions!E$41*'Property % affected'!J32</f>
        <v>116.53893392280045</v>
      </c>
      <c r="AE32" s="44">
        <f>'Population Estimate'!M31*Assumptions!F$41*'Property % affected'!K32</f>
        <v>139.67920723113895</v>
      </c>
      <c r="AF32" s="44">
        <f>'Population Estimate'!N31*Assumptions!G$41*'Property % affected'!L32</f>
        <v>112.80228249763414</v>
      </c>
      <c r="AG32" s="44">
        <f>'Population Estimate'!O31*Assumptions!H$41*'Property % affected'!M32</f>
        <v>43.131017282279764</v>
      </c>
      <c r="AH32" s="45">
        <f>'Population Estimate'!J31*Assumptions!C$41*'Property % affected'!N32</f>
        <v>11002.634123961958</v>
      </c>
      <c r="AI32" s="45">
        <f>'Population Estimate'!K31*Assumptions!D$41*'Property % affected'!O32</f>
        <v>22107.619773086339</v>
      </c>
      <c r="AJ32" s="45">
        <f>'Population Estimate'!L31*Assumptions!E$41*'Property % affected'!P32</f>
        <v>16582.978598225654</v>
      </c>
      <c r="AK32" s="45">
        <f>'Population Estimate'!M31*Assumptions!F$41*'Property % affected'!Q32</f>
        <v>9003.5393841306541</v>
      </c>
      <c r="AL32" s="45">
        <f>'Population Estimate'!N31*Assumptions!G$41*'Property % affected'!R32</f>
        <v>5671.4485592489546</v>
      </c>
      <c r="AM32" s="45">
        <f>'Population Estimate'!O31*Assumptions!H$41*'Property % affected'!S32</f>
        <v>2891.3758410832124</v>
      </c>
    </row>
    <row r="33" spans="1:39" x14ac:dyDescent="0.35">
      <c r="A33">
        <v>2052</v>
      </c>
      <c r="B33" s="43">
        <f>'Property % affected'!B33*'Population Estimate'!B32</f>
        <v>155.42094930193468</v>
      </c>
      <c r="C33" s="43">
        <f>'Property % affected'!C33*'Population Estimate'!C32</f>
        <v>229.13075449995171</v>
      </c>
      <c r="D33" s="43">
        <f>'Property % affected'!D33*'Population Estimate'!D32</f>
        <v>250.29317177677945</v>
      </c>
      <c r="E33" s="43">
        <f>'Property % affected'!E33*'Population Estimate'!E32</f>
        <v>242.87021971077991</v>
      </c>
      <c r="F33" s="43">
        <f>'Property % affected'!F33*'Population Estimate'!F32</f>
        <v>185.20463797289412</v>
      </c>
      <c r="G33" s="43">
        <f>'Property % affected'!G33*'Population Estimate'!G32</f>
        <v>106.08697001679188</v>
      </c>
      <c r="H33" s="44">
        <f>'Property % affected'!H33*'Population Estimate'!B32</f>
        <v>162.45154964162552</v>
      </c>
      <c r="I33" s="44">
        <f>'Property % affected'!I33*'Population Estimate'!C32</f>
        <v>198.49135358195787</v>
      </c>
      <c r="J33" s="44">
        <f>'Property % affected'!J33*'Population Estimate'!D32</f>
        <v>129.74969939395461</v>
      </c>
      <c r="K33" s="44">
        <f>'Property % affected'!K33*'Population Estimate'!E32</f>
        <v>140.88446227891845</v>
      </c>
      <c r="L33" s="44">
        <f>'Property % affected'!L33*'Population Estimate'!F32</f>
        <v>115.84930994016163</v>
      </c>
      <c r="M33" s="44">
        <f>'Property % affected'!M33*'Population Estimate'!G32</f>
        <v>47.441098199330597</v>
      </c>
      <c r="N33" s="45">
        <f>'Property % affected'!N33*'Population Estimate'!B32</f>
        <v>11982.569935883372</v>
      </c>
      <c r="O33" s="45">
        <f>'Property % affected'!O33*'Population Estimate'!C32</f>
        <v>24545.480216868807</v>
      </c>
      <c r="P33" s="45">
        <f>'Property % affected'!P33*'Population Estimate'!D32</f>
        <v>18607.032434851502</v>
      </c>
      <c r="Q33" s="45">
        <f>'Property % affected'!Q33*'Population Estimate'!E32</f>
        <v>9152.1654152169849</v>
      </c>
      <c r="R33" s="45">
        <f>'Property % affected'!R33*'Population Estimate'!F32</f>
        <v>5870.1448258741748</v>
      </c>
      <c r="S33" s="45">
        <f>'Property % affected'!S33*'Population Estimate'!G32</f>
        <v>3205.1535139044845</v>
      </c>
      <c r="U33">
        <v>2052</v>
      </c>
      <c r="V33" s="43">
        <f>'Population Estimate'!J32*Assumptions!C$41*'Property % affected'!B33</f>
        <v>144.69312261705173</v>
      </c>
      <c r="W33" s="43">
        <f>'Population Estimate'!K32*Assumptions!D$41*'Property % affected'!C33</f>
        <v>209.2403662517186</v>
      </c>
      <c r="X33" s="43">
        <f>'Population Estimate'!L32*Assumptions!E$41*'Property % affected'!D33</f>
        <v>226.16534553760093</v>
      </c>
      <c r="Y33" s="43">
        <f>'Population Estimate'!M32*Assumptions!F$41*'Property % affected'!E33</f>
        <v>242.24527027831141</v>
      </c>
      <c r="Z33" s="43">
        <f>'Population Estimate'!N32*Assumptions!G$41*'Property % affected'!F33</f>
        <v>181.42146619601135</v>
      </c>
      <c r="AA33" s="43">
        <f>'Population Estimate'!O32*Assumptions!H$41*'Property % affected'!G33</f>
        <v>97.030750652489715</v>
      </c>
      <c r="AB33" s="44">
        <f>'Population Estimate'!J32*Assumptions!C$41*'Property % affected'!H33</f>
        <v>151.23844048823597</v>
      </c>
      <c r="AC33" s="44">
        <f>'Population Estimate'!K32*Assumptions!D$41*'Property % affected'!I33</f>
        <v>181.26071121237021</v>
      </c>
      <c r="AD33" s="44">
        <f>'Population Estimate'!L32*Assumptions!E$41*'Property % affected'!J33</f>
        <v>117.24205414203003</v>
      </c>
      <c r="AE33" s="44">
        <f>'Population Estimate'!M32*Assumptions!F$41*'Property % affected'!K33</f>
        <v>140.52194082672193</v>
      </c>
      <c r="AF33" s="44">
        <f>'Population Estimate'!N32*Assumptions!G$41*'Property % affected'!L33</f>
        <v>113.48285818963308</v>
      </c>
      <c r="AG33" s="44">
        <f>'Population Estimate'!O32*Assumptions!H$41*'Property % affected'!M33</f>
        <v>43.391241821035187</v>
      </c>
      <c r="AH33" s="45">
        <f>'Population Estimate'!J32*Assumptions!C$41*'Property % affected'!N33</f>
        <v>11155.481090467048</v>
      </c>
      <c r="AI33" s="45">
        <f>'Population Estimate'!K32*Assumptions!D$41*'Property % affected'!O33</f>
        <v>22414.735558351356</v>
      </c>
      <c r="AJ33" s="45">
        <f>'Population Estimate'!L32*Assumptions!E$41*'Property % affected'!P33</f>
        <v>16813.346885110484</v>
      </c>
      <c r="AK33" s="45">
        <f>'Population Estimate'!M32*Assumptions!F$41*'Property % affected'!Q33</f>
        <v>9128.615222077171</v>
      </c>
      <c r="AL33" s="45">
        <f>'Population Estimate'!N32*Assumptions!G$41*'Property % affected'!R33</f>
        <v>5750.2354841075185</v>
      </c>
      <c r="AM33" s="45">
        <f>'Population Estimate'!O32*Assumptions!H$41*'Property % affected'!S33</f>
        <v>2931.5424067761683</v>
      </c>
    </row>
    <row r="34" spans="1:39" x14ac:dyDescent="0.35">
      <c r="A34">
        <v>2053</v>
      </c>
      <c r="B34" s="43">
        <f>'Property % affected'!B34*'Population Estimate'!B33</f>
        <v>159.91960880080177</v>
      </c>
      <c r="C34" s="43">
        <f>'Property % affected'!C34*'Population Estimate'!C33</f>
        <v>235.7629443678137</v>
      </c>
      <c r="D34" s="43">
        <f>'Property % affected'!D34*'Population Estimate'!D33</f>
        <v>257.53790782923886</v>
      </c>
      <c r="E34" s="43">
        <f>'Property % affected'!E34*'Population Estimate'!E33</f>
        <v>249.90009840989453</v>
      </c>
      <c r="F34" s="43">
        <f>'Property % affected'!F34*'Population Estimate'!F33</f>
        <v>190.56538636359147</v>
      </c>
      <c r="G34" s="43">
        <f>'Property % affected'!G34*'Population Estimate'!G33</f>
        <v>109.15765744674009</v>
      </c>
      <c r="H34" s="44">
        <f>'Property % affected'!H34*'Population Estimate'!B33</f>
        <v>163.43167675754594</v>
      </c>
      <c r="I34" s="44">
        <f>'Property % affected'!I34*'Population Estimate'!C33</f>
        <v>199.68892146204649</v>
      </c>
      <c r="J34" s="44">
        <f>'Property % affected'!J34*'Population Estimate'!D33</f>
        <v>130.53252478982859</v>
      </c>
      <c r="K34" s="44">
        <f>'Property % affected'!K34*'Population Estimate'!E33</f>
        <v>141.73446760048083</v>
      </c>
      <c r="L34" s="44">
        <f>'Property % affected'!L34*'Population Estimate'!F33</f>
        <v>116.54826941628554</v>
      </c>
      <c r="M34" s="44">
        <f>'Property % affected'!M34*'Population Estimate'!G33</f>
        <v>47.727326966349345</v>
      </c>
      <c r="N34" s="45">
        <f>'Property % affected'!N34*'Population Estimate'!B33</f>
        <v>12149.030025803671</v>
      </c>
      <c r="O34" s="45">
        <f>'Property % affected'!O34*'Population Estimate'!C33</f>
        <v>24886.462398979955</v>
      </c>
      <c r="P34" s="45">
        <f>'Property % affected'!P34*'Population Estimate'!D33</f>
        <v>18865.518578377356</v>
      </c>
      <c r="Q34" s="45">
        <f>'Property % affected'!Q34*'Population Estimate'!E33</f>
        <v>9279.30594401292</v>
      </c>
      <c r="R34" s="45">
        <f>'Property % affected'!R34*'Population Estimate'!F33</f>
        <v>5951.6920098913561</v>
      </c>
      <c r="S34" s="45">
        <f>'Property % affected'!S34*'Population Estimate'!G33</f>
        <v>3249.6790326360874</v>
      </c>
      <c r="U34">
        <v>2053</v>
      </c>
      <c r="V34" s="43">
        <f>'Population Estimate'!J33*Assumptions!C$41*'Property % affected'!B34</f>
        <v>148.88126516415065</v>
      </c>
      <c r="W34" s="43">
        <f>'Population Estimate'!K33*Assumptions!D$41*'Property % affected'!C34</f>
        <v>215.29682881620892</v>
      </c>
      <c r="X34" s="43">
        <f>'Population Estimate'!L33*Assumptions!E$41*'Property % affected'!D34</f>
        <v>232.71170164073294</v>
      </c>
      <c r="Y34" s="43">
        <f>'Population Estimate'!M33*Assumptions!F$41*'Property % affected'!E34</f>
        <v>249.25705981561538</v>
      </c>
      <c r="Z34" s="43">
        <f>'Population Estimate'!N33*Assumptions!G$41*'Property % affected'!F34</f>
        <v>186.67271067667366</v>
      </c>
      <c r="AA34" s="43">
        <f>'Population Estimate'!O33*Assumptions!H$41*'Property % affected'!G34</f>
        <v>99.839305805868847</v>
      </c>
      <c r="AB34" s="44">
        <f>'Population Estimate'!J33*Assumptions!C$41*'Property % affected'!H34</f>
        <v>152.15091498798091</v>
      </c>
      <c r="AC34" s="44">
        <f>'Population Estimate'!K33*Assumptions!D$41*'Property % affected'!I34</f>
        <v>182.35432059007198</v>
      </c>
      <c r="AD34" s="44">
        <f>'Population Estimate'!L33*Assumptions!E$41*'Property % affected'!J34</f>
        <v>117.94941653188914</v>
      </c>
      <c r="AE34" s="44">
        <f>'Population Estimate'!M33*Assumptions!F$41*'Property % affected'!K34</f>
        <v>141.36975892934927</v>
      </c>
      <c r="AF34" s="44">
        <f>'Population Estimate'!N33*Assumptions!G$41*'Property % affected'!L34</f>
        <v>114.16754003323005</v>
      </c>
      <c r="AG34" s="44">
        <f>'Population Estimate'!O33*Assumptions!H$41*'Property % affected'!M34</f>
        <v>43.653036385605837</v>
      </c>
      <c r="AH34" s="45">
        <f>'Population Estimate'!J33*Assumptions!C$41*'Property % affected'!N34</f>
        <v>11310.451384432328</v>
      </c>
      <c r="AI34" s="45">
        <f>'Population Estimate'!K33*Assumptions!D$41*'Property % affected'!O34</f>
        <v>22726.117750698046</v>
      </c>
      <c r="AJ34" s="45">
        <f>'Population Estimate'!L33*Assumptions!E$41*'Property % affected'!P34</f>
        <v>17046.915414176645</v>
      </c>
      <c r="AK34" s="45">
        <f>'Population Estimate'!M33*Assumptions!F$41*'Property % affected'!Q34</f>
        <v>9255.4285950719168</v>
      </c>
      <c r="AL34" s="45">
        <f>'Population Estimate'!N33*Assumptions!G$41*'Property % affected'!R34</f>
        <v>5830.116905277534</v>
      </c>
      <c r="AM34" s="45">
        <f>'Population Estimate'!O33*Assumptions!H$41*'Property % affected'!S34</f>
        <v>2972.2669604610837</v>
      </c>
    </row>
    <row r="35" spans="1:39" x14ac:dyDescent="0.35">
      <c r="A35">
        <v>2054</v>
      </c>
      <c r="B35" s="43">
        <f>'Property % affected'!B35*'Population Estimate'!B34</f>
        <v>164.54848200237521</v>
      </c>
      <c r="C35" s="43">
        <f>'Property % affected'!C35*'Population Estimate'!C34</f>
        <v>242.58710297657819</v>
      </c>
      <c r="D35" s="43">
        <f>'Property % affected'!D35*'Population Estimate'!D34</f>
        <v>264.99234277239185</v>
      </c>
      <c r="E35" s="43">
        <f>'Property % affected'!E35*'Population Estimate'!E34</f>
        <v>257.13345695344253</v>
      </c>
      <c r="F35" s="43">
        <f>'Property % affected'!F35*'Population Estimate'!F34</f>
        <v>196.08130162064219</v>
      </c>
      <c r="G35" s="43">
        <f>'Property % affected'!G35*'Population Estimate'!G34</f>
        <v>112.31722592674515</v>
      </c>
      <c r="H35" s="44">
        <f>'Property % affected'!H35*'Population Estimate'!B34</f>
        <v>164.41771732375651</v>
      </c>
      <c r="I35" s="44">
        <f>'Property % affected'!I35*'Population Estimate'!C34</f>
        <v>200.89371468873858</v>
      </c>
      <c r="J35" s="44">
        <f>'Property % affected'!J35*'Population Estimate'!D34</f>
        <v>131.32007324558847</v>
      </c>
      <c r="K35" s="44">
        <f>'Property % affected'!K35*'Population Estimate'!E34</f>
        <v>142.58960130195823</v>
      </c>
      <c r="L35" s="44">
        <f>'Property % affected'!L35*'Population Estimate'!F34</f>
        <v>117.25144595981807</v>
      </c>
      <c r="M35" s="44">
        <f>'Property % affected'!M35*'Population Estimate'!G34</f>
        <v>48.015282651803354</v>
      </c>
      <c r="N35" s="45">
        <f>'Property % affected'!N35*'Population Estimate'!B34</f>
        <v>12317.802554681935</v>
      </c>
      <c r="O35" s="45">
        <f>'Property % affected'!O35*'Population Estimate'!C34</f>
        <v>25232.181455150607</v>
      </c>
      <c r="P35" s="45">
        <f>'Property % affected'!P35*'Population Estimate'!D34</f>
        <v>19127.595573191764</v>
      </c>
      <c r="Q35" s="45">
        <f>'Property % affected'!Q35*'Population Estimate'!E34</f>
        <v>9408.2126902370965</v>
      </c>
      <c r="R35" s="45">
        <f>'Property % affected'!R35*'Population Estimate'!F34</f>
        <v>6034.3720353321105</v>
      </c>
      <c r="S35" s="45">
        <f>'Property % affected'!S35*'Population Estimate'!G34</f>
        <v>3294.8230932907891</v>
      </c>
      <c r="U35">
        <v>2054</v>
      </c>
      <c r="V35" s="43">
        <f>'Population Estimate'!J34*Assumptions!C$41*'Property % affected'!B35</f>
        <v>153.19063350054464</v>
      </c>
      <c r="W35" s="43">
        <f>'Population Estimate'!K34*Assumptions!D$41*'Property % affected'!C35</f>
        <v>221.5285956943562</v>
      </c>
      <c r="X35" s="43">
        <f>'Population Estimate'!L34*Assumptions!E$41*'Property % affected'!D35</f>
        <v>239.44754202638015</v>
      </c>
      <c r="Y35" s="43">
        <f>'Population Estimate'!M34*Assumptions!F$41*'Property % affected'!E35</f>
        <v>256.47180560654999</v>
      </c>
      <c r="Z35" s="43">
        <f>'Population Estimate'!N34*Assumptions!G$41*'Property % affected'!F35</f>
        <v>192.07595243292789</v>
      </c>
      <c r="AA35" s="43">
        <f>'Population Estimate'!O34*Assumptions!H$41*'Property % affected'!G35</f>
        <v>102.72915459035492</v>
      </c>
      <c r="AB35" s="44">
        <f>'Population Estimate'!J34*Assumptions!C$41*'Property % affected'!H35</f>
        <v>153.06889476607969</v>
      </c>
      <c r="AC35" s="44">
        <f>'Population Estimate'!K34*Assumptions!D$41*'Property % affected'!I35</f>
        <v>183.45452809630919</v>
      </c>
      <c r="AD35" s="44">
        <f>'Population Estimate'!L34*Assumptions!E$41*'Property % affected'!J35</f>
        <v>118.6610466868795</v>
      </c>
      <c r="AE35" s="44">
        <f>'Population Estimate'!M34*Assumptions!F$41*'Property % affected'!K35</f>
        <v>142.22269221563349</v>
      </c>
      <c r="AF35" s="44">
        <f>'Population Estimate'!N34*Assumptions!G$41*'Property % affected'!L35</f>
        <v>114.85635280227632</v>
      </c>
      <c r="AG35" s="44">
        <f>'Population Estimate'!O34*Assumptions!H$41*'Property % affected'!M35</f>
        <v>43.916410448507548</v>
      </c>
      <c r="AH35" s="45">
        <f>'Population Estimate'!J34*Assumptions!C$41*'Property % affected'!N35</f>
        <v>11467.574502808935</v>
      </c>
      <c r="AI35" s="45">
        <f>'Population Estimate'!K34*Assumptions!D$41*'Property % affected'!O35</f>
        <v>23041.825618422805</v>
      </c>
      <c r="AJ35" s="45">
        <f>'Population Estimate'!L34*Assumptions!E$41*'Property % affected'!P35</f>
        <v>17283.72864271537</v>
      </c>
      <c r="AK35" s="45">
        <f>'Population Estimate'!M34*Assumptions!F$41*'Property % affected'!Q35</f>
        <v>9384.0036406948821</v>
      </c>
      <c r="AL35" s="45">
        <f>'Population Estimate'!N34*Assumptions!G$41*'Property % affected'!R35</f>
        <v>5911.108027339933</v>
      </c>
      <c r="AM35" s="45">
        <f>'Population Estimate'!O34*Assumptions!H$41*'Property % affected'!S35</f>
        <v>3013.5572536246445</v>
      </c>
    </row>
    <row r="36" spans="1:39" x14ac:dyDescent="0.35">
      <c r="A36">
        <v>2055</v>
      </c>
      <c r="B36" s="43">
        <f>'Property % affected'!B36*'Population Estimate'!B35</f>
        <v>169.31133794238156</v>
      </c>
      <c r="C36" s="43">
        <f>'Property % affected'!C36*'Population Estimate'!C35</f>
        <v>249.60878686160024</v>
      </c>
      <c r="D36" s="43">
        <f>'Property % affected'!D36*'Population Estimate'!D35</f>
        <v>272.66254634079337</v>
      </c>
      <c r="E36" s="43">
        <f>'Property % affected'!E36*'Population Estimate'!E35</f>
        <v>264.57618506567991</v>
      </c>
      <c r="F36" s="43">
        <f>'Property % affected'!F36*'Population Estimate'!F35</f>
        <v>201.75687504911403</v>
      </c>
      <c r="G36" s="43">
        <f>'Property % affected'!G36*'Population Estimate'!G35</f>
        <v>115.56824811887034</v>
      </c>
      <c r="H36" s="44">
        <f>'Property % affected'!H36*'Population Estimate'!B35</f>
        <v>165.40970701817469</v>
      </c>
      <c r="I36" s="44">
        <f>'Property % affected'!I36*'Population Estimate'!C35</f>
        <v>202.10577685508164</v>
      </c>
      <c r="J36" s="44">
        <f>'Property % affected'!J36*'Population Estimate'!D35</f>
        <v>132.11237325710945</v>
      </c>
      <c r="K36" s="44">
        <f>'Property % affected'!K36*'Population Estimate'!E35</f>
        <v>143.4498943246634</v>
      </c>
      <c r="L36" s="44">
        <f>'Property % affected'!L36*'Population Estimate'!F35</f>
        <v>117.95886501380446</v>
      </c>
      <c r="M36" s="44">
        <f>'Property % affected'!M36*'Population Estimate'!G35</f>
        <v>48.304975674796587</v>
      </c>
      <c r="N36" s="45">
        <f>'Property % affected'!N36*'Population Estimate'!B35</f>
        <v>12488.919646578275</v>
      </c>
      <c r="O36" s="45">
        <f>'Property % affected'!O36*'Population Estimate'!C35</f>
        <v>25582.703189334839</v>
      </c>
      <c r="P36" s="45">
        <f>'Property % affected'!P36*'Population Estimate'!D35</f>
        <v>19393.313302869916</v>
      </c>
      <c r="Q36" s="45">
        <f>'Property % affected'!Q36*'Population Estimate'!E35</f>
        <v>9538.9101899208945</v>
      </c>
      <c r="R36" s="45">
        <f>'Property % affected'!R36*'Population Estimate'!F35</f>
        <v>6118.2006394620057</v>
      </c>
      <c r="S36" s="45">
        <f>'Property % affected'!S36*'Population Estimate'!G35</f>
        <v>3340.5942885615332</v>
      </c>
      <c r="U36">
        <v>2055</v>
      </c>
      <c r="V36" s="43">
        <f>'Population Estimate'!J35*Assumptions!C$41*'Property % affected'!B36</f>
        <v>157.62473650679951</v>
      </c>
      <c r="W36" s="43">
        <f>'Population Estimate'!K35*Assumptions!D$41*'Property % affected'!C36</f>
        <v>227.94074106965593</v>
      </c>
      <c r="X36" s="43">
        <f>'Population Estimate'!L35*Assumptions!E$41*'Property % affected'!D36</f>
        <v>246.37835131724799</v>
      </c>
      <c r="Y36" s="43">
        <f>'Population Estimate'!M35*Assumptions!F$41*'Property % affected'!E36</f>
        <v>263.89538222003506</v>
      </c>
      <c r="Z36" s="43">
        <f>'Population Estimate'!N35*Assumptions!G$41*'Property % affected'!F36</f>
        <v>197.63559102603477</v>
      </c>
      <c r="AA36" s="43">
        <f>'Population Estimate'!O35*Assumptions!H$41*'Property % affected'!G36</f>
        <v>105.7026500501638</v>
      </c>
      <c r="AB36" s="44">
        <f>'Population Estimate'!J35*Assumptions!C$41*'Property % affected'!H36</f>
        <v>153.99241303780551</v>
      </c>
      <c r="AC36" s="44">
        <f>'Population Estimate'!K35*Assumptions!D$41*'Property % affected'!I36</f>
        <v>184.56137353990295</v>
      </c>
      <c r="AD36" s="44">
        <f>'Population Estimate'!L35*Assumptions!E$41*'Property % affected'!J36</f>
        <v>119.3769703559235</v>
      </c>
      <c r="AE36" s="44">
        <f>'Population Estimate'!M35*Assumptions!F$41*'Property % affected'!K36</f>
        <v>143.08077154726968</v>
      </c>
      <c r="AF36" s="44">
        <f>'Population Estimate'!N35*Assumptions!G$41*'Property % affected'!L36</f>
        <v>115.5493214200924</v>
      </c>
      <c r="AG36" s="44">
        <f>'Population Estimate'!O35*Assumptions!H$41*'Property % affected'!M36</f>
        <v>44.181373539407154</v>
      </c>
      <c r="AH36" s="45">
        <f>'Population Estimate'!J35*Assumptions!C$41*'Property % affected'!N36</f>
        <v>11626.8803523153</v>
      </c>
      <c r="AI36" s="45">
        <f>'Population Estimate'!K35*Assumptions!D$41*'Property % affected'!O36</f>
        <v>23361.919253168431</v>
      </c>
      <c r="AJ36" s="45">
        <f>'Population Estimate'!L35*Assumptions!E$41*'Property % affected'!P36</f>
        <v>17523.831645612001</v>
      </c>
      <c r="AK36" s="45">
        <f>'Population Estimate'!M35*Assumptions!F$41*'Property % affected'!Q36</f>
        <v>9514.36483184176</v>
      </c>
      <c r="AL36" s="45">
        <f>'Population Estimate'!N35*Assumptions!G$41*'Property % affected'!R36</f>
        <v>5993.2242660954471</v>
      </c>
      <c r="AM36" s="45">
        <f>'Population Estimate'!O35*Assumptions!H$41*'Property % affected'!S36</f>
        <v>3055.4211454360429</v>
      </c>
    </row>
    <row r="37" spans="1:39" x14ac:dyDescent="0.35">
      <c r="A37">
        <v>2056</v>
      </c>
      <c r="B37" s="43">
        <f>'Property % affected'!B37*'Population Estimate'!B36</f>
        <v>174.21205475128932</v>
      </c>
      <c r="C37" s="43">
        <f>'Property % affected'!C37*'Population Estimate'!C36</f>
        <v>256.83371339215552</v>
      </c>
      <c r="D37" s="43">
        <f>'Property % affected'!D37*'Population Estimate'!D36</f>
        <v>280.55476395746985</v>
      </c>
      <c r="E37" s="43">
        <f>'Property % affected'!E37*'Population Estimate'!E36</f>
        <v>272.23434294893588</v>
      </c>
      <c r="F37" s="43">
        <f>'Property % affected'!F37*'Population Estimate'!F36</f>
        <v>207.59672795490332</v>
      </c>
      <c r="G37" s="43">
        <f>'Property % affected'!G37*'Population Estimate'!G36</f>
        <v>118.91337115088436</v>
      </c>
      <c r="H37" s="44">
        <f>'Property % affected'!H37*'Population Estimate'!B36</f>
        <v>166.40768173397532</v>
      </c>
      <c r="I37" s="44">
        <f>'Property % affected'!I37*'Population Estimate'!C36</f>
        <v>203.32515181713541</v>
      </c>
      <c r="J37" s="44">
        <f>'Property % affected'!J37*'Population Estimate'!D36</f>
        <v>132.90945349219214</v>
      </c>
      <c r="K37" s="44">
        <f>'Property % affected'!K37*'Population Estimate'!E36</f>
        <v>144.31537779658896</v>
      </c>
      <c r="L37" s="44">
        <f>'Property % affected'!L37*'Population Estimate'!F36</f>
        <v>118.67055217479663</v>
      </c>
      <c r="M37" s="44">
        <f>'Property % affected'!M37*'Population Estimate'!G36</f>
        <v>48.596416517295111</v>
      </c>
      <c r="N37" s="45">
        <f>'Property % affected'!N37*'Population Estimate'!B36</f>
        <v>12662.413871815492</v>
      </c>
      <c r="O37" s="45">
        <f>'Property % affected'!O37*'Population Estimate'!C36</f>
        <v>25938.094319625547</v>
      </c>
      <c r="P37" s="45">
        <f>'Property % affected'!P37*'Population Estimate'!D36</f>
        <v>19662.722343962265</v>
      </c>
      <c r="Q37" s="45">
        <f>'Property % affected'!Q37*'Population Estimate'!E36</f>
        <v>9671.4233199466071</v>
      </c>
      <c r="R37" s="45">
        <f>'Property % affected'!R37*'Population Estimate'!F36</f>
        <v>6203.1937781663692</v>
      </c>
      <c r="S37" s="45">
        <f>'Property % affected'!S37*'Population Estimate'!G36</f>
        <v>3387.0013305096854</v>
      </c>
      <c r="U37">
        <v>2056</v>
      </c>
      <c r="V37" s="43">
        <f>'Population Estimate'!J36*Assumptions!C$41*'Property % affected'!B37</f>
        <v>162.1871846280317</v>
      </c>
      <c r="W37" s="43">
        <f>'Population Estimate'!K36*Assumptions!D$41*'Property % affected'!C37</f>
        <v>234.53848599784914</v>
      </c>
      <c r="X37" s="43">
        <f>'Population Estimate'!L36*Assumptions!E$41*'Property % affected'!D37</f>
        <v>253.5097728884503</v>
      </c>
      <c r="Y37" s="43">
        <f>'Population Estimate'!M36*Assumptions!F$41*'Property % affected'!E37</f>
        <v>271.5338342643924</v>
      </c>
      <c r="Z37" s="43">
        <f>'Population Estimate'!N36*Assumptions!G$41*'Property % affected'!F37</f>
        <v>203.35615336255893</v>
      </c>
      <c r="AA37" s="43">
        <f>'Population Estimate'!O36*Assumptions!H$41*'Property % affected'!G37</f>
        <v>108.76221333837793</v>
      </c>
      <c r="AB37" s="44">
        <f>'Population Estimate'!J36*Assumptions!C$41*'Property % affected'!H37</f>
        <v>154.92150321883079</v>
      </c>
      <c r="AC37" s="44">
        <f>'Population Estimate'!K36*Assumptions!D$41*'Property % affected'!I37</f>
        <v>185.67489696985507</v>
      </c>
      <c r="AD37" s="44">
        <f>'Population Estimate'!L36*Assumptions!E$41*'Property % affected'!J37</f>
        <v>120.09721344329563</v>
      </c>
      <c r="AE37" s="44">
        <f>'Population Estimate'!M36*Assumptions!F$41*'Property % affected'!K37</f>
        <v>143.94402797215244</v>
      </c>
      <c r="AF37" s="44">
        <f>'Population Estimate'!N36*Assumptions!G$41*'Property % affected'!L37</f>
        <v>116.24647096036999</v>
      </c>
      <c r="AG37" s="44">
        <f>'Population Estimate'!O36*Assumptions!H$41*'Property % affected'!M37</f>
        <v>44.447935245467278</v>
      </c>
      <c r="AH37" s="45">
        <f>'Population Estimate'!J36*Assumptions!C$41*'Property % affected'!N37</f>
        <v>11788.399255129558</v>
      </c>
      <c r="AI37" s="45">
        <f>'Population Estimate'!K36*Assumptions!D$41*'Property % affected'!O37</f>
        <v>23686.459581361934</v>
      </c>
      <c r="AJ37" s="45">
        <f>'Population Estimate'!L36*Assumptions!E$41*'Property % affected'!P37</f>
        <v>17767.270123925522</v>
      </c>
      <c r="AK37" s="45">
        <f>'Population Estimate'!M36*Assumptions!F$41*'Property % affected'!Q37</f>
        <v>9646.5369813820798</v>
      </c>
      <c r="AL37" s="45">
        <f>'Population Estimate'!N36*Assumptions!G$41*'Property % affected'!R37</f>
        <v>6076.4812514988225</v>
      </c>
      <c r="AM37" s="45">
        <f>'Population Estimate'!O36*Assumptions!H$41*'Property % affected'!S37</f>
        <v>3097.8666042428877</v>
      </c>
    </row>
    <row r="38" spans="1:39" x14ac:dyDescent="0.35">
      <c r="A38">
        <v>2057</v>
      </c>
      <c r="B38" s="43">
        <f>'Property % affected'!B38*'Population Estimate'!B37</f>
        <v>179.25462281205643</v>
      </c>
      <c r="C38" s="43">
        <f>'Property % affected'!C38*'Population Estimate'!C37</f>
        <v>264.26776542677743</v>
      </c>
      <c r="D38" s="43">
        <f>'Property % affected'!D38*'Population Estimate'!D37</f>
        <v>288.67542181922164</v>
      </c>
      <c r="E38" s="43">
        <f>'Property % affected'!E38*'Population Estimate'!E37</f>
        <v>280.11416621810071</v>
      </c>
      <c r="F38" s="43">
        <f>'Property % affected'!F38*'Population Estimate'!F37</f>
        <v>213.60561540760932</v>
      </c>
      <c r="G38" s="43">
        <f>'Property % affected'!G38*'Population Estimate'!G37</f>
        <v>122.35531877167126</v>
      </c>
      <c r="H38" s="44">
        <f>'Property % affected'!H38*'Population Estimate'!B37</f>
        <v>167.41167758088926</v>
      </c>
      <c r="I38" s="44">
        <f>'Property % affected'!I38*'Population Estimate'!C37</f>
        <v>204.5518836955585</v>
      </c>
      <c r="J38" s="44">
        <f>'Property % affected'!J38*'Population Estimate'!D37</f>
        <v>133.71134279160012</v>
      </c>
      <c r="K38" s="44">
        <f>'Property % affected'!K38*'Population Estimate'!E37</f>
        <v>145.18608303353363</v>
      </c>
      <c r="L38" s="44">
        <f>'Property % affected'!L38*'Population Estimate'!F37</f>
        <v>119.38653319377957</v>
      </c>
      <c r="M38" s="44">
        <f>'Property % affected'!M38*'Population Estimate'!G37</f>
        <v>48.889615724506363</v>
      </c>
      <c r="N38" s="45">
        <f>'Property % affected'!N38*'Population Estimate'!B37</f>
        <v>12838.318253178495</v>
      </c>
      <c r="O38" s="45">
        <f>'Property % affected'!O38*'Population Estimate'!C37</f>
        <v>26298.422490953501</v>
      </c>
      <c r="P38" s="45">
        <f>'Property % affected'!P38*'Population Estimate'!D37</f>
        <v>19935.873975621202</v>
      </c>
      <c r="Q38" s="45">
        <f>'Property % affected'!Q38*'Population Estimate'!E37</f>
        <v>9805.7773027825042</v>
      </c>
      <c r="R38" s="45">
        <f>'Property % affected'!R38*'Population Estimate'!F37</f>
        <v>6289.3676289873374</v>
      </c>
      <c r="S38" s="45">
        <f>'Property % affected'!S38*'Population Estimate'!G37</f>
        <v>3434.0530522232762</v>
      </c>
      <c r="U38">
        <v>2057</v>
      </c>
      <c r="V38" s="43">
        <f>'Population Estimate'!J37*Assumptions!C$41*'Property % affected'!B38</f>
        <v>166.8816928136944</v>
      </c>
      <c r="W38" s="43">
        <f>'Population Estimate'!K37*Assumptions!D$41*'Property % affected'!C38</f>
        <v>241.32720265813907</v>
      </c>
      <c r="X38" s="43">
        <f>'Population Estimate'!L37*Assumptions!E$41*'Property % affected'!D38</f>
        <v>260.84761346259785</v>
      </c>
      <c r="Y38" s="43">
        <f>'Population Estimate'!M37*Assumptions!F$41*'Property % affected'!E38</f>
        <v>279.39338130913632</v>
      </c>
      <c r="Z38" s="43">
        <f>'Population Estimate'!N37*Assumptions!G$41*'Property % affected'!F38</f>
        <v>209.24229738037931</v>
      </c>
      <c r="AA38" s="43">
        <f>'Population Estimate'!O37*Assumptions!H$41*'Property % affected'!G38</f>
        <v>111.91033568835778</v>
      </c>
      <c r="AB38" s="44">
        <f>'Population Estimate'!J37*Assumptions!C$41*'Property % affected'!H38</f>
        <v>155.85619892643655</v>
      </c>
      <c r="AC38" s="44">
        <f>'Population Estimate'!K37*Assumptions!D$41*'Property % affected'!I38</f>
        <v>186.79513867679694</v>
      </c>
      <c r="AD38" s="44">
        <f>'Population Estimate'!L37*Assumptions!E$41*'Property % affected'!J38</f>
        <v>120.82180200956006</v>
      </c>
      <c r="AE38" s="44">
        <f>'Population Estimate'!M37*Assumptions!F$41*'Property % affected'!K38</f>
        <v>144.8124927254992</v>
      </c>
      <c r="AF38" s="44">
        <f>'Population Estimate'!N37*Assumptions!G$41*'Property % affected'!L38</f>
        <v>116.94782664807911</v>
      </c>
      <c r="AG38" s="44">
        <f>'Population Estimate'!O37*Assumptions!H$41*'Property % affected'!M38</f>
        <v>44.716105211693282</v>
      </c>
      <c r="AH38" s="45">
        <f>'Population Estimate'!J37*Assumptions!C$41*'Property % affected'!N38</f>
        <v>11952.16195466106</v>
      </c>
      <c r="AI38" s="45">
        <f>'Population Estimate'!K37*Assumptions!D$41*'Property % affected'!O38</f>
        <v>24015.508375811256</v>
      </c>
      <c r="AJ38" s="45">
        <f>'Population Estimate'!L37*Assumptions!E$41*'Property % affected'!P38</f>
        <v>18014.090413587273</v>
      </c>
      <c r="AK38" s="45">
        <f>'Population Estimate'!M37*Assumptions!F$41*'Property % affected'!Q38</f>
        <v>9780.5452468820949</v>
      </c>
      <c r="AL38" s="45">
        <f>'Population Estimate'!N37*Assumptions!G$41*'Property % affected'!R38</f>
        <v>6160.8948306338361</v>
      </c>
      <c r="AM38" s="45">
        <f>'Population Estimate'!O37*Assumptions!H$41*'Property % affected'!S38</f>
        <v>3140.9017090878947</v>
      </c>
    </row>
    <row r="39" spans="1:39" x14ac:dyDescent="0.35">
      <c r="A39">
        <v>2058</v>
      </c>
      <c r="B39" s="43">
        <f>'Property % affected'!B39*'Population Estimate'!B38</f>
        <v>184.44314800927873</v>
      </c>
      <c r="C39" s="43">
        <f>'Property % affected'!C39*'Population Estimate'!C38</f>
        <v>271.91699610334462</v>
      </c>
      <c r="D39" s="43">
        <f>'Property % affected'!D39*'Population Estimate'!D38</f>
        <v>297.03113212912086</v>
      </c>
      <c r="E39" s="43">
        <f>'Property % affected'!E39*'Population Estimate'!E38</f>
        <v>288.22207097794256</v>
      </c>
      <c r="F39" s="43">
        <f>'Property % affected'!F39*'Population Estimate'!F38</f>
        <v>219.78843011232445</v>
      </c>
      <c r="G39" s="43">
        <f>'Property % affected'!G39*'Population Estimate'!G38</f>
        <v>125.89689356902862</v>
      </c>
      <c r="H39" s="44">
        <f>'Property % affected'!H39*'Population Estimate'!B38</f>
        <v>168.42173088651015</v>
      </c>
      <c r="I39" s="44">
        <f>'Property % affected'!I39*'Population Estimate'!C38</f>
        <v>205.78601687720499</v>
      </c>
      <c r="J39" s="44">
        <f>'Property % affected'!J39*'Population Estimate'!D38</f>
        <v>134.51807017010339</v>
      </c>
      <c r="K39" s="44">
        <f>'Property % affected'!K39*'Population Estimate'!E38</f>
        <v>146.0620415402353</v>
      </c>
      <c r="L39" s="44">
        <f>'Property % affected'!L39*'Population Estimate'!F38</f>
        <v>120.10683397710294</v>
      </c>
      <c r="M39" s="44">
        <f>'Property % affected'!M39*'Population Estimate'!G38</f>
        <v>49.184583905260745</v>
      </c>
      <c r="N39" s="45">
        <f>'Property % affected'!N39*'Population Estimate'!B38</f>
        <v>13016.66627219984</v>
      </c>
      <c r="O39" s="45">
        <f>'Property % affected'!O39*'Population Estimate'!C38</f>
        <v>26663.756287962835</v>
      </c>
      <c r="P39" s="45">
        <f>'Property % affected'!P39*'Population Estimate'!D38</f>
        <v>20212.820189361541</v>
      </c>
      <c r="Q39" s="45">
        <f>'Property % affected'!Q39*'Population Estimate'!E38</f>
        <v>9941.9977112836532</v>
      </c>
      <c r="R39" s="45">
        <f>'Property % affected'!R39*'Population Estimate'!F38</f>
        <v>6376.7385942030623</v>
      </c>
      <c r="S39" s="45">
        <f>'Property % affected'!S39*'Population Estimate'!G38</f>
        <v>3481.7584094982913</v>
      </c>
      <c r="U39">
        <v>2058</v>
      </c>
      <c r="V39" s="43">
        <f>'Population Estimate'!J38*Assumptions!C$41*'Property % affected'!B39</f>
        <v>171.71208354245573</v>
      </c>
      <c r="W39" s="43">
        <f>'Population Estimate'!K38*Assumptions!D$41*'Property % affected'!C39</f>
        <v>248.31241872746045</v>
      </c>
      <c r="X39" s="43">
        <f>'Population Estimate'!L38*Assumptions!E$41*'Property % affected'!D39</f>
        <v>268.39784783789202</v>
      </c>
      <c r="Y39" s="43">
        <f>'Population Estimate'!M38*Assumptions!F$41*'Property % affected'!E39</f>
        <v>287.4804229492255</v>
      </c>
      <c r="Z39" s="43">
        <f>'Population Estimate'!N38*Assumptions!G$41*'Property % affected'!F39</f>
        <v>215.29881584139025</v>
      </c>
      <c r="AA39" s="43">
        <f>'Population Estimate'!O38*Assumptions!H$41*'Property % affected'!G39</f>
        <v>115.14958044221522</v>
      </c>
      <c r="AB39" s="44">
        <f>'Population Estimate'!J38*Assumptions!C$41*'Property % affected'!H39</f>
        <v>156.79653398072861</v>
      </c>
      <c r="AC39" s="44">
        <f>'Population Estimate'!K38*Assumptions!D$41*'Property % affected'!I39</f>
        <v>187.92213919444751</v>
      </c>
      <c r="AD39" s="44">
        <f>'Population Estimate'!L38*Assumptions!E$41*'Property % affected'!J39</f>
        <v>121.55076227251342</v>
      </c>
      <c r="AE39" s="44">
        <f>'Population Estimate'!M38*Assumptions!F$41*'Property % affected'!K39</f>
        <v>145.68619723098044</v>
      </c>
      <c r="AF39" s="44">
        <f>'Population Estimate'!N38*Assumptions!G$41*'Property % affected'!L39</f>
        <v>117.65341386038092</v>
      </c>
      <c r="AG39" s="44">
        <f>'Population Estimate'!O38*Assumptions!H$41*'Property % affected'!M39</f>
        <v>44.985893141282254</v>
      </c>
      <c r="AH39" s="45">
        <f>'Population Estimate'!J38*Assumptions!C$41*'Property % affected'!N39</f>
        <v>12118.199621402056</v>
      </c>
      <c r="AI39" s="45">
        <f>'Population Estimate'!K38*Assumptions!D$41*'Property % affected'!O39</f>
        <v>24349.128267463035</v>
      </c>
      <c r="AJ39" s="45">
        <f>'Population Estimate'!L38*Assumptions!E$41*'Property % affected'!P39</f>
        <v>18264.339494220501</v>
      </c>
      <c r="AK39" s="45">
        <f>'Population Estimate'!M38*Assumptions!F$41*'Property % affected'!Q39</f>
        <v>9916.4151353932484</v>
      </c>
      <c r="AL39" s="45">
        <f>'Population Estimate'!N38*Assumptions!G$41*'Property % affected'!R39</f>
        <v>6246.4810707296028</v>
      </c>
      <c r="AM39" s="45">
        <f>'Population Estimate'!O38*Assumptions!H$41*'Property % affected'!S39</f>
        <v>3184.5346512466472</v>
      </c>
    </row>
    <row r="40" spans="1:39" x14ac:dyDescent="0.35">
      <c r="A40">
        <v>2059</v>
      </c>
      <c r="B40" s="43">
        <f>'Property % affected'!B40*'Population Estimate'!B39</f>
        <v>189.78185507238479</v>
      </c>
      <c r="C40" s="43">
        <f>'Property % affected'!C40*'Population Estimate'!C39</f>
        <v>279.78763376781615</v>
      </c>
      <c r="D40" s="43">
        <f>'Property % affected'!D40*'Population Estimate'!D39</f>
        <v>305.62869848046267</v>
      </c>
      <c r="E40" s="43">
        <f>'Property % affected'!E40*'Population Estimate'!E39</f>
        <v>296.56465904738701</v>
      </c>
      <c r="F40" s="43">
        <f>'Property % affected'!F40*'Population Estimate'!F39</f>
        <v>226.15020639349396</v>
      </c>
      <c r="G40" s="43">
        <f>'Property % affected'!G40*'Population Estimate'!G39</f>
        <v>129.54097925166008</v>
      </c>
      <c r="H40" s="44">
        <f>'Property % affected'!H40*'Population Estimate'!B39</f>
        <v>169.43787819760868</v>
      </c>
      <c r="I40" s="44">
        <f>'Property % affected'!I40*'Population Estimate'!C39</f>
        <v>207.02759601673037</v>
      </c>
      <c r="J40" s="44">
        <f>'Property % affected'!J40*'Population Estimate'!D39</f>
        <v>135.3296648175282</v>
      </c>
      <c r="K40" s="44">
        <f>'Property % affected'!K40*'Population Estimate'!E39</f>
        <v>146.94328501151082</v>
      </c>
      <c r="L40" s="44">
        <f>'Property % affected'!L40*'Population Estimate'!F39</f>
        <v>120.8314805874185</v>
      </c>
      <c r="M40" s="44">
        <f>'Property % affected'!M40*'Population Estimate'!G39</f>
        <v>49.481331732395404</v>
      </c>
      <c r="N40" s="45">
        <f>'Property % affected'!N40*'Population Estimate'!B39</f>
        <v>13197.491875532589</v>
      </c>
      <c r="O40" s="45">
        <f>'Property % affected'!O40*'Population Estimate'!C39</f>
        <v>27034.165248065445</v>
      </c>
      <c r="P40" s="45">
        <f>'Property % affected'!P40*'Population Estimate'!D39</f>
        <v>20493.61369895652</v>
      </c>
      <c r="Q40" s="45">
        <f>'Property % affected'!Q40*'Population Estimate'!E39</f>
        <v>10080.110473559445</v>
      </c>
      <c r="R40" s="45">
        <f>'Property % affected'!R40*'Population Estimate'!F39</f>
        <v>6465.3233039497236</v>
      </c>
      <c r="S40" s="45">
        <f>'Property % affected'!S40*'Population Estimate'!G39</f>
        <v>3530.12648254331</v>
      </c>
      <c r="U40">
        <v>2059</v>
      </c>
      <c r="V40" s="43">
        <f>'Population Estimate'!J39*Assumptions!C$41*'Property % affected'!B40</f>
        <v>176.68228993463165</v>
      </c>
      <c r="W40" s="43">
        <f>'Population Estimate'!K39*Assumptions!D$41*'Property % affected'!C40</f>
        <v>255.4998218813611</v>
      </c>
      <c r="X40" s="43">
        <f>'Population Estimate'!L39*Assumptions!E$41*'Property % affected'!D40</f>
        <v>276.16662375307294</v>
      </c>
      <c r="Y40" s="43">
        <f>'Population Estimate'!M39*Assumptions!F$41*'Property % affected'!E40</f>
        <v>295.80154401589976</v>
      </c>
      <c r="Z40" s="43">
        <f>'Population Estimate'!N39*Assumptions!G$41*'Property % affected'!F40</f>
        <v>221.53064023398292</v>
      </c>
      <c r="AA40" s="43">
        <f>'Population Estimate'!O39*Assumptions!H$41*'Property % affected'!G40</f>
        <v>118.48258513800164</v>
      </c>
      <c r="AB40" s="44">
        <f>'Population Estimate'!J39*Assumptions!C$41*'Property % affected'!H40</f>
        <v>157.7425424058614</v>
      </c>
      <c r="AC40" s="44">
        <f>'Population Estimate'!K39*Assumptions!D$41*'Property % affected'!I40</f>
        <v>189.05593930107977</v>
      </c>
      <c r="AD40" s="44">
        <f>'Population Estimate'!L39*Assumptions!E$41*'Property % affected'!J40</f>
        <v>122.28412060813353</v>
      </c>
      <c r="AE40" s="44">
        <f>'Population Estimate'!M39*Assumptions!F$41*'Property % affected'!K40</f>
        <v>146.56517310185649</v>
      </c>
      <c r="AF40" s="44">
        <f>'Population Estimate'!N39*Assumptions!G$41*'Property % affected'!L40</f>
        <v>118.36325812754586</v>
      </c>
      <c r="AG40" s="44">
        <f>'Population Estimate'!O39*Assumptions!H$41*'Property % affected'!M40</f>
        <v>45.257308795973998</v>
      </c>
      <c r="AH40" s="45">
        <f>'Population Estimate'!J39*Assumptions!C$41*'Property % affected'!N40</f>
        <v>12286.543858860668</v>
      </c>
      <c r="AI40" s="45">
        <f>'Population Estimate'!K39*Assumptions!D$41*'Property % affected'!O40</f>
        <v>24687.382757323772</v>
      </c>
      <c r="AJ40" s="45">
        <f>'Population Estimate'!L39*Assumptions!E$41*'Property % affected'!P40</f>
        <v>18518.064998082435</v>
      </c>
      <c r="AK40" s="45">
        <f>'Population Estimate'!M39*Assumptions!F$41*'Property % affected'!Q40</f>
        <v>10054.172508307165</v>
      </c>
      <c r="AL40" s="45">
        <f>'Population Estimate'!N39*Assumptions!G$41*'Property % affected'!R40</f>
        <v>6333.2562622188098</v>
      </c>
      <c r="AM40" s="45">
        <f>'Population Estimate'!O39*Assumptions!H$41*'Property % affected'!S40</f>
        <v>3228.7737357867159</v>
      </c>
    </row>
    <row r="41" spans="1:39" x14ac:dyDescent="0.35">
      <c r="A41">
        <v>2060</v>
      </c>
      <c r="B41" s="43">
        <f>'Property % affected'!B41*'Population Estimate'!B40</f>
        <v>206.9616168178506</v>
      </c>
      <c r="C41" s="43">
        <f>'Property % affected'!C41*'Population Estimate'!C40</f>
        <v>305.11505448264376</v>
      </c>
      <c r="D41" s="43">
        <f>'Property % affected'!D41*'Population Estimate'!D40</f>
        <v>333.29534880627244</v>
      </c>
      <c r="E41" s="43">
        <f>'Property % affected'!E41*'Population Estimate'!E40</f>
        <v>323.41079869870498</v>
      </c>
      <c r="F41" s="43">
        <f>'Property % affected'!F41*'Population Estimate'!F40</f>
        <v>246.62216701926766</v>
      </c>
      <c r="G41" s="43">
        <f>'Property % affected'!G41*'Population Estimate'!G40</f>
        <v>141.26751211208042</v>
      </c>
      <c r="H41" s="44">
        <f>'Property % affected'!H41*'Population Estimate'!B40</f>
        <v>180.66159571890876</v>
      </c>
      <c r="I41" s="44">
        <f>'Property % affected'!I41*'Population Estimate'!C40</f>
        <v>220.74129027165762</v>
      </c>
      <c r="J41" s="44">
        <f>'Property % affected'!J41*'Population Estimate'!D40</f>
        <v>144.29402359209172</v>
      </c>
      <c r="K41" s="44">
        <f>'Property % affected'!K41*'Population Estimate'!E40</f>
        <v>156.67694043829584</v>
      </c>
      <c r="L41" s="44">
        <f>'Property % affected'!L41*'Population Estimate'!F40</f>
        <v>128.83546659231868</v>
      </c>
      <c r="M41" s="44">
        <f>'Property % affected'!M41*'Population Estimate'!G40</f>
        <v>52.759019672363856</v>
      </c>
      <c r="N41" s="45">
        <f>'Property % affected'!N41*'Population Estimate'!B40</f>
        <v>14181.624955000996</v>
      </c>
      <c r="O41" s="45">
        <f>'Property % affected'!O41*'Population Estimate'!C40</f>
        <v>29050.094982847932</v>
      </c>
      <c r="P41" s="45">
        <f>'Property % affected'!P41*'Population Estimate'!D40</f>
        <v>22021.816432415388</v>
      </c>
      <c r="Q41" s="45">
        <f>'Property % affected'!Q41*'Population Estimate'!E40</f>
        <v>10831.78134066695</v>
      </c>
      <c r="R41" s="45">
        <f>'Property % affected'!R41*'Population Estimate'!F40</f>
        <v>6947.4405572038104</v>
      </c>
      <c r="S41" s="45">
        <f>'Property % affected'!S41*'Population Estimate'!G40</f>
        <v>3793.3669739141847</v>
      </c>
      <c r="U41">
        <v>2060</v>
      </c>
      <c r="V41" s="43">
        <f>'Population Estimate'!J40*Assumptions!C$41*'Property % affected'!B41</f>
        <v>192.67623015912031</v>
      </c>
      <c r="W41" s="43">
        <f>'Population Estimate'!K40*Assumptions!D$41*'Property % affected'!C41</f>
        <v>278.62861922743281</v>
      </c>
      <c r="X41" s="43">
        <f>'Population Estimate'!L40*Assumptions!E$41*'Property % affected'!D41</f>
        <v>301.16625712854977</v>
      </c>
      <c r="Y41" s="43">
        <f>'Population Estimate'!M40*Assumptions!F$41*'Property % affected'!E41</f>
        <v>322.57860364678936</v>
      </c>
      <c r="Z41" s="43">
        <f>'Population Estimate'!N40*Assumptions!G$41*'Property % affected'!F41</f>
        <v>241.58442049178868</v>
      </c>
      <c r="AA41" s="43">
        <f>'Population Estimate'!O40*Assumptions!H$41*'Property % affected'!G41</f>
        <v>129.20807089574902</v>
      </c>
      <c r="AB41" s="44">
        <f>'Population Estimate'!J40*Assumptions!C$41*'Property % affected'!H41</f>
        <v>168.19155036021192</v>
      </c>
      <c r="AC41" s="44">
        <f>'Population Estimate'!K40*Assumptions!D$41*'Property % affected'!I41</f>
        <v>201.57917484328053</v>
      </c>
      <c r="AD41" s="44">
        <f>'Population Estimate'!L40*Assumptions!E$41*'Property % affected'!J41</f>
        <v>130.38433079517097</v>
      </c>
      <c r="AE41" s="44">
        <f>'Population Estimate'!M40*Assumptions!F$41*'Property % affected'!K41</f>
        <v>156.27378205550016</v>
      </c>
      <c r="AF41" s="44">
        <f>'Population Estimate'!N40*Assumptions!G$41*'Property % affected'!L41</f>
        <v>126.20374685566222</v>
      </c>
      <c r="AG41" s="44">
        <f>'Population Estimate'!O40*Assumptions!H$41*'Property % affected'!M41</f>
        <v>48.25519365562652</v>
      </c>
      <c r="AH41" s="45">
        <f>'Population Estimate'!J40*Assumptions!C$41*'Property % affected'!N41</f>
        <v>13202.747813209095</v>
      </c>
      <c r="AI41" s="45">
        <f>'Population Estimate'!K40*Assumptions!D$41*'Property % affected'!O41</f>
        <v>26528.313613437662</v>
      </c>
      <c r="AJ41" s="45">
        <f>'Population Estimate'!L40*Assumptions!E$41*'Property % affected'!P41</f>
        <v>19898.951647169579</v>
      </c>
      <c r="AK41" s="45">
        <f>'Population Estimate'!M40*Assumptions!F$41*'Property % affected'!Q41</f>
        <v>10803.90918899049</v>
      </c>
      <c r="AL41" s="45">
        <f>'Population Estimate'!N40*Assumptions!G$41*'Property % affected'!R41</f>
        <v>6805.5253150950748</v>
      </c>
      <c r="AM41" s="45">
        <f>'Population Estimate'!O40*Assumptions!H$41*'Property % affected'!S41</f>
        <v>3469.542441649493</v>
      </c>
    </row>
    <row r="42" spans="1:39" x14ac:dyDescent="0.35">
      <c r="A42">
        <v>2061</v>
      </c>
      <c r="B42" s="43">
        <f>'Property % affected'!B42*'Population Estimate'!B41</f>
        <v>212.95212097819888</v>
      </c>
      <c r="C42" s="43">
        <f>'Property % affected'!C42*'Population Estimate'!C41</f>
        <v>313.94660997281858</v>
      </c>
      <c r="D42" s="43">
        <f>'Property % affected'!D42*'Population Estimate'!D41</f>
        <v>342.9425829376425</v>
      </c>
      <c r="E42" s="43">
        <f>'Property % affected'!E42*'Population Estimate'!E41</f>
        <v>332.77192451949554</v>
      </c>
      <c r="F42" s="43">
        <f>'Property % affected'!F42*'Population Estimate'!F41</f>
        <v>253.76064583615519</v>
      </c>
      <c r="G42" s="43">
        <f>'Property % affected'!G42*'Population Estimate'!G41</f>
        <v>145.35650036043893</v>
      </c>
      <c r="H42" s="44">
        <f>'Property % affected'!H42*'Population Estimate'!B41</f>
        <v>181.75159042293089</v>
      </c>
      <c r="I42" s="44">
        <f>'Property % affected'!I42*'Population Estimate'!C41</f>
        <v>222.07309981533885</v>
      </c>
      <c r="J42" s="44">
        <f>'Property % affected'!J42*'Population Estimate'!D41</f>
        <v>145.16459999163891</v>
      </c>
      <c r="K42" s="44">
        <f>'Property % affected'!K42*'Population Estimate'!E41</f>
        <v>157.62222731368601</v>
      </c>
      <c r="L42" s="44">
        <f>'Property % affected'!L42*'Population Estimate'!F41</f>
        <v>129.61277610138742</v>
      </c>
      <c r="M42" s="44">
        <f>'Property % affected'!M42*'Population Estimate'!G41</f>
        <v>53.077333322829737</v>
      </c>
      <c r="N42" s="45">
        <f>'Property % affected'!N42*'Population Estimate'!B41</f>
        <v>14378.633992115489</v>
      </c>
      <c r="O42" s="45">
        <f>'Property % affected'!O42*'Population Estimate'!C41</f>
        <v>29453.654607278502</v>
      </c>
      <c r="P42" s="45">
        <f>'Property % affected'!P42*'Population Estimate'!D41</f>
        <v>22327.740250357863</v>
      </c>
      <c r="Q42" s="45">
        <f>'Property % affected'!Q42*'Population Estimate'!E41</f>
        <v>10982.254845567177</v>
      </c>
      <c r="R42" s="45">
        <f>'Property % affected'!R42*'Population Estimate'!F41</f>
        <v>7043.9533742419053</v>
      </c>
      <c r="S42" s="45">
        <f>'Property % affected'!S42*'Population Estimate'!G41</f>
        <v>3846.0638670645853</v>
      </c>
      <c r="U42">
        <v>2061</v>
      </c>
      <c r="V42" s="43">
        <f>'Population Estimate'!J41*Assumptions!C$41*'Property % affected'!B42</f>
        <v>198.25324379148029</v>
      </c>
      <c r="W42" s="43">
        <f>'Population Estimate'!K41*Assumptions!D$41*'Property % affected'!C42</f>
        <v>286.69352482847012</v>
      </c>
      <c r="X42" s="43">
        <f>'Population Estimate'!L41*Assumptions!E$41*'Property % affected'!D42</f>
        <v>309.883514676228</v>
      </c>
      <c r="Y42" s="43">
        <f>'Population Estimate'!M41*Assumptions!F$41*'Property % affected'!E42</f>
        <v>331.91564158115256</v>
      </c>
      <c r="Z42" s="43">
        <f>'Population Estimate'!N41*Assumptions!G$41*'Property % affected'!F42</f>
        <v>248.57708173150584</v>
      </c>
      <c r="AA42" s="43">
        <f>'Population Estimate'!O41*Assumptions!H$41*'Property % affected'!G42</f>
        <v>132.94799860868713</v>
      </c>
      <c r="AB42" s="44">
        <f>'Population Estimate'!J41*Assumptions!C$41*'Property % affected'!H42</f>
        <v>169.2063089115486</v>
      </c>
      <c r="AC42" s="44">
        <f>'Population Estimate'!K41*Assumptions!D$41*'Property % affected'!I42</f>
        <v>202.79537263089551</v>
      </c>
      <c r="AD42" s="44">
        <f>'Population Estimate'!L41*Assumptions!E$41*'Property % affected'!J42</f>
        <v>131.1709851446395</v>
      </c>
      <c r="AE42" s="44">
        <f>'Population Estimate'!M41*Assumptions!F$41*'Property % affected'!K42</f>
        <v>157.21663653511533</v>
      </c>
      <c r="AF42" s="44">
        <f>'Population Estimate'!N41*Assumptions!G$41*'Property % affected'!L42</f>
        <v>126.96517827750382</v>
      </c>
      <c r="AG42" s="44">
        <f>'Population Estimate'!O41*Assumptions!H$41*'Property % affected'!M42</f>
        <v>48.546334145761641</v>
      </c>
      <c r="AH42" s="45">
        <f>'Population Estimate'!J41*Assumptions!C$41*'Property % affected'!N42</f>
        <v>13386.158433797289</v>
      </c>
      <c r="AI42" s="45">
        <f>'Population Estimate'!K41*Assumptions!D$41*'Property % affected'!O42</f>
        <v>26896.841023931032</v>
      </c>
      <c r="AJ42" s="45">
        <f>'Population Estimate'!L41*Assumptions!E$41*'Property % affected'!P42</f>
        <v>20175.38494138205</v>
      </c>
      <c r="AK42" s="45">
        <f>'Population Estimate'!M41*Assumptions!F$41*'Property % affected'!Q42</f>
        <v>10953.99549808054</v>
      </c>
      <c r="AL42" s="45">
        <f>'Population Estimate'!N41*Assumptions!G$41*'Property % affected'!R42</f>
        <v>6900.0666665720373</v>
      </c>
      <c r="AM42" s="45">
        <f>'Population Estimate'!O41*Assumptions!H$41*'Property % affected'!S42</f>
        <v>3517.7408122752931</v>
      </c>
    </row>
    <row r="43" spans="1:39" x14ac:dyDescent="0.35">
      <c r="A43">
        <v>2062</v>
      </c>
      <c r="B43" s="43">
        <f>'Property % affected'!B43*'Population Estimate'!B42</f>
        <v>219.11602028614462</v>
      </c>
      <c r="C43" s="43">
        <f>'Property % affected'!C43*'Population Estimate'!C42</f>
        <v>323.03379484355065</v>
      </c>
      <c r="D43" s="43">
        <f>'Property % affected'!D43*'Population Estimate'!D42</f>
        <v>352.86905626847562</v>
      </c>
      <c r="E43" s="43">
        <f>'Property % affected'!E43*'Population Estimate'!E42</f>
        <v>342.40400813447616</v>
      </c>
      <c r="F43" s="43">
        <f>'Property % affected'!F43*'Population Estimate'!F42</f>
        <v>261.10574792796979</v>
      </c>
      <c r="G43" s="43">
        <f>'Property % affected'!G43*'Population Estimate'!G42</f>
        <v>149.56384437683803</v>
      </c>
      <c r="H43" s="44">
        <f>'Property % affected'!H43*'Population Estimate'!B42</f>
        <v>182.84816144689569</v>
      </c>
      <c r="I43" s="44">
        <f>'Property % affected'!I43*'Population Estimate'!C42</f>
        <v>223.41294463261323</v>
      </c>
      <c r="J43" s="44">
        <f>'Property % affected'!J43*'Population Estimate'!D42</f>
        <v>146.04042888362196</v>
      </c>
      <c r="K43" s="44">
        <f>'Property % affected'!K43*'Population Estimate'!E42</f>
        <v>158.57321743598851</v>
      </c>
      <c r="L43" s="44">
        <f>'Property % affected'!L43*'Population Estimate'!F42</f>
        <v>130.39477539106451</v>
      </c>
      <c r="M43" s="44">
        <f>'Property % affected'!M43*'Population Estimate'!G42</f>
        <v>53.397567471074041</v>
      </c>
      <c r="N43" s="45">
        <f>'Property % affected'!N43*'Population Estimate'!B42</f>
        <v>14578.379849645691</v>
      </c>
      <c r="O43" s="45">
        <f>'Property % affected'!O43*'Population Estimate'!C42</f>
        <v>29862.820422345176</v>
      </c>
      <c r="P43" s="45">
        <f>'Property % affected'!P43*'Population Estimate'!D42</f>
        <v>22637.91391674821</v>
      </c>
      <c r="Q43" s="45">
        <f>'Property % affected'!Q43*'Population Estimate'!E42</f>
        <v>11134.818706149894</v>
      </c>
      <c r="R43" s="45">
        <f>'Property % affected'!R43*'Population Estimate'!F42</f>
        <v>7141.8069330648241</v>
      </c>
      <c r="S43" s="45">
        <f>'Property % affected'!S43*'Population Estimate'!G42</f>
        <v>3899.4928176633703</v>
      </c>
      <c r="U43">
        <v>2062</v>
      </c>
      <c r="V43" s="43">
        <f>'Population Estimate'!J42*Assumptions!C$41*'Property % affected'!B43</f>
        <v>203.99168408778249</v>
      </c>
      <c r="W43" s="43">
        <f>'Population Estimate'!K42*Assumptions!D$41*'Property % affected'!C43</f>
        <v>294.99186912842504</v>
      </c>
      <c r="X43" s="43">
        <f>'Population Estimate'!L42*Assumptions!E$41*'Property % affected'!D43</f>
        <v>318.8530932504284</v>
      </c>
      <c r="Y43" s="43">
        <f>'Population Estimate'!M42*Assumptions!F$41*'Property % affected'!E43</f>
        <v>341.52294008581441</v>
      </c>
      <c r="Z43" s="43">
        <f>'Population Estimate'!N42*Assumptions!G$41*'Property % affected'!F43</f>
        <v>255.77214555626506</v>
      </c>
      <c r="AA43" s="43">
        <f>'Population Estimate'!O42*Assumptions!H$41*'Property % affected'!G43</f>
        <v>136.79617853219563</v>
      </c>
      <c r="AB43" s="44">
        <f>'Population Estimate'!J42*Assumptions!C$41*'Property % affected'!H43</f>
        <v>170.22718985675897</v>
      </c>
      <c r="AC43" s="44">
        <f>'Population Estimate'!K42*Assumptions!D$41*'Property % affected'!I43</f>
        <v>204.01890816587331</v>
      </c>
      <c r="AD43" s="44">
        <f>'Population Estimate'!L42*Assumptions!E$41*'Property % affected'!J43</f>
        <v>131.96238565541259</v>
      </c>
      <c r="AE43" s="44">
        <f>'Population Estimate'!M42*Assumptions!F$41*'Property % affected'!K43</f>
        <v>158.16517958614691</v>
      </c>
      <c r="AF43" s="44">
        <f>'Population Estimate'!N42*Assumptions!G$41*'Property % affected'!L43</f>
        <v>127.73120368189041</v>
      </c>
      <c r="AG43" s="44">
        <f>'Population Estimate'!O42*Assumptions!H$41*'Property % affected'!M43</f>
        <v>48.839231188478458</v>
      </c>
      <c r="AH43" s="45">
        <f>'Population Estimate'!J42*Assumptions!C$41*'Property % affected'!N43</f>
        <v>13572.116967609349</v>
      </c>
      <c r="AI43" s="45">
        <f>'Population Estimate'!K42*Assumptions!D$41*'Property % affected'!O43</f>
        <v>27270.487962724019</v>
      </c>
      <c r="AJ43" s="45">
        <f>'Population Estimate'!L42*Assumptions!E$41*'Property % affected'!P43</f>
        <v>20455.658406046921</v>
      </c>
      <c r="AK43" s="45">
        <f>'Population Estimate'!M42*Assumptions!F$41*'Property % affected'!Q43</f>
        <v>11106.166783986131</v>
      </c>
      <c r="AL43" s="45">
        <f>'Population Estimate'!N42*Assumptions!G$41*'Property % affected'!R43</f>
        <v>6995.9213725257268</v>
      </c>
      <c r="AM43" s="45">
        <f>'Population Estimate'!O42*Assumptions!H$41*'Property % affected'!S43</f>
        <v>3566.6087475396735</v>
      </c>
    </row>
    <row r="44" spans="1:39" x14ac:dyDescent="0.35">
      <c r="A44">
        <v>2063</v>
      </c>
      <c r="B44" s="43">
        <f>'Property % affected'!B44*'Population Estimate'!B43</f>
        <v>225.45833366437037</v>
      </c>
      <c r="C44" s="43">
        <f>'Property % affected'!C44*'Population Estimate'!C43</f>
        <v>332.38400828745938</v>
      </c>
      <c r="D44" s="43">
        <f>'Property % affected'!D44*'Population Estimate'!D43</f>
        <v>363.08285137761845</v>
      </c>
      <c r="E44" s="43">
        <f>'Property % affected'!E44*'Population Estimate'!E43</f>
        <v>352.31489241721135</v>
      </c>
      <c r="F44" s="43">
        <f>'Property % affected'!F44*'Population Estimate'!F43</f>
        <v>268.66345400556565</v>
      </c>
      <c r="G44" s="43">
        <f>'Property % affected'!G44*'Population Estimate'!G43</f>
        <v>153.89296996907615</v>
      </c>
      <c r="H44" s="44">
        <f>'Property % affected'!H44*'Population Estimate'!B43</f>
        <v>183.95134846804538</v>
      </c>
      <c r="I44" s="44">
        <f>'Property % affected'!I44*'Population Estimate'!C43</f>
        <v>224.76087320310154</v>
      </c>
      <c r="J44" s="44">
        <f>'Property % affected'!J44*'Population Estimate'!D43</f>
        <v>146.92154195816789</v>
      </c>
      <c r="K44" s="44">
        <f>'Property % affected'!K44*'Population Estimate'!E43</f>
        <v>159.52994521489018</v>
      </c>
      <c r="L44" s="44">
        <f>'Property % affected'!L44*'Population Estimate'!F43</f>
        <v>131.18149275643947</v>
      </c>
      <c r="M44" s="44">
        <f>'Property % affected'!M44*'Population Estimate'!G43</f>
        <v>53.71973370413275</v>
      </c>
      <c r="N44" s="45">
        <f>'Property % affected'!N44*'Population Estimate'!B43</f>
        <v>14780.900547096178</v>
      </c>
      <c r="O44" s="45">
        <f>'Property % affected'!O44*'Population Estimate'!C43</f>
        <v>30277.670308419376</v>
      </c>
      <c r="P44" s="45">
        <f>'Property % affected'!P44*'Population Estimate'!D43</f>
        <v>22952.39646985272</v>
      </c>
      <c r="Q44" s="45">
        <f>'Property % affected'!Q44*'Population Estimate'!E43</f>
        <v>11289.501961327185</v>
      </c>
      <c r="R44" s="45">
        <f>'Property % affected'!R44*'Population Estimate'!F43</f>
        <v>7241.0198590592145</v>
      </c>
      <c r="S44" s="45">
        <f>'Property % affected'!S44*'Population Estimate'!G43</f>
        <v>3953.6639953443769</v>
      </c>
      <c r="U44">
        <v>2063</v>
      </c>
      <c r="V44" s="43">
        <f>'Population Estimate'!J43*Assumptions!C$41*'Property % affected'!B44</f>
        <v>209.8962235429405</v>
      </c>
      <c r="W44" s="43">
        <f>'Population Estimate'!K43*Assumptions!D$41*'Property % affected'!C44</f>
        <v>303.53040901061979</v>
      </c>
      <c r="X44" s="43">
        <f>'Population Estimate'!L43*Assumptions!E$41*'Property % affected'!D44</f>
        <v>328.08229628346078</v>
      </c>
      <c r="Y44" s="43">
        <f>'Population Estimate'!M43*Assumptions!F$41*'Property % affected'!E44</f>
        <v>351.40832185319329</v>
      </c>
      <c r="Z44" s="43">
        <f>'Population Estimate'!N43*Assumptions!G$41*'Property % affected'!F44</f>
        <v>263.17547050904852</v>
      </c>
      <c r="AA44" s="43">
        <f>'Population Estimate'!O43*Assumptions!H$41*'Property % affected'!G44</f>
        <v>140.75574402659402</v>
      </c>
      <c r="AB44" s="44">
        <f>'Population Estimate'!J43*Assumptions!C$41*'Property % affected'!H44</f>
        <v>171.25423013439013</v>
      </c>
      <c r="AC44" s="44">
        <f>'Population Estimate'!K43*Assumptions!D$41*'Property % affected'!I44</f>
        <v>205.24982571941453</v>
      </c>
      <c r="AD44" s="44">
        <f>'Population Estimate'!L43*Assumptions!E$41*'Property % affected'!J44</f>
        <v>132.75856096274421</v>
      </c>
      <c r="AE44" s="44">
        <f>'Population Estimate'!M43*Assumptions!F$41*'Property % affected'!K44</f>
        <v>159.11944552973932</v>
      </c>
      <c r="AF44" s="44">
        <f>'Population Estimate'!N43*Assumptions!G$41*'Property % affected'!L44</f>
        <v>128.50185078592824</v>
      </c>
      <c r="AG44" s="44">
        <f>'Population Estimate'!O43*Assumptions!H$41*'Property % affected'!M44</f>
        <v>49.133895381674122</v>
      </c>
      <c r="AH44" s="45">
        <f>'Population Estimate'!J43*Assumptions!C$41*'Property % affected'!N44</f>
        <v>13760.65880987906</v>
      </c>
      <c r="AI44" s="45">
        <f>'Population Estimate'!K43*Assumptions!D$41*'Property % affected'!O44</f>
        <v>27649.325549546822</v>
      </c>
      <c r="AJ44" s="45">
        <f>'Population Estimate'!L43*Assumptions!E$41*'Property % affected'!P44</f>
        <v>20739.825388244346</v>
      </c>
      <c r="AK44" s="45">
        <f>'Population Estimate'!M43*Assumptions!F$41*'Property % affected'!Q44</f>
        <v>11260.452010896925</v>
      </c>
      <c r="AL44" s="45">
        <f>'Population Estimate'!N43*Assumptions!G$41*'Property % affected'!R44</f>
        <v>7093.1076778823635</v>
      </c>
      <c r="AM44" s="45">
        <f>'Population Estimate'!O43*Assumptions!H$41*'Property % affected'!S44</f>
        <v>3616.1555489355992</v>
      </c>
    </row>
    <row r="45" spans="1:39" x14ac:dyDescent="0.35">
      <c r="A45">
        <v>2064</v>
      </c>
      <c r="B45" s="43">
        <f>'Property % affected'!B45*'Population Estimate'!B44</f>
        <v>231.98422530827989</v>
      </c>
      <c r="C45" s="43">
        <f>'Property % affected'!C45*'Population Estimate'!C44</f>
        <v>342.00486366680099</v>
      </c>
      <c r="D45" s="43">
        <f>'Property % affected'!D45*'Population Estimate'!D44</f>
        <v>373.59228479416839</v>
      </c>
      <c r="E45" s="43">
        <f>'Property % affected'!E45*'Population Estimate'!E44</f>
        <v>362.51264725324683</v>
      </c>
      <c r="F45" s="43">
        <f>'Property % affected'!F45*'Population Estimate'!F44</f>
        <v>276.43991789147719</v>
      </c>
      <c r="G45" s="43">
        <f>'Property % affected'!G45*'Population Estimate'!G44</f>
        <v>158.34740210496088</v>
      </c>
      <c r="H45" s="44">
        <f>'Property % affected'!H45*'Population Estimate'!B44</f>
        <v>185.0611914030091</v>
      </c>
      <c r="I45" s="44">
        <f>'Property % affected'!I45*'Population Estimate'!C44</f>
        <v>226.11693429891935</v>
      </c>
      <c r="J45" s="44">
        <f>'Property % affected'!J45*'Population Estimate'!D44</f>
        <v>147.80797109660159</v>
      </c>
      <c r="K45" s="44">
        <f>'Property % affected'!K45*'Population Estimate'!E44</f>
        <v>160.49244526768342</v>
      </c>
      <c r="L45" s="44">
        <f>'Property % affected'!L45*'Population Estimate'!F44</f>
        <v>131.97295666331598</v>
      </c>
      <c r="M45" s="44">
        <f>'Property % affected'!M45*'Population Estimate'!G44</f>
        <v>54.043843678950459</v>
      </c>
      <c r="N45" s="45">
        <f>'Property % affected'!N45*'Population Estimate'!B44</f>
        <v>14986.234632132862</v>
      </c>
      <c r="O45" s="45">
        <f>'Property % affected'!O45*'Population Estimate'!C44</f>
        <v>30698.283227775159</v>
      </c>
      <c r="P45" s="45">
        <f>'Property % affected'!P45*'Population Estimate'!D44</f>
        <v>23271.247768088557</v>
      </c>
      <c r="Q45" s="45">
        <f>'Property % affected'!Q45*'Population Estimate'!E44</f>
        <v>11446.334053415399</v>
      </c>
      <c r="R45" s="45">
        <f>'Property % affected'!R45*'Population Estimate'!F44</f>
        <v>7341.6110363528369</v>
      </c>
      <c r="S45" s="45">
        <f>'Property % affected'!S45*'Population Estimate'!G44</f>
        <v>4008.5877110164911</v>
      </c>
      <c r="U45">
        <v>2064</v>
      </c>
      <c r="V45" s="43">
        <f>'Population Estimate'!J44*Assumptions!C$41*'Property % affected'!B45</f>
        <v>215.97166989723729</v>
      </c>
      <c r="W45" s="43">
        <f>'Population Estimate'!K44*Assumptions!D$41*'Property % affected'!C45</f>
        <v>312.31609693636995</v>
      </c>
      <c r="X45" s="43">
        <f>'Population Estimate'!L44*Assumptions!E$41*'Property % affected'!D45</f>
        <v>337.57863860548878</v>
      </c>
      <c r="Y45" s="43">
        <f>'Population Estimate'!M44*Assumptions!F$41*'Property % affected'!E45</f>
        <v>361.57983600354561</v>
      </c>
      <c r="Z45" s="43">
        <f>'Population Estimate'!N44*Assumptions!G$41*'Property % affected'!F45</f>
        <v>270.79308470836946</v>
      </c>
      <c r="AA45" s="43">
        <f>'Population Estimate'!O44*Assumptions!H$41*'Property % affected'!G45</f>
        <v>144.82991914731861</v>
      </c>
      <c r="AB45" s="44">
        <f>'Population Estimate'!J44*Assumptions!C$41*'Property % affected'!H45</f>
        <v>172.28746690585263</v>
      </c>
      <c r="AC45" s="44">
        <f>'Population Estimate'!K44*Assumptions!D$41*'Property % affected'!I45</f>
        <v>206.48816982982365</v>
      </c>
      <c r="AD45" s="44">
        <f>'Population Estimate'!L44*Assumptions!E$41*'Property % affected'!J45</f>
        <v>133.55953987465497</v>
      </c>
      <c r="AE45" s="44">
        <f>'Population Estimate'!M44*Assumptions!F$41*'Property % affected'!K45</f>
        <v>160.07946889410835</v>
      </c>
      <c r="AF45" s="44">
        <f>'Population Estimate'!N44*Assumptions!G$41*'Property % affected'!L45</f>
        <v>129.27714747395058</v>
      </c>
      <c r="AG45" s="44">
        <f>'Population Estimate'!O44*Assumptions!H$41*'Property % affected'!M45</f>
        <v>49.430337387186619</v>
      </c>
      <c r="AH45" s="45">
        <f>'Population Estimate'!J44*Assumptions!C$41*'Property % affected'!N45</f>
        <v>13951.819847545577</v>
      </c>
      <c r="AI45" s="45">
        <f>'Population Estimate'!K44*Assumptions!D$41*'Property % affected'!O45</f>
        <v>28033.425892114432</v>
      </c>
      <c r="AJ45" s="45">
        <f>'Population Estimate'!L44*Assumptions!E$41*'Property % affected'!P45</f>
        <v>21027.939976144229</v>
      </c>
      <c r="AK45" s="45">
        <f>'Population Estimate'!M44*Assumptions!F$41*'Property % affected'!Q45</f>
        <v>11416.880545368811</v>
      </c>
      <c r="AL45" s="45">
        <f>'Population Estimate'!N44*Assumptions!G$41*'Property % affected'!R45</f>
        <v>7191.6440810239674</v>
      </c>
      <c r="AM45" s="45">
        <f>'Population Estimate'!O44*Assumptions!H$41*'Property % affected'!S45</f>
        <v>3666.3906471709952</v>
      </c>
    </row>
    <row r="46" spans="1:39" x14ac:dyDescent="0.35">
      <c r="A46">
        <v>2065</v>
      </c>
      <c r="B46" s="43">
        <f>'Property % affected'!B46*'Population Estimate'!B45</f>
        <v>238.69900889091642</v>
      </c>
      <c r="C46" s="43">
        <f>'Property % affected'!C46*'Population Estimate'!C45</f>
        <v>351.90419471260776</v>
      </c>
      <c r="D46" s="43">
        <f>'Property % affected'!D46*'Population Estimate'!D45</f>
        <v>384.40591376916427</v>
      </c>
      <c r="E46" s="43">
        <f>'Property % affected'!E46*'Population Estimate'!E45</f>
        <v>373.00557611097167</v>
      </c>
      <c r="F46" s="43">
        <f>'Property % affected'!F46*'Population Estimate'!F45</f>
        <v>284.44147153063676</v>
      </c>
      <c r="G46" s="43">
        <f>'Property % affected'!G46*'Population Estimate'!G45</f>
        <v>162.93076778249593</v>
      </c>
      <c r="H46" s="44">
        <f>'Property % affected'!H46*'Population Estimate'!B45</f>
        <v>186.17773040924678</v>
      </c>
      <c r="I46" s="44">
        <f>'Property % affected'!I46*'Population Estimate'!C45</f>
        <v>227.48117698644114</v>
      </c>
      <c r="J46" s="44">
        <f>'Property % affected'!J46*'Population Estimate'!D45</f>
        <v>148.699748372599</v>
      </c>
      <c r="K46" s="44">
        <f>'Property % affected'!K46*'Population Estimate'!E45</f>
        <v>161.46075242051916</v>
      </c>
      <c r="L46" s="44">
        <f>'Property % affected'!L46*'Population Estimate'!F45</f>
        <v>132.76919574924196</v>
      </c>
      <c r="M46" s="44">
        <f>'Property % affected'!M46*'Population Estimate'!G45</f>
        <v>54.369909122802227</v>
      </c>
      <c r="N46" s="45">
        <f>'Property % affected'!N46*'Population Estimate'!B45</f>
        <v>15194.421187920127</v>
      </c>
      <c r="O46" s="45">
        <f>'Property % affected'!O46*'Population Estimate'!C45</f>
        <v>31124.739239618804</v>
      </c>
      <c r="P46" s="45">
        <f>'Property % affected'!P46*'Population Estimate'!D45</f>
        <v>23594.52850141716</v>
      </c>
      <c r="Q46" s="45">
        <f>'Property % affected'!Q46*'Population Estimate'!E45</f>
        <v>11605.344833739202</v>
      </c>
      <c r="R46" s="45">
        <f>'Property % affected'!R46*'Population Estimate'!F45</f>
        <v>7443.5996114089685</v>
      </c>
      <c r="S46" s="45">
        <f>'Property % affected'!S46*'Population Estimate'!G45</f>
        <v>4064.2744188262222</v>
      </c>
      <c r="U46">
        <v>2065</v>
      </c>
      <c r="V46" s="43">
        <f>'Population Estimate'!J45*Assumptions!C$41*'Property % affected'!B46</f>
        <v>222.22297005100174</v>
      </c>
      <c r="W46" s="43">
        <f>'Population Estimate'!K45*Assumptions!D$41*'Property % affected'!C46</f>
        <v>321.35608660598911</v>
      </c>
      <c r="X46" s="43">
        <f>'Population Estimate'!L45*Assumptions!E$41*'Property % affected'!D46</f>
        <v>347.34985256344072</v>
      </c>
      <c r="Y46" s="43">
        <f>'Population Estimate'!M45*Assumptions!F$41*'Property % affected'!E46</f>
        <v>372.04576463891976</v>
      </c>
      <c r="Z46" s="43">
        <f>'Population Estimate'!N45*Assumptions!G$41*'Property % affected'!F46</f>
        <v>278.63119075663593</v>
      </c>
      <c r="AA46" s="43">
        <f>'Population Estimate'!O45*Assumptions!H$41*'Property % affected'!G46</f>
        <v>149.02202127009292</v>
      </c>
      <c r="AB46" s="44">
        <f>'Population Estimate'!J45*Assumptions!C$41*'Property % affected'!H46</f>
        <v>173.32693755676482</v>
      </c>
      <c r="AC46" s="44">
        <f>'Population Estimate'!K45*Assumptions!D$41*'Property % affected'!I46</f>
        <v>207.73398530412021</v>
      </c>
      <c r="AD46" s="44">
        <f>'Population Estimate'!L45*Assumptions!E$41*'Property % affected'!J46</f>
        <v>134.36535137297426</v>
      </c>
      <c r="AE46" s="44">
        <f>'Population Estimate'!M45*Assumptions!F$41*'Property % affected'!K46</f>
        <v>161.04528441579086</v>
      </c>
      <c r="AF46" s="44">
        <f>'Population Estimate'!N45*Assumptions!G$41*'Property % affected'!L46</f>
        <v>130.05712179852665</v>
      </c>
      <c r="AG46" s="44">
        <f>'Population Estimate'!O45*Assumptions!H$41*'Property % affected'!M46</f>
        <v>49.72856793118055</v>
      </c>
      <c r="AH46" s="45">
        <f>'Population Estimate'!J45*Assumptions!C$41*'Property % affected'!N46</f>
        <v>14145.636466084101</v>
      </c>
      <c r="AI46" s="45">
        <f>'Population Estimate'!K45*Assumptions!D$41*'Property % affected'!O46</f>
        <v>28422.862099851569</v>
      </c>
      <c r="AJ46" s="45">
        <f>'Population Estimate'!L45*Assumptions!E$41*'Property % affected'!P46</f>
        <v>21320.057009301323</v>
      </c>
      <c r="AK46" s="45">
        <f>'Population Estimate'!M45*Assumptions!F$41*'Property % affected'!Q46</f>
        <v>11575.482161913547</v>
      </c>
      <c r="AL46" s="45">
        <f>'Population Estimate'!N45*Assumptions!G$41*'Property % affected'!R46</f>
        <v>7291.5493373093595</v>
      </c>
      <c r="AM46" s="45">
        <f>'Population Estimate'!O45*Assumptions!H$41*'Property % affected'!S46</f>
        <v>3717.3236039637941</v>
      </c>
    </row>
    <row r="47" spans="1:39" x14ac:dyDescent="0.35">
      <c r="A47">
        <v>2066</v>
      </c>
      <c r="B47" s="43">
        <f>'Property % affected'!B47*'Population Estimate'!B46</f>
        <v>245.60815188959401</v>
      </c>
      <c r="C47" s="43">
        <f>'Property % affected'!C47*'Population Estimate'!C46</f>
        <v>362.09006190326289</v>
      </c>
      <c r="D47" s="43">
        <f>'Property % affected'!D47*'Population Estimate'!D46</f>
        <v>395.53254324328242</v>
      </c>
      <c r="E47" s="43">
        <f>'Property % affected'!E47*'Population Estimate'!E46</f>
        <v>383.80222280267441</v>
      </c>
      <c r="F47" s="43">
        <f>'Property % affected'!F47*'Population Estimate'!F46</f>
        <v>292.67463014612792</v>
      </c>
      <c r="G47" s="43">
        <f>'Property % affected'!G47*'Population Estimate'!G46</f>
        <v>167.64679898314512</v>
      </c>
      <c r="H47" s="44">
        <f>'Property % affected'!H47*'Population Estimate'!B46</f>
        <v>187.30100588650251</v>
      </c>
      <c r="I47" s="44">
        <f>'Property % affected'!I47*'Population Estimate'!C46</f>
        <v>228.85365062807628</v>
      </c>
      <c r="J47" s="44">
        <f>'Property % affected'!J47*'Population Estimate'!D46</f>
        <v>149.59690605334782</v>
      </c>
      <c r="K47" s="44">
        <f>'Property % affected'!K47*'Population Estimate'!E46</f>
        <v>162.43490170966646</v>
      </c>
      <c r="L47" s="44">
        <f>'Property % affected'!L47*'Population Estimate'!F46</f>
        <v>133.5702388245457</v>
      </c>
      <c r="M47" s="44">
        <f>'Property % affected'!M47*'Population Estimate'!G46</f>
        <v>54.697941833717877</v>
      </c>
      <c r="N47" s="45">
        <f>'Property % affected'!N47*'Population Estimate'!B46</f>
        <v>15405.499840559904</v>
      </c>
      <c r="O47" s="45">
        <f>'Property % affected'!O47*'Population Estimate'!C46</f>
        <v>31557.119515327238</v>
      </c>
      <c r="P47" s="45">
        <f>'Property % affected'!P47*'Population Estimate'!D46</f>
        <v>23922.300202895945</v>
      </c>
      <c r="Q47" s="45">
        <f>'Property % affected'!Q47*'Population Estimate'!E46</f>
        <v>11766.564568313439</v>
      </c>
      <c r="R47" s="45">
        <f>'Property % affected'!R47*'Population Estimate'!F46</f>
        <v>7547.0049966707174</v>
      </c>
      <c r="S47" s="45">
        <f>'Property % affected'!S47*'Population Estimate'!G46</f>
        <v>4120.7347181475407</v>
      </c>
      <c r="U47">
        <v>2066</v>
      </c>
      <c r="V47" s="43">
        <f>'Population Estimate'!J46*Assumptions!C$41*'Property % affected'!B47</f>
        <v>228.65521409259671</v>
      </c>
      <c r="W47" s="43">
        <f>'Population Estimate'!K46*Assumptions!D$41*'Property % affected'!C47</f>
        <v>330.65773878365206</v>
      </c>
      <c r="X47" s="43">
        <f>'Population Estimate'!L46*Assumptions!E$41*'Property % affected'!D47</f>
        <v>357.40389431703306</v>
      </c>
      <c r="Y47" s="43">
        <f>'Population Estimate'!M46*Assumptions!F$41*'Property % affected'!E47</f>
        <v>382.81462958681465</v>
      </c>
      <c r="Z47" s="43">
        <f>'Population Estimate'!N46*Assumptions!G$41*'Property % affected'!F47</f>
        <v>286.6961707905881</v>
      </c>
      <c r="AA47" s="43">
        <f>'Population Estimate'!O46*Assumptions!H$41*'Property % affected'!G47</f>
        <v>153.33546379208332</v>
      </c>
      <c r="AB47" s="44">
        <f>'Population Estimate'!J46*Assumptions!C$41*'Property % affected'!H47</f>
        <v>174.37267969830552</v>
      </c>
      <c r="AC47" s="44">
        <f>'Population Estimate'!K46*Assumptions!D$41*'Property % affected'!I47</f>
        <v>208.98731721966024</v>
      </c>
      <c r="AD47" s="44">
        <f>'Population Estimate'!L46*Assumptions!E$41*'Property % affected'!J47</f>
        <v>135.17602461438906</v>
      </c>
      <c r="AE47" s="44">
        <f>'Population Estimate'!M46*Assumptions!F$41*'Property % affected'!K47</f>
        <v>162.01692704090124</v>
      </c>
      <c r="AF47" s="44">
        <f>'Population Estimate'!N46*Assumptions!G$41*'Property % affected'!L47</f>
        <v>130.84180198147666</v>
      </c>
      <c r="AG47" s="44">
        <f>'Population Estimate'!O46*Assumptions!H$41*'Property % affected'!M47</f>
        <v>50.028597804535195</v>
      </c>
      <c r="AH47" s="45">
        <f>'Population Estimate'!J46*Assumptions!C$41*'Property % affected'!N47</f>
        <v>14342.145556431482</v>
      </c>
      <c r="AI47" s="45">
        <f>'Population Estimate'!K46*Assumptions!D$41*'Property % affected'!O47</f>
        <v>28817.708297808254</v>
      </c>
      <c r="AJ47" s="45">
        <f>'Population Estimate'!L46*Assumptions!E$41*'Property % affected'!P47</f>
        <v>21616.232089093388</v>
      </c>
      <c r="AK47" s="45">
        <f>'Population Estimate'!M46*Assumptions!F$41*'Property % affected'!Q47</f>
        <v>11736.287048665992</v>
      </c>
      <c r="AL47" s="45">
        <f>'Population Estimate'!N46*Assumptions!G$41*'Property % affected'!R47</f>
        <v>7392.8424626440255</v>
      </c>
      <c r="AM47" s="45">
        <f>'Population Estimate'!O46*Assumptions!H$41*'Property % affected'!S47</f>
        <v>3768.9641138618954</v>
      </c>
    </row>
    <row r="48" spans="1:39" x14ac:dyDescent="0.35">
      <c r="A48">
        <v>2067</v>
      </c>
      <c r="B48" s="43">
        <f>'Property % affected'!B48*'Population Estimate'!B47</f>
        <v>252.71728003776158</v>
      </c>
      <c r="C48" s="43">
        <f>'Property % affected'!C48*'Population Estimate'!C47</f>
        <v>372.57075902770271</v>
      </c>
      <c r="D48" s="43">
        <f>'Property % affected'!D48*'Population Estimate'!D47</f>
        <v>406.98123301621445</v>
      </c>
      <c r="E48" s="43">
        <f>'Property % affected'!E48*'Population Estimate'!E47</f>
        <v>394.91137844129628</v>
      </c>
      <c r="F48" s="43">
        <f>'Property % affected'!F48*'Population Estimate'!F47</f>
        <v>301.14609754417125</v>
      </c>
      <c r="G48" s="43">
        <f>'Property % affected'!G48*'Population Estimate'!G47</f>
        <v>172.49933571057838</v>
      </c>
      <c r="H48" s="44">
        <f>'Property % affected'!H48*'Population Estimate'!B47</f>
        <v>188.43105847826615</v>
      </c>
      <c r="I48" s="44">
        <f>'Property % affected'!I48*'Population Estimate'!C47</f>
        <v>230.23440488405473</v>
      </c>
      <c r="J48" s="44">
        <f>'Property % affected'!J48*'Population Estimate'!D47</f>
        <v>150.49947660071501</v>
      </c>
      <c r="K48" s="44">
        <f>'Property % affected'!K48*'Population Estimate'!E47</f>
        <v>163.41492838278063</v>
      </c>
      <c r="L48" s="44">
        <f>'Property % affected'!L48*'Population Estimate'!F47</f>
        <v>134.37611487337819</v>
      </c>
      <c r="M48" s="44">
        <f>'Property % affected'!M48*'Population Estimate'!G47</f>
        <v>55.027953680908837</v>
      </c>
      <c r="N48" s="45">
        <f>'Property % affected'!N48*'Population Estimate'!B47</f>
        <v>15619.510766634061</v>
      </c>
      <c r="O48" s="45">
        <f>'Property % affected'!O48*'Population Estimate'!C47</f>
        <v>31995.506353898178</v>
      </c>
      <c r="P48" s="45">
        <f>'Property % affected'!P48*'Population Estimate'!D47</f>
        <v>24254.625260390461</v>
      </c>
      <c r="Q48" s="45">
        <f>'Property % affected'!Q48*'Population Estimate'!E47</f>
        <v>11930.023943603959</v>
      </c>
      <c r="R48" s="45">
        <f>'Property % affected'!R48*'Population Estimate'!F47</f>
        <v>7651.8468742559826</v>
      </c>
      <c r="S48" s="45">
        <f>'Property % affected'!S48*'Population Estimate'!G47</f>
        <v>4177.9793555993456</v>
      </c>
      <c r="U48">
        <v>2067</v>
      </c>
      <c r="V48" s="43">
        <f>'Population Estimate'!J47*Assumptions!C$41*'Property % affected'!B48</f>
        <v>235.2736394429966</v>
      </c>
      <c r="W48" s="43">
        <f>'Population Estimate'!K47*Assumptions!D$41*'Property % affected'!C48</f>
        <v>340.22862729085847</v>
      </c>
      <c r="X48" s="43">
        <f>'Population Estimate'!L47*Assumptions!E$41*'Property % affected'!D48</f>
        <v>367.7489503170313</v>
      </c>
      <c r="Y48" s="43">
        <f>'Population Estimate'!M47*Assumptions!F$41*'Property % affected'!E48</f>
        <v>393.89519933903256</v>
      </c>
      <c r="Z48" s="43">
        <f>'Population Estimate'!N47*Assumptions!G$41*'Property % affected'!F48</f>
        <v>294.99459167791855</v>
      </c>
      <c r="AA48" s="43">
        <f>'Population Estimate'!O47*Assumptions!H$41*'Property % affected'!G48</f>
        <v>157.77375891123978</v>
      </c>
      <c r="AB48" s="44">
        <f>'Population Estimate'!J47*Assumptions!C$41*'Property % affected'!H48</f>
        <v>175.42473116857497</v>
      </c>
      <c r="AC48" s="44">
        <f>'Population Estimate'!K47*Assumptions!D$41*'Property % affected'!I48</f>
        <v>210.2482109257673</v>
      </c>
      <c r="AD48" s="44">
        <f>'Population Estimate'!L47*Assumptions!E$41*'Property % affected'!J48</f>
        <v>135.9915889314988</v>
      </c>
      <c r="AE48" s="44">
        <f>'Population Estimate'!M47*Assumptions!F$41*'Property % affected'!K48</f>
        <v>162.99443192639609</v>
      </c>
      <c r="AF48" s="44">
        <f>'Population Estimate'!N47*Assumptions!G$41*'Property % affected'!L48</f>
        <v>131.63121641489295</v>
      </c>
      <c r="AG48" s="44">
        <f>'Population Estimate'!O47*Assumptions!H$41*'Property % affected'!M48</f>
        <v>50.330437863234998</v>
      </c>
      <c r="AH48" s="45">
        <f>'Population Estimate'!J47*Assumptions!C$41*'Property % affected'!N48</f>
        <v>14541.384522007991</v>
      </c>
      <c r="AI48" s="45">
        <f>'Population Estimate'!K47*Assumptions!D$41*'Property % affected'!O48</f>
        <v>29218.039640768748</v>
      </c>
      <c r="AJ48" s="45">
        <f>'Population Estimate'!L47*Assumptions!E$41*'Property % affected'!P48</f>
        <v>21916.521589304291</v>
      </c>
      <c r="AK48" s="45">
        <f>'Population Estimate'!M47*Assumptions!F$41*'Property % affected'!Q48</f>
        <v>11899.325813130115</v>
      </c>
      <c r="AL48" s="45">
        <f>'Population Estimate'!N47*Assumptions!G$41*'Property % affected'!R48</f>
        <v>7495.5427370996003</v>
      </c>
      <c r="AM48" s="45">
        <f>'Population Estimate'!O47*Assumptions!H$41*'Property % affected'!S48</f>
        <v>3821.322006088425</v>
      </c>
    </row>
    <row r="49" spans="1:39" x14ac:dyDescent="0.35">
      <c r="A49">
        <v>2068</v>
      </c>
      <c r="B49" s="43">
        <f>'Property % affected'!B49*'Population Estimate'!B48</f>
        <v>260.03218190572727</v>
      </c>
      <c r="C49" s="43">
        <f>'Property % affected'!C49*'Population Estimate'!C48</f>
        <v>383.35481993859059</v>
      </c>
      <c r="D49" s="43">
        <f>'Property % affected'!D49*'Population Estimate'!D48</f>
        <v>418.76130512356093</v>
      </c>
      <c r="E49" s="43">
        <f>'Property % affected'!E49*'Population Estimate'!E48</f>
        <v>406.34208859854988</v>
      </c>
      <c r="F49" s="43">
        <f>'Property % affected'!F49*'Population Estimate'!F48</f>
        <v>309.86277157266386</v>
      </c>
      <c r="G49" s="43">
        <f>'Property % affected'!G49*'Population Estimate'!G48</f>
        <v>177.49232911737516</v>
      </c>
      <c r="H49" s="44">
        <f>'Property % affected'!H49*'Population Estimate'!B48</f>
        <v>189.56792907324393</v>
      </c>
      <c r="I49" s="44">
        <f>'Property % affected'!I49*'Population Estimate'!C48</f>
        <v>231.62348971422392</v>
      </c>
      <c r="J49" s="44">
        <f>'Property % affected'!J49*'Population Estimate'!D48</f>
        <v>151.40749267242137</v>
      </c>
      <c r="K49" s="44">
        <f>'Property % affected'!K49*'Population Estimate'!E48</f>
        <v>164.40086790017824</v>
      </c>
      <c r="L49" s="44">
        <f>'Property % affected'!L49*'Population Estimate'!F48</f>
        <v>135.18685305476203</v>
      </c>
      <c r="M49" s="44">
        <f>'Property % affected'!M49*'Population Estimate'!G48</f>
        <v>55.359956605197659</v>
      </c>
      <c r="N49" s="45">
        <f>'Property % affected'!N49*'Population Estimate'!B48</f>
        <v>15836.494700851621</v>
      </c>
      <c r="O49" s="45">
        <f>'Property % affected'!O49*'Population Estimate'!C48</f>
        <v>32439.983197614831</v>
      </c>
      <c r="P49" s="45">
        <f>'Property % affected'!P49*'Population Estimate'!D48</f>
        <v>24591.566928449269</v>
      </c>
      <c r="Q49" s="45">
        <f>'Property % affected'!Q49*'Population Estimate'!E48</f>
        <v>12095.754072368467</v>
      </c>
      <c r="R49" s="45">
        <f>'Property % affected'!R49*'Population Estimate'!F48</f>
        <v>7758.1451997037384</v>
      </c>
      <c r="S49" s="45">
        <f>'Property % affected'!S49*'Population Estimate'!G48</f>
        <v>4236.0192270909829</v>
      </c>
      <c r="U49">
        <v>2068</v>
      </c>
      <c r="V49" s="43">
        <f>'Population Estimate'!J48*Assumptions!C$41*'Property % affected'!B49</f>
        <v>242.0836351203302</v>
      </c>
      <c r="W49" s="43">
        <f>'Population Estimate'!K48*Assumptions!D$41*'Property % affected'!C49</f>
        <v>350.07654517337699</v>
      </c>
      <c r="X49" s="43">
        <f>'Population Estimate'!L48*Assumptions!E$41*'Property % affected'!D49</f>
        <v>378.39344397102496</v>
      </c>
      <c r="Y49" s="43">
        <f>'Population Estimate'!M48*Assumptions!F$41*'Property % affected'!E49</f>
        <v>405.29649619137791</v>
      </c>
      <c r="Z49" s="43">
        <f>'Population Estimate'!N48*Assumptions!G$41*'Property % affected'!F49</f>
        <v>303.53321036431055</v>
      </c>
      <c r="AA49" s="43">
        <f>'Population Estimate'!O48*Assumptions!H$41*'Property % affected'!G49</f>
        <v>162.34052048608481</v>
      </c>
      <c r="AB49" s="44">
        <f>'Population Estimate'!J48*Assumptions!C$41*'Property % affected'!H49</f>
        <v>176.4831300339639</v>
      </c>
      <c r="AC49" s="44">
        <f>'Population Estimate'!K48*Assumptions!D$41*'Property % affected'!I49</f>
        <v>211.51671204537311</v>
      </c>
      <c r="AD49" s="44">
        <f>'Population Estimate'!L48*Assumptions!E$41*'Property % affected'!J49</f>
        <v>136.81207383387684</v>
      </c>
      <c r="AE49" s="44">
        <f>'Population Estimate'!M48*Assumptions!F$41*'Property % affected'!K49</f>
        <v>163.97783444134612</v>
      </c>
      <c r="AF49" s="44">
        <f>'Population Estimate'!N48*Assumptions!G$41*'Property % affected'!L49</f>
        <v>132.42539366216727</v>
      </c>
      <c r="AG49" s="44">
        <f>'Population Estimate'!O48*Assumptions!H$41*'Property % affected'!M49</f>
        <v>50.634099028762371</v>
      </c>
      <c r="AH49" s="45">
        <f>'Population Estimate'!J48*Assumptions!C$41*'Property % affected'!N49</f>
        <v>14743.391285836715</v>
      </c>
      <c r="AI49" s="45">
        <f>'Population Estimate'!K48*Assumptions!D$41*'Property % affected'!O49</f>
        <v>29623.932327556457</v>
      </c>
      <c r="AJ49" s="45">
        <f>'Population Estimate'!L48*Assumptions!E$41*'Property % affected'!P49</f>
        <v>22220.982666854168</v>
      </c>
      <c r="AK49" s="45">
        <f>'Population Estimate'!M48*Assumptions!F$41*'Property % affected'!Q49</f>
        <v>12064.629488004815</v>
      </c>
      <c r="AL49" s="45">
        <f>'Population Estimate'!N48*Assumptions!G$41*'Property % affected'!R49</f>
        <v>7599.6697085836267</v>
      </c>
      <c r="AM49" s="45">
        <f>'Population Estimate'!O48*Assumptions!H$41*'Property % affected'!S49</f>
        <v>3874.4072464126252</v>
      </c>
    </row>
    <row r="50" spans="1:39" x14ac:dyDescent="0.35">
      <c r="A50">
        <v>2069</v>
      </c>
      <c r="B50" s="43">
        <f>'Property % affected'!B50*'Population Estimate'!B49</f>
        <v>267.55881361397138</v>
      </c>
      <c r="C50" s="43">
        <f>'Property % affected'!C50*'Population Estimate'!C49</f>
        <v>394.45102550096243</v>
      </c>
      <c r="D50" s="43">
        <f>'Property % affected'!D50*'Population Estimate'!D49</f>
        <v>430.88235142725023</v>
      </c>
      <c r="E50" s="43">
        <f>'Property % affected'!E50*'Population Estimate'!E49</f>
        <v>418.10366067022818</v>
      </c>
      <c r="F50" s="43">
        <f>'Property % affected'!F50*'Population Estimate'!F49</f>
        <v>318.83174973771554</v>
      </c>
      <c r="G50" s="43">
        <f>'Property % affected'!G50*'Population Estimate'!G49</f>
        <v>182.62984472222925</v>
      </c>
      <c r="H50" s="44">
        <f>'Property % affected'!H50*'Population Estimate'!B49</f>
        <v>190.71165880683807</v>
      </c>
      <c r="I50" s="44">
        <f>'Property % affected'!I50*'Population Estimate'!C49</f>
        <v>233.0209553798569</v>
      </c>
      <c r="J50" s="44">
        <f>'Property % affected'!J50*'Population Estimate'!D49</f>
        <v>152.32098712322309</v>
      </c>
      <c r="K50" s="44">
        <f>'Property % affected'!K50*'Population Estimate'!E49</f>
        <v>165.39275593612055</v>
      </c>
      <c r="L50" s="44">
        <f>'Property % affected'!L50*'Population Estimate'!F49</f>
        <v>136.00248270364642</v>
      </c>
      <c r="M50" s="44">
        <f>'Property % affected'!M50*'Population Estimate'!G49</f>
        <v>55.693962619450119</v>
      </c>
      <c r="N50" s="45">
        <f>'Property % affected'!N50*'Population Estimate'!B49</f>
        <v>16056.492943802146</v>
      </c>
      <c r="O50" s="45">
        <f>'Property % affected'!O50*'Population Estimate'!C49</f>
        <v>32890.634647928273</v>
      </c>
      <c r="P50" s="45">
        <f>'Property % affected'!P50*'Population Estimate'!D49</f>
        <v>24933.189340343753</v>
      </c>
      <c r="Q50" s="45">
        <f>'Property % affected'!Q50*'Population Estimate'!E49</f>
        <v>12263.786499578489</v>
      </c>
      <c r="R50" s="45">
        <f>'Property % affected'!R50*'Population Estimate'!F49</f>
        <v>7865.9202057723551</v>
      </c>
      <c r="S50" s="45">
        <f>'Property % affected'!S50*'Population Estimate'!G49</f>
        <v>4294.8653798961595</v>
      </c>
      <c r="U50">
        <v>2069</v>
      </c>
      <c r="V50" s="43">
        <f>'Population Estimate'!J49*Assumptions!C$41*'Property % affected'!B50</f>
        <v>249.09074612786023</v>
      </c>
      <c r="W50" s="43">
        <f>'Population Estimate'!K49*Assumptions!D$41*'Property % affected'!C50</f>
        <v>360.20951104669246</v>
      </c>
      <c r="X50" s="43">
        <f>'Population Estimate'!L49*Assumptions!E$41*'Property % affected'!D50</f>
        <v>389.34604250214267</v>
      </c>
      <c r="Y50" s="43">
        <f>'Population Estimate'!M49*Assumptions!F$41*'Property % affected'!E50</f>
        <v>417.0278035900144</v>
      </c>
      <c r="Z50" s="43">
        <f>'Population Estimate'!N49*Assumptions!G$41*'Property % affected'!F50</f>
        <v>312.31897937524553</v>
      </c>
      <c r="AA50" s="43">
        <f>'Population Estimate'!O49*Assumptions!H$41*'Property % affected'!G50</f>
        <v>167.03946697827863</v>
      </c>
      <c r="AB50" s="44">
        <f>'Population Estimate'!J49*Assumptions!C$41*'Property % affected'!H50</f>
        <v>177.54791459053104</v>
      </c>
      <c r="AC50" s="44">
        <f>'Population Estimate'!K49*Assumptions!D$41*'Property % affected'!I50</f>
        <v>212.79286647666882</v>
      </c>
      <c r="AD50" s="44">
        <f>'Population Estimate'!L49*Assumptions!E$41*'Property % affected'!J50</f>
        <v>137.63750900913806</v>
      </c>
      <c r="AE50" s="44">
        <f>'Population Estimate'!M49*Assumptions!F$41*'Property % affected'!K50</f>
        <v>164.96717016821623</v>
      </c>
      <c r="AF50" s="44">
        <f>'Population Estimate'!N49*Assumptions!G$41*'Property % affected'!L50</f>
        <v>133.22436245902429</v>
      </c>
      <c r="AG50" s="44">
        <f>'Population Estimate'!O49*Assumptions!H$41*'Property % affected'!M50</f>
        <v>50.939592288492882</v>
      </c>
      <c r="AH50" s="45">
        <f>'Population Estimate'!J49*Assumptions!C$41*'Property % affected'!N50</f>
        <v>14948.204297761742</v>
      </c>
      <c r="AI50" s="45">
        <f>'Population Estimate'!K49*Assumptions!D$41*'Property % affected'!O50</f>
        <v>30035.463615537585</v>
      </c>
      <c r="AJ50" s="45">
        <f>'Population Estimate'!L49*Assumptions!E$41*'Property % affected'!P50</f>
        <v>22529.67327267865</v>
      </c>
      <c r="AK50" s="45">
        <f>'Population Estimate'!M49*Assumptions!F$41*'Property % affected'!Q50</f>
        <v>12232.229537090643</v>
      </c>
      <c r="AL50" s="45">
        <f>'Population Estimate'!N49*Assumptions!G$41*'Property % affected'!R50</f>
        <v>7705.2431965602827</v>
      </c>
      <c r="AM50" s="45">
        <f>'Population Estimate'!O49*Assumptions!H$41*'Property % affected'!S50</f>
        <v>3928.229939046731</v>
      </c>
    </row>
    <row r="51" spans="1:39" x14ac:dyDescent="0.35">
      <c r="A51">
        <v>2070</v>
      </c>
      <c r="B51" s="43">
        <f>'Property % affected'!B51*'Population Estimate'!B50</f>
        <v>282.86955056796978</v>
      </c>
      <c r="C51" s="43">
        <f>'Property % affected'!C51*'Population Estimate'!C50</f>
        <v>417.02301934076769</v>
      </c>
      <c r="D51" s="43">
        <f>'Property % affected'!D51*'Population Estimate'!D50</f>
        <v>455.53908484490228</v>
      </c>
      <c r="E51" s="43">
        <f>'Property % affected'!E51*'Population Estimate'!E50</f>
        <v>442.02914860897198</v>
      </c>
      <c r="F51" s="43">
        <f>'Property % affected'!F51*'Population Estimate'!F50</f>
        <v>337.07651987584381</v>
      </c>
      <c r="G51" s="43">
        <f>'Property % affected'!G51*'Population Estimate'!G50</f>
        <v>193.08062178586928</v>
      </c>
      <c r="H51" s="44">
        <f>'Property % affected'!H51*'Population Estimate'!B50</f>
        <v>197.13530041980118</v>
      </c>
      <c r="I51" s="44">
        <f>'Property % affected'!I51*'Population Estimate'!C50</f>
        <v>240.86967902389245</v>
      </c>
      <c r="J51" s="44">
        <f>'Property % affected'!J51*'Population Estimate'!D50</f>
        <v>157.45153570915605</v>
      </c>
      <c r="K51" s="44">
        <f>'Property % affected'!K51*'Population Estimate'!E50</f>
        <v>170.96359411224898</v>
      </c>
      <c r="L51" s="44">
        <f>'Property % affected'!L51*'Population Estimate'!F50</f>
        <v>140.58338359259682</v>
      </c>
      <c r="M51" s="44">
        <f>'Property % affected'!M51*'Population Estimate'!G50</f>
        <v>57.569873395494852</v>
      </c>
      <c r="N51" s="45">
        <f>'Property % affected'!N51*'Population Estimate'!B50</f>
        <v>16726.963266864514</v>
      </c>
      <c r="O51" s="45">
        <f>'Property % affected'!O51*'Population Estimate'!C50</f>
        <v>34264.047541721804</v>
      </c>
      <c r="P51" s="45">
        <f>'Property % affected'!P51*'Population Estimate'!D50</f>
        <v>25974.323513945976</v>
      </c>
      <c r="Q51" s="45">
        <f>'Property % affected'!Q51*'Population Estimate'!E50</f>
        <v>12775.884933845493</v>
      </c>
      <c r="R51" s="45">
        <f>'Property % affected'!R51*'Population Estimate'!F50</f>
        <v>8194.3771160083306</v>
      </c>
      <c r="S51" s="45">
        <f>'Property % affected'!S51*'Population Estimate'!G50</f>
        <v>4474.2058989526495</v>
      </c>
      <c r="U51">
        <v>2070</v>
      </c>
      <c r="V51" s="43">
        <f>'Population Estimate'!J50*Assumptions!C$41*'Property % affected'!B51</f>
        <v>263.34466974235676</v>
      </c>
      <c r="W51" s="43">
        <f>'Population Estimate'!K50*Assumptions!D$41*'Property % affected'!C51</f>
        <v>380.82207468259395</v>
      </c>
      <c r="X51" s="43">
        <f>'Population Estimate'!L50*Assumptions!E$41*'Property % affected'!D51</f>
        <v>411.62590972203276</v>
      </c>
      <c r="Y51" s="43">
        <f>'Population Estimate'!M50*Assumptions!F$41*'Property % affected'!E51</f>
        <v>440.89172687860616</v>
      </c>
      <c r="Z51" s="43">
        <f>'Population Estimate'!N50*Assumptions!G$41*'Property % affected'!F51</f>
        <v>330.19106392505512</v>
      </c>
      <c r="AA51" s="43">
        <f>'Population Estimate'!O50*Assumptions!H$41*'Property % affected'!G51</f>
        <v>176.5981030975523</v>
      </c>
      <c r="AB51" s="44">
        <f>'Population Estimate'!J50*Assumptions!C$41*'Property % affected'!H51</f>
        <v>183.52816865362274</v>
      </c>
      <c r="AC51" s="44">
        <f>'Population Estimate'!K50*Assumptions!D$41*'Property % affected'!I51</f>
        <v>219.96025792296578</v>
      </c>
      <c r="AD51" s="44">
        <f>'Population Estimate'!L50*Assumptions!E$41*'Property % affected'!J51</f>
        <v>142.27348163874626</v>
      </c>
      <c r="AE51" s="44">
        <f>'Population Estimate'!M50*Assumptions!F$41*'Property % affected'!K51</f>
        <v>170.52367356027483</v>
      </c>
      <c r="AF51" s="44">
        <f>'Population Estimate'!N50*Assumptions!G$41*'Property % affected'!L51</f>
        <v>137.71168936869714</v>
      </c>
      <c r="AG51" s="44">
        <f>'Population Estimate'!O50*Assumptions!H$41*'Property % affected'!M51</f>
        <v>52.65536408146523</v>
      </c>
      <c r="AH51" s="45">
        <f>'Population Estimate'!J50*Assumptions!C$41*'Property % affected'!N51</f>
        <v>15572.395856889927</v>
      </c>
      <c r="AI51" s="45">
        <f>'Population Estimate'!K50*Assumptions!D$41*'Property % affected'!O51</f>
        <v>31289.65324861127</v>
      </c>
      <c r="AJ51" s="45">
        <f>'Population Estimate'!L50*Assumptions!E$41*'Property % affected'!P51</f>
        <v>23470.443923560615</v>
      </c>
      <c r="AK51" s="45">
        <f>'Population Estimate'!M50*Assumptions!F$41*'Property % affected'!Q51</f>
        <v>12743.010248558021</v>
      </c>
      <c r="AL51" s="45">
        <f>'Population Estimate'!N50*Assumptions!G$41*'Property % affected'!R51</f>
        <v>8026.9907234550656</v>
      </c>
      <c r="AM51" s="45">
        <f>'Population Estimate'!O50*Assumptions!H$41*'Property % affected'!S51</f>
        <v>4092.2608769055837</v>
      </c>
    </row>
    <row r="52" spans="1:39" x14ac:dyDescent="0.35">
      <c r="A52">
        <v>2071</v>
      </c>
      <c r="B52" s="43">
        <f>'Property % affected'!B52*'Population Estimate'!B51</f>
        <v>291.05720992996947</v>
      </c>
      <c r="C52" s="43">
        <f>'Property % affected'!C52*'Population Estimate'!C51</f>
        <v>429.093750961117</v>
      </c>
      <c r="D52" s="43">
        <f>'Property % affected'!D52*'Population Estimate'!D51</f>
        <v>468.72466401133454</v>
      </c>
      <c r="E52" s="43">
        <f>'Property % affected'!E52*'Population Estimate'!E51</f>
        <v>454.82368266050946</v>
      </c>
      <c r="F52" s="43">
        <f>'Property % affected'!F52*'Population Estimate'!F51</f>
        <v>346.83320000677429</v>
      </c>
      <c r="G52" s="43">
        <f>'Property % affected'!G52*'Population Estimate'!G51</f>
        <v>198.66934053418126</v>
      </c>
      <c r="H52" s="44">
        <f>'Property % affected'!H52*'Population Estimate'!B51</f>
        <v>198.32468675605233</v>
      </c>
      <c r="I52" s="44">
        <f>'Property % affected'!I52*'Population Estimate'!C51</f>
        <v>242.32293018914868</v>
      </c>
      <c r="J52" s="44">
        <f>'Property % affected'!J52*'Population Estimate'!D51</f>
        <v>158.40149598920445</v>
      </c>
      <c r="K52" s="44">
        <f>'Property % affected'!K52*'Population Estimate'!E51</f>
        <v>171.99507737476193</v>
      </c>
      <c r="L52" s="44">
        <f>'Property % affected'!L52*'Population Estimate'!F51</f>
        <v>141.43157240095795</v>
      </c>
      <c r="M52" s="44">
        <f>'Property % affected'!M52*'Population Estimate'!G51</f>
        <v>57.917212612015156</v>
      </c>
      <c r="N52" s="45">
        <f>'Property % affected'!N52*'Population Estimate'!B51</f>
        <v>16959.331767477866</v>
      </c>
      <c r="O52" s="45">
        <f>'Property % affected'!O52*'Population Estimate'!C51</f>
        <v>34740.038624214743</v>
      </c>
      <c r="P52" s="45">
        <f>'Property % affected'!P52*'Population Estimate'!D51</f>
        <v>26335.154975884914</v>
      </c>
      <c r="Q52" s="45">
        <f>'Property % affected'!Q52*'Population Estimate'!E51</f>
        <v>12953.365638425461</v>
      </c>
      <c r="R52" s="45">
        <f>'Property % affected'!R52*'Population Estimate'!F51</f>
        <v>8308.2121913611409</v>
      </c>
      <c r="S52" s="45">
        <f>'Property % affected'!S52*'Population Estimate'!G51</f>
        <v>4536.3609057873073</v>
      </c>
      <c r="U52">
        <v>2071</v>
      </c>
      <c r="V52" s="43">
        <f>'Population Estimate'!J51*Assumptions!C$41*'Property % affected'!B52</f>
        <v>270.96718141361782</v>
      </c>
      <c r="W52" s="43">
        <f>'Population Estimate'!K51*Assumptions!D$41*'Property % affected'!C52</f>
        <v>391.84496993155369</v>
      </c>
      <c r="X52" s="43">
        <f>'Population Estimate'!L51*Assumptions!E$41*'Property % affected'!D52</f>
        <v>423.54042200025475</v>
      </c>
      <c r="Y52" s="43">
        <f>'Population Estimate'!M51*Assumptions!F$41*'Property % affected'!E52</f>
        <v>453.65333825727038</v>
      </c>
      <c r="Z52" s="43">
        <f>'Population Estimate'!N51*Assumptions!G$41*'Property % affected'!F52</f>
        <v>339.7484445281151</v>
      </c>
      <c r="AA52" s="43">
        <f>'Population Estimate'!O51*Assumptions!H$41*'Property % affected'!G52</f>
        <v>181.70973532956461</v>
      </c>
      <c r="AB52" s="44">
        <f>'Population Estimate'!J51*Assumptions!C$41*'Property % affected'!H52</f>
        <v>184.63545839649973</v>
      </c>
      <c r="AC52" s="44">
        <f>'Population Estimate'!K51*Assumptions!D$41*'Property % affected'!I52</f>
        <v>221.28735522484286</v>
      </c>
      <c r="AD52" s="44">
        <f>'Population Estimate'!L51*Assumptions!E$41*'Property % affected'!J52</f>
        <v>143.13186740076682</v>
      </c>
      <c r="AE52" s="44">
        <f>'Population Estimate'!M51*Assumptions!F$41*'Property % affected'!K52</f>
        <v>171.55250262796611</v>
      </c>
      <c r="AF52" s="44">
        <f>'Population Estimate'!N51*Assumptions!G$41*'Property % affected'!L52</f>
        <v>138.54255223967149</v>
      </c>
      <c r="AG52" s="44">
        <f>'Population Estimate'!O51*Assumptions!H$41*'Property % affected'!M52</f>
        <v>52.973052341434183</v>
      </c>
      <c r="AH52" s="45">
        <f>'Population Estimate'!J51*Assumptions!C$41*'Property % affected'!N52</f>
        <v>15788.725277747286</v>
      </c>
      <c r="AI52" s="45">
        <f>'Population Estimate'!K51*Assumptions!D$41*'Property % affected'!O52</f>
        <v>31724.32448535</v>
      </c>
      <c r="AJ52" s="45">
        <f>'Population Estimate'!L51*Assumptions!E$41*'Property % affected'!P52</f>
        <v>23796.491860429778</v>
      </c>
      <c r="AK52" s="45">
        <f>'Population Estimate'!M51*Assumptions!F$41*'Property % affected'!Q52</f>
        <v>12920.034262870517</v>
      </c>
      <c r="AL52" s="45">
        <f>'Population Estimate'!N51*Assumptions!G$41*'Property % affected'!R52</f>
        <v>8138.5004917906881</v>
      </c>
      <c r="AM52" s="45">
        <f>'Population Estimate'!O51*Assumptions!H$41*'Property % affected'!S52</f>
        <v>4149.1099599647278</v>
      </c>
    </row>
    <row r="53" spans="1:39" x14ac:dyDescent="0.35">
      <c r="A53">
        <v>2072</v>
      </c>
      <c r="B53" s="43">
        <f>'Property % affected'!B53*'Population Estimate'!B52</f>
        <v>299.48186109859353</v>
      </c>
      <c r="C53" s="43">
        <f>'Property % affected'!C53*'Population Estimate'!C52</f>
        <v>441.51386991763979</v>
      </c>
      <c r="D53" s="43">
        <f>'Property % affected'!D53*'Population Estimate'!D52</f>
        <v>482.2918997770322</v>
      </c>
      <c r="E53" s="43">
        <f>'Property % affected'!E53*'Population Estimate'!E52</f>
        <v>467.98855451015618</v>
      </c>
      <c r="F53" s="43">
        <f>'Property % affected'!F53*'Population Estimate'!F52</f>
        <v>356.87228725171059</v>
      </c>
      <c r="G53" s="43">
        <f>'Property % affected'!G53*'Population Estimate'!G52</f>
        <v>204.41982475102569</v>
      </c>
      <c r="H53" s="44">
        <f>'Property % affected'!H53*'Population Estimate'!B52</f>
        <v>199.5212490767864</v>
      </c>
      <c r="I53" s="44">
        <f>'Property % affected'!I53*'Population Estimate'!C52</f>
        <v>243.78494932784957</v>
      </c>
      <c r="J53" s="44">
        <f>'Property % affected'!J53*'Population Estimate'!D52</f>
        <v>159.35718771245288</v>
      </c>
      <c r="K53" s="44">
        <f>'Property % affected'!K53*'Population Estimate'!E52</f>
        <v>173.03278393719071</v>
      </c>
      <c r="L53" s="44">
        <f>'Property % affected'!L53*'Population Estimate'!F52</f>
        <v>142.28487862957346</v>
      </c>
      <c r="M53" s="44">
        <f>'Property % affected'!M53*'Population Estimate'!G52</f>
        <v>58.266647447723379</v>
      </c>
      <c r="N53" s="45">
        <f>'Property % affected'!N53*'Population Estimate'!B52</f>
        <v>17194.928296945938</v>
      </c>
      <c r="O53" s="45">
        <f>'Property % affected'!O53*'Population Estimate'!C52</f>
        <v>35222.642104450155</v>
      </c>
      <c r="P53" s="45">
        <f>'Property % affected'!P53*'Population Estimate'!D52</f>
        <v>26700.999055144006</v>
      </c>
      <c r="Q53" s="45">
        <f>'Property % affected'!Q53*'Population Estimate'!E52</f>
        <v>13133.311878712842</v>
      </c>
      <c r="R53" s="45">
        <f>'Property % affected'!R53*'Population Estimate'!F52</f>
        <v>8423.6286467501795</v>
      </c>
      <c r="S53" s="45">
        <f>'Property % affected'!S53*'Population Estimate'!G52</f>
        <v>4599.3793607872649</v>
      </c>
      <c r="U53">
        <v>2072</v>
      </c>
      <c r="V53" s="43">
        <f>'Population Estimate'!J52*Assumptions!C$41*'Property % affected'!B53</f>
        <v>278.8103266911537</v>
      </c>
      <c r="W53" s="43">
        <f>'Population Estimate'!K52*Assumptions!D$41*'Property % affected'!C53</f>
        <v>403.18692289209912</v>
      </c>
      <c r="X53" s="43">
        <f>'Population Estimate'!L52*Assumptions!E$41*'Property % affected'!D53</f>
        <v>435.79979984567052</v>
      </c>
      <c r="Y53" s="43">
        <f>'Population Estimate'!M52*Assumptions!F$41*'Property % affected'!E53</f>
        <v>466.78433448725173</v>
      </c>
      <c r="Z53" s="43">
        <f>'Population Estimate'!N52*Assumptions!G$41*'Property % affected'!F53</f>
        <v>349.58246352019125</v>
      </c>
      <c r="AA53" s="43">
        <f>'Population Estimate'!O52*Assumptions!H$41*'Property % affected'!G53</f>
        <v>186.96932376052263</v>
      </c>
      <c r="AB53" s="44">
        <f>'Population Estimate'!J52*Assumptions!C$41*'Property % affected'!H53</f>
        <v>185.74942880634825</v>
      </c>
      <c r="AC53" s="44">
        <f>'Population Estimate'!K52*Assumptions!D$41*'Property % affected'!I53</f>
        <v>222.62245936970723</v>
      </c>
      <c r="AD53" s="44">
        <f>'Population Estimate'!L52*Assumptions!E$41*'Property % affected'!J53</f>
        <v>143.9954321048358</v>
      </c>
      <c r="AE53" s="44">
        <f>'Population Estimate'!M52*Assumptions!F$41*'Property % affected'!K53</f>
        <v>172.58753898188584</v>
      </c>
      <c r="AF53" s="44">
        <f>'Population Estimate'!N52*Assumptions!G$41*'Property % affected'!L53</f>
        <v>139.37842799744965</v>
      </c>
      <c r="AG53" s="44">
        <f>'Population Estimate'!O52*Assumptions!H$41*'Property % affected'!M53</f>
        <v>53.292657325981587</v>
      </c>
      <c r="AH53" s="45">
        <f>'Population Estimate'!J52*Assumptions!C$41*'Property % affected'!N53</f>
        <v>16008.059914934778</v>
      </c>
      <c r="AI53" s="45">
        <f>'Population Estimate'!K52*Assumptions!D$41*'Property % affected'!O53</f>
        <v>32165.034110643152</v>
      </c>
      <c r="AJ53" s="45">
        <f>'Population Estimate'!L52*Assumptions!E$41*'Property % affected'!P53</f>
        <v>24127.069207031582</v>
      </c>
      <c r="AK53" s="45">
        <f>'Population Estimate'!M52*Assumptions!F$41*'Property % affected'!Q53</f>
        <v>13099.517468616748</v>
      </c>
      <c r="AL53" s="45">
        <f>'Population Estimate'!N52*Assumptions!G$41*'Property % affected'!R53</f>
        <v>8251.5593373412539</v>
      </c>
      <c r="AM53" s="45">
        <f>'Population Estimate'!O52*Assumptions!H$41*'Property % affected'!S53</f>
        <v>4206.7487820805645</v>
      </c>
    </row>
    <row r="54" spans="1:39" x14ac:dyDescent="0.35">
      <c r="A54">
        <v>2073</v>
      </c>
      <c r="B54" s="43">
        <f>'Property % affected'!B54*'Population Estimate'!B53</f>
        <v>308.15036380186984</v>
      </c>
      <c r="C54" s="43">
        <f>'Property % affected'!C54*'Population Estimate'!C53</f>
        <v>454.29348922705447</v>
      </c>
      <c r="D54" s="43">
        <f>'Property % affected'!D54*'Population Estimate'!D53</f>
        <v>496.25183919255858</v>
      </c>
      <c r="E54" s="43">
        <f>'Property % affected'!E54*'Population Estimate'!E53</f>
        <v>481.53448358576748</v>
      </c>
      <c r="F54" s="43">
        <f>'Property % affected'!F54*'Population Estimate'!F53</f>
        <v>367.20195588478816</v>
      </c>
      <c r="G54" s="43">
        <f>'Property % affected'!G54*'Population Estimate'!G53</f>
        <v>210.33675673801557</v>
      </c>
      <c r="H54" s="44">
        <f>'Property % affected'!H54*'Population Estimate'!B53</f>
        <v>200.7250306772321</v>
      </c>
      <c r="I54" s="44">
        <f>'Property % affected'!I54*'Population Estimate'!C53</f>
        <v>245.255789340251</v>
      </c>
      <c r="J54" s="44">
        <f>'Property % affected'!J54*'Population Estimate'!D53</f>
        <v>160.31864545870624</v>
      </c>
      <c r="K54" s="44">
        <f>'Property % affected'!K54*'Population Estimate'!E53</f>
        <v>174.07675134688407</v>
      </c>
      <c r="L54" s="44">
        <f>'Property % affected'!L54*'Population Estimate'!F53</f>
        <v>143.14333315363277</v>
      </c>
      <c r="M54" s="44">
        <f>'Property % affected'!M54*'Population Estimate'!G53</f>
        <v>58.61819054622427</v>
      </c>
      <c r="N54" s="45">
        <f>'Property % affected'!N54*'Population Estimate'!B53</f>
        <v>17433.797698568316</v>
      </c>
      <c r="O54" s="45">
        <f>'Property % affected'!O54*'Population Estimate'!C53</f>
        <v>35711.949840879832</v>
      </c>
      <c r="P54" s="45">
        <f>'Property % affected'!P54*'Population Estimate'!D53</f>
        <v>27071.925386261933</v>
      </c>
      <c r="Q54" s="45">
        <f>'Property % affected'!Q54*'Population Estimate'!E53</f>
        <v>13315.757905565155</v>
      </c>
      <c r="R54" s="45">
        <f>'Property % affected'!R54*'Population Estimate'!F53</f>
        <v>8540.6484504731015</v>
      </c>
      <c r="S54" s="45">
        <f>'Property % affected'!S54*'Population Estimate'!G53</f>
        <v>4663.2732588467697</v>
      </c>
      <c r="U54">
        <v>2073</v>
      </c>
      <c r="V54" s="43">
        <f>'Population Estimate'!J53*Assumptions!C$41*'Property % affected'!B54</f>
        <v>286.88049181487031</v>
      </c>
      <c r="W54" s="43">
        <f>'Population Estimate'!K53*Assumptions!D$41*'Property % affected'!C54</f>
        <v>414.85716868994126</v>
      </c>
      <c r="X54" s="43">
        <f>'Population Estimate'!L53*Assumptions!E$41*'Property % affected'!D54</f>
        <v>448.41402539239158</v>
      </c>
      <c r="Y54" s="43">
        <f>'Population Estimate'!M53*Assumptions!F$41*'Property % affected'!E54</f>
        <v>480.29540741336007</v>
      </c>
      <c r="Z54" s="43">
        <f>'Population Estimate'!N53*Assumptions!G$41*'Property % affected'!F54</f>
        <v>359.70112819966948</v>
      </c>
      <c r="AA54" s="43">
        <f>'Population Estimate'!O53*Assumptions!H$41*'Property % affected'!G54</f>
        <v>192.38115098272044</v>
      </c>
      <c r="AB54" s="44">
        <f>'Population Estimate'!J53*Assumptions!C$41*'Property % affected'!H54</f>
        <v>186.87012018997285</v>
      </c>
      <c r="AC54" s="44">
        <f>'Population Estimate'!K53*Assumptions!D$41*'Property % affected'!I54</f>
        <v>223.96561866564812</v>
      </c>
      <c r="AD54" s="44">
        <f>'Population Estimate'!L53*Assumptions!E$41*'Property % affected'!J54</f>
        <v>144.86420699732517</v>
      </c>
      <c r="AE54" s="44">
        <f>'Population Estimate'!M53*Assumptions!F$41*'Property % affected'!K54</f>
        <v>173.62882007276673</v>
      </c>
      <c r="AF54" s="44">
        <f>'Population Estimate'!N53*Assumptions!G$41*'Property % affected'!L54</f>
        <v>140.219346886534</v>
      </c>
      <c r="AG54" s="44">
        <f>'Population Estimate'!O53*Assumptions!H$41*'Property % affected'!M54</f>
        <v>53.614190599378361</v>
      </c>
      <c r="AH54" s="45">
        <f>'Population Estimate'!J53*Assumptions!C$41*'Property % affected'!N54</f>
        <v>16230.441516473342</v>
      </c>
      <c r="AI54" s="45">
        <f>'Population Estimate'!K53*Assumptions!D$41*'Property % affected'!O54</f>
        <v>32611.866008891739</v>
      </c>
      <c r="AJ54" s="45">
        <f>'Population Estimate'!L53*Assumptions!E$41*'Property % affected'!P54</f>
        <v>24462.238885256356</v>
      </c>
      <c r="AK54" s="45">
        <f>'Population Estimate'!M53*Assumptions!F$41*'Property % affected'!Q54</f>
        <v>13281.494028520528</v>
      </c>
      <c r="AL54" s="45">
        <f>'Population Estimate'!N53*Assumptions!G$41*'Property % affected'!R54</f>
        <v>8366.1887796584015</v>
      </c>
      <c r="AM54" s="45">
        <f>'Population Estimate'!O53*Assumptions!H$41*'Property % affected'!S54</f>
        <v>4265.1883141913049</v>
      </c>
    </row>
    <row r="55" spans="1:39" x14ac:dyDescent="0.35">
      <c r="A55">
        <v>2074</v>
      </c>
      <c r="B55" s="43">
        <f>'Property % affected'!B55*'Population Estimate'!B54</f>
        <v>317.0697763226591</v>
      </c>
      <c r="C55" s="43">
        <f>'Property % affected'!C55*'Population Estimate'!C54</f>
        <v>467.44301462735604</v>
      </c>
      <c r="D55" s="43">
        <f>'Property % affected'!D55*'Population Estimate'!D54</f>
        <v>510.6158490653645</v>
      </c>
      <c r="E55" s="43">
        <f>'Property % affected'!E55*'Population Estimate'!E54</f>
        <v>495.47249958904638</v>
      </c>
      <c r="F55" s="43">
        <f>'Property % affected'!F55*'Population Estimate'!F54</f>
        <v>377.83061678451338</v>
      </c>
      <c r="G55" s="43">
        <f>'Property % affected'!G55*'Population Estimate'!G54</f>
        <v>216.42495432598764</v>
      </c>
      <c r="H55" s="44">
        <f>'Property % affected'!H55*'Population Estimate'!B54</f>
        <v>201.93607511383323</v>
      </c>
      <c r="I55" s="44">
        <f>'Property % affected'!I55*'Population Estimate'!C54</f>
        <v>246.73550344577447</v>
      </c>
      <c r="J55" s="44">
        <f>'Property % affected'!J55*'Population Estimate'!D54</f>
        <v>161.28590401640147</v>
      </c>
      <c r="K55" s="44">
        <f>'Property % affected'!K55*'Population Estimate'!E54</f>
        <v>175.12701737772719</v>
      </c>
      <c r="L55" s="44">
        <f>'Property % affected'!L55*'Population Estimate'!F54</f>
        <v>144.00696703460596</v>
      </c>
      <c r="M55" s="44">
        <f>'Property % affected'!M55*'Population Estimate'!G54</f>
        <v>58.971854627405968</v>
      </c>
      <c r="N55" s="45">
        <f>'Property % affected'!N55*'Population Estimate'!B54</f>
        <v>17675.98543860107</v>
      </c>
      <c r="O55" s="45">
        <f>'Property % affected'!O55*'Population Estimate'!C54</f>
        <v>36208.054968039592</v>
      </c>
      <c r="P55" s="45">
        <f>'Property % affected'!P55*'Population Estimate'!D54</f>
        <v>27448.004571130092</v>
      </c>
      <c r="Q55" s="45">
        <f>'Property % affected'!Q55*'Population Estimate'!E54</f>
        <v>13500.738445647765</v>
      </c>
      <c r="R55" s="45">
        <f>'Property % affected'!R55*'Population Estimate'!F54</f>
        <v>8659.2938760079051</v>
      </c>
      <c r="S55" s="45">
        <f>'Property % affected'!S55*'Population Estimate'!G54</f>
        <v>4728.054761491373</v>
      </c>
      <c r="U55">
        <v>2074</v>
      </c>
      <c r="V55" s="43">
        <f>'Population Estimate'!J54*Assumptions!C$41*'Property % affected'!B55</f>
        <v>295.18424787439244</v>
      </c>
      <c r="W55" s="43">
        <f>'Population Estimate'!K54*Assumptions!D$41*'Property % affected'!C55</f>
        <v>426.86520976151178</v>
      </c>
      <c r="X55" s="43">
        <f>'Population Estimate'!L54*Assumptions!E$41*'Property % affected'!D55</f>
        <v>461.39336970740919</v>
      </c>
      <c r="Y55" s="43">
        <f>'Population Estimate'!M54*Assumptions!F$41*'Property % affected'!E55</f>
        <v>494.19755835586147</v>
      </c>
      <c r="Z55" s="43">
        <f>'Population Estimate'!N54*Assumptions!G$41*'Property % affected'!F55</f>
        <v>370.11267763619378</v>
      </c>
      <c r="AA55" s="43">
        <f>'Population Estimate'!O54*Assumptions!H$41*'Property % affected'!G55</f>
        <v>197.94962354808922</v>
      </c>
      <c r="AB55" s="44">
        <f>'Population Estimate'!J54*Assumptions!C$41*'Property % affected'!H55</f>
        <v>187.99757309736313</v>
      </c>
      <c r="AC55" s="44">
        <f>'Population Estimate'!K54*Assumptions!D$41*'Property % affected'!I55</f>
        <v>225.31688171221407</v>
      </c>
      <c r="AD55" s="44">
        <f>'Population Estimate'!L54*Assumptions!E$41*'Property % affected'!J55</f>
        <v>145.73822351312705</v>
      </c>
      <c r="AE55" s="44">
        <f>'Population Estimate'!M54*Assumptions!F$41*'Property % affected'!K55</f>
        <v>174.67638357729479</v>
      </c>
      <c r="AF55" s="44">
        <f>'Population Estimate'!N54*Assumptions!G$41*'Property % affected'!L55</f>
        <v>141.06533933390261</v>
      </c>
      <c r="AG55" s="44">
        <f>'Population Estimate'!O54*Assumptions!H$41*'Property % affected'!M55</f>
        <v>53.937663795666758</v>
      </c>
      <c r="AH55" s="45">
        <f>'Population Estimate'!J54*Assumptions!C$41*'Property % affected'!N55</f>
        <v>16455.912410341251</v>
      </c>
      <c r="AI55" s="45">
        <f>'Population Estimate'!K54*Assumptions!D$41*'Property % affected'!O55</f>
        <v>33064.905229806478</v>
      </c>
      <c r="AJ55" s="45">
        <f>'Population Estimate'!L54*Assumptions!E$41*'Property % affected'!P55</f>
        <v>24802.064691096006</v>
      </c>
      <c r="AK55" s="45">
        <f>'Population Estimate'!M54*Assumptions!F$41*'Property % affected'!Q55</f>
        <v>13465.998579889165</v>
      </c>
      <c r="AL55" s="45">
        <f>'Population Estimate'!N54*Assumptions!G$41*'Property % affected'!R55</f>
        <v>8482.4106372401966</v>
      </c>
      <c r="AM55" s="45">
        <f>'Population Estimate'!O54*Assumptions!H$41*'Property % affected'!S55</f>
        <v>4324.4396796418141</v>
      </c>
    </row>
    <row r="56" spans="1:39" x14ac:dyDescent="0.35">
      <c r="A56">
        <v>2075</v>
      </c>
      <c r="B56" s="43">
        <f>'Property % affected'!B56*'Population Estimate'!B55</f>
        <v>326.24736124582512</v>
      </c>
      <c r="C56" s="43">
        <f>'Property % affected'!C56*'Population Estimate'!C55</f>
        <v>480.97315305063398</v>
      </c>
      <c r="D56" s="43">
        <f>'Property % affected'!D56*'Population Estimate'!D55</f>
        <v>525.39562521515154</v>
      </c>
      <c r="E56" s="43">
        <f>'Property % affected'!E56*'Population Estimate'!E55</f>
        <v>509.8139514764203</v>
      </c>
      <c r="F56" s="43">
        <f>'Property % affected'!F56*'Population Estimate'!F55</f>
        <v>388.76692428227818</v>
      </c>
      <c r="G56" s="43">
        <f>'Property % affected'!G56*'Population Estimate'!G55</f>
        <v>222.68937479789608</v>
      </c>
      <c r="H56" s="44">
        <f>'Property % affected'!H56*'Population Estimate'!B55</f>
        <v>203.15442620582488</v>
      </c>
      <c r="I56" s="44">
        <f>'Property % affected'!I56*'Population Estimate'!C55</f>
        <v>248.22414518493287</v>
      </c>
      <c r="J56" s="44">
        <f>'Property % affected'!J56*'Population Estimate'!D55</f>
        <v>162.25899838386641</v>
      </c>
      <c r="K56" s="44">
        <f>'Property % affected'!K56*'Population Estimate'!E55</f>
        <v>176.18362003150824</v>
      </c>
      <c r="L56" s="44">
        <f>'Property % affected'!L56*'Population Estimate'!F55</f>
        <v>144.87581152136801</v>
      </c>
      <c r="M56" s="44">
        <f>'Property % affected'!M56*'Population Estimate'!G55</f>
        <v>59.327652487900053</v>
      </c>
      <c r="N56" s="45">
        <f>'Property % affected'!N56*'Population Estimate'!B55</f>
        <v>17921.53761491078</v>
      </c>
      <c r="O56" s="45">
        <f>'Property % affected'!O56*'Population Estimate'!C55</f>
        <v>36711.051914276461</v>
      </c>
      <c r="P56" s="45">
        <f>'Property % affected'!P56*'Population Estimate'!D55</f>
        <v>27829.308192430959</v>
      </c>
      <c r="Q56" s="45">
        <f>'Property % affected'!Q56*'Population Estimate'!E55</f>
        <v>13688.288708043734</v>
      </c>
      <c r="R56" s="45">
        <f>'Property % affected'!R56*'Population Estimate'!F55</f>
        <v>8779.5875062524519</v>
      </c>
      <c r="S56" s="45">
        <f>'Property % affected'!S56*'Population Estimate'!G55</f>
        <v>4793.7361991927373</v>
      </c>
      <c r="U56">
        <v>2075</v>
      </c>
      <c r="V56" s="43">
        <f>'Population Estimate'!J55*Assumptions!C$41*'Property % affected'!B56</f>
        <v>303.72835615953943</v>
      </c>
      <c r="W56" s="43">
        <f>'Population Estimate'!K55*Assumptions!D$41*'Property % affected'!C56</f>
        <v>439.22082359127251</v>
      </c>
      <c r="X56" s="43">
        <f>'Population Estimate'!L55*Assumptions!E$41*'Property % affected'!D56</f>
        <v>474.7484011537569</v>
      </c>
      <c r="Y56" s="43">
        <f>'Population Estimate'!M55*Assumptions!F$41*'Property % affected'!E56</f>
        <v>508.50210706824566</v>
      </c>
      <c r="Z56" s="43">
        <f>'Population Estimate'!N55*Assumptions!G$41*'Property % affected'!F56</f>
        <v>380.82558937928587</v>
      </c>
      <c r="AA56" s="43">
        <f>'Population Estimate'!O55*Assumptions!H$41*'Property % affected'!G56</f>
        <v>203.6792755562094</v>
      </c>
      <c r="AB56" s="44">
        <f>'Population Estimate'!J55*Assumptions!C$41*'Property % affected'!H56</f>
        <v>189.13182832316087</v>
      </c>
      <c r="AC56" s="44">
        <f>'Population Estimate'!K55*Assumptions!D$41*'Property % affected'!I56</f>
        <v>226.67629740217183</v>
      </c>
      <c r="AD56" s="44">
        <f>'Population Estimate'!L55*Assumptions!E$41*'Property % affected'!J56</f>
        <v>146.61751327679141</v>
      </c>
      <c r="AE56" s="44">
        <f>'Population Estimate'!M55*Assumptions!F$41*'Property % affected'!K56</f>
        <v>175.73026739947264</v>
      </c>
      <c r="AF56" s="44">
        <f>'Population Estimate'!N55*Assumptions!G$41*'Property % affected'!L56</f>
        <v>141.91643595011027</v>
      </c>
      <c r="AG56" s="44">
        <f>'Population Estimate'!O55*Assumptions!H$41*'Property % affected'!M56</f>
        <v>54.263088619081223</v>
      </c>
      <c r="AH56" s="45">
        <f>'Population Estimate'!J55*Assumptions!C$41*'Property % affected'!N56</f>
        <v>16684.515512530787</v>
      </c>
      <c r="AI56" s="45">
        <f>'Population Estimate'!K55*Assumptions!D$41*'Property % affected'!O56</f>
        <v>33524.238004596082</v>
      </c>
      <c r="AJ56" s="45">
        <f>'Population Estimate'!L55*Assumptions!E$41*'Property % affected'!P56</f>
        <v>25146.611306786981</v>
      </c>
      <c r="AK56" s="45">
        <f>'Population Estimate'!M55*Assumptions!F$41*'Property % affected'!Q56</f>
        <v>13653.066241206325</v>
      </c>
      <c r="AL56" s="45">
        <f>'Population Estimate'!N55*Assumptions!G$41*'Property % affected'!R56</f>
        <v>8600.247031684059</v>
      </c>
      <c r="AM56" s="45">
        <f>'Population Estimate'!O55*Assumptions!H$41*'Property % affected'!S56</f>
        <v>4384.5141563008156</v>
      </c>
    </row>
    <row r="57" spans="1:39" x14ac:dyDescent="0.35">
      <c r="A57">
        <v>2076</v>
      </c>
      <c r="B57" s="43">
        <f>'Property % affected'!B57*'Population Estimate'!B56</f>
        <v>335.69059137175628</v>
      </c>
      <c r="C57" s="43">
        <f>'Property % affected'!C57*'Population Estimate'!C56</f>
        <v>494.89492134113522</v>
      </c>
      <c r="D57" s="43">
        <f>'Property % affected'!D57*'Population Estimate'!D56</f>
        <v>540.60320199713135</v>
      </c>
      <c r="E57" s="43">
        <f>'Property % affected'!E57*'Population Estimate'!E56</f>
        <v>524.57051669986947</v>
      </c>
      <c r="F57" s="43">
        <f>'Property % affected'!F57*'Population Estimate'!F56</f>
        <v>400.01978320910263</v>
      </c>
      <c r="G57" s="43">
        <f>'Property % affected'!G57*'Population Estimate'!G56</f>
        <v>229.13511892525398</v>
      </c>
      <c r="H57" s="44">
        <f>'Property % affected'!H57*'Population Estimate'!B56</f>
        <v>204.38012803681909</v>
      </c>
      <c r="I57" s="44">
        <f>'Property % affected'!I57*'Population Estimate'!C56</f>
        <v>249.72176842126788</v>
      </c>
      <c r="J57" s="44">
        <f>'Property % affected'!J57*'Population Estimate'!D56</f>
        <v>163.23796377058608</v>
      </c>
      <c r="K57" s="44">
        <f>'Property % affected'!K57*'Population Estimate'!E56</f>
        <v>177.2465975392935</v>
      </c>
      <c r="L57" s="44">
        <f>'Property % affected'!L57*'Population Estimate'!F56</f>
        <v>145.74989805132924</v>
      </c>
      <c r="M57" s="44">
        <f>'Property % affected'!M57*'Population Estimate'!G56</f>
        <v>59.685597001544728</v>
      </c>
      <c r="N57" s="45">
        <f>'Property % affected'!N57*'Population Estimate'!B56</f>
        <v>18170.500965748768</v>
      </c>
      <c r="O57" s="45">
        <f>'Property % affected'!O57*'Population Estimate'!C56</f>
        <v>37221.036419722106</v>
      </c>
      <c r="P57" s="45">
        <f>'Property % affected'!P57*'Population Estimate'!D56</f>
        <v>28215.908827262996</v>
      </c>
      <c r="Q57" s="45">
        <f>'Property % affected'!Q57*'Population Estimate'!E56</f>
        <v>13878.44439095551</v>
      </c>
      <c r="R57" s="45">
        <f>'Property % affected'!R57*'Population Estimate'!F56</f>
        <v>8901.5522378228816</v>
      </c>
      <c r="S57" s="45">
        <f>'Property % affected'!S57*'Population Estimate'!G56</f>
        <v>4860.3300737156151</v>
      </c>
      <c r="U57">
        <v>2076</v>
      </c>
      <c r="V57" s="43">
        <f>'Population Estimate'!J56*Assumptions!C$41*'Property % affected'!B57</f>
        <v>312.51977366566956</v>
      </c>
      <c r="W57" s="43">
        <f>'Population Estimate'!K56*Assumptions!D$41*'Property % affected'!C57</f>
        <v>451.93407067298051</v>
      </c>
      <c r="X57" s="43">
        <f>'Population Estimate'!L56*Assumptions!E$41*'Property % affected'!D57</f>
        <v>488.4899939957441</v>
      </c>
      <c r="Y57" s="43">
        <f>'Population Estimate'!M56*Assumptions!F$41*'Property % affected'!E57</f>
        <v>523.22070095427625</v>
      </c>
      <c r="Z57" s="43">
        <f>'Population Estimate'!N56*Assumptions!G$41*'Property % affected'!F57</f>
        <v>391.84858636114416</v>
      </c>
      <c r="AA57" s="43">
        <f>'Population Estimate'!O56*Assumptions!H$41*'Property % affected'!G57</f>
        <v>209.5747723461773</v>
      </c>
      <c r="AB57" s="44">
        <f>'Population Estimate'!J56*Assumptions!C$41*'Property % affected'!H57</f>
        <v>190.27292690813638</v>
      </c>
      <c r="AC57" s="44">
        <f>'Population Estimate'!K56*Assumptions!D$41*'Property % affected'!I57</f>
        <v>228.04391492327548</v>
      </c>
      <c r="AD57" s="44">
        <f>'Population Estimate'!L56*Assumptions!E$41*'Property % affected'!J57</f>
        <v>147.50210810367011</v>
      </c>
      <c r="AE57" s="44">
        <f>'Population Estimate'!M56*Assumptions!F$41*'Property % affected'!K57</f>
        <v>176.79050967199109</v>
      </c>
      <c r="AF57" s="44">
        <f>'Population Estimate'!N56*Assumptions!G$41*'Property % affected'!L57</f>
        <v>142.77266753039586</v>
      </c>
      <c r="AG57" s="44">
        <f>'Population Estimate'!O56*Assumptions!H$41*'Property % affected'!M57</f>
        <v>54.590476844472022</v>
      </c>
      <c r="AH57" s="45">
        <f>'Population Estimate'!J56*Assumptions!C$41*'Property % affected'!N57</f>
        <v>16916.294335216851</v>
      </c>
      <c r="AI57" s="45">
        <f>'Population Estimate'!K56*Assumptions!D$41*'Property % affected'!O57</f>
        <v>33989.951762380486</v>
      </c>
      <c r="AJ57" s="45">
        <f>'Population Estimate'!L56*Assumptions!E$41*'Property % affected'!P57</f>
        <v>25495.944313121741</v>
      </c>
      <c r="AK57" s="45">
        <f>'Population Estimate'!M56*Assumptions!F$41*'Property % affected'!Q57</f>
        <v>13842.732618816455</v>
      </c>
      <c r="AL57" s="45">
        <f>'Population Estimate'!N56*Assumptions!G$41*'Property % affected'!R57</f>
        <v>8719.7203918973646</v>
      </c>
      <c r="AM57" s="45">
        <f>'Population Estimate'!O56*Assumptions!H$41*'Property % affected'!S57</f>
        <v>4445.423178707525</v>
      </c>
    </row>
    <row r="58" spans="1:39" x14ac:dyDescent="0.35">
      <c r="A58">
        <v>2077</v>
      </c>
      <c r="B58" s="43">
        <f>'Property % affected'!B58*'Population Estimate'!B57</f>
        <v>345.40715580105405</v>
      </c>
      <c r="C58" s="43">
        <f>'Property % affected'!C58*'Population Estimate'!C57</f>
        <v>509.21965522567257</v>
      </c>
      <c r="D58" s="43">
        <f>'Property % affected'!D58*'Population Estimate'!D57</f>
        <v>556.25096210093659</v>
      </c>
      <c r="E58" s="43">
        <f>'Property % affected'!E58*'Population Estimate'!E57</f>
        <v>539.75421071523022</v>
      </c>
      <c r="F58" s="43">
        <f>'Property % affected'!F58*'Population Estimate'!F57</f>
        <v>411.59835614634812</v>
      </c>
      <c r="G58" s="43">
        <f>'Property % affected'!G58*'Population Estimate'!G57</f>
        <v>235.76743512140979</v>
      </c>
      <c r="H58" s="44">
        <f>'Property % affected'!H58*'Population Estimate'!B57</f>
        <v>205.61322495639968</v>
      </c>
      <c r="I58" s="44">
        <f>'Property % affected'!I58*'Population Estimate'!C57</f>
        <v>251.22842734329868</v>
      </c>
      <c r="J58" s="44">
        <f>'Property % affected'!J58*'Population Estimate'!D57</f>
        <v>164.22283559847656</v>
      </c>
      <c r="K58" s="44">
        <f>'Property % affected'!K58*'Population Estimate'!E57</f>
        <v>178.31598836281063</v>
      </c>
      <c r="L58" s="44">
        <f>'Property % affected'!L58*'Population Estimate'!F57</f>
        <v>146.62925825157285</v>
      </c>
      <c r="M58" s="44">
        <f>'Property % affected'!M58*'Population Estimate'!G57</f>
        <v>60.04570111985057</v>
      </c>
      <c r="N58" s="45">
        <f>'Property % affected'!N58*'Population Estimate'!B57</f>
        <v>18422.922878647249</v>
      </c>
      <c r="O58" s="45">
        <f>'Property % affected'!O58*'Population Estimate'!C57</f>
        <v>37738.105554515932</v>
      </c>
      <c r="P58" s="45">
        <f>'Property % affected'!P58*'Population Estimate'!D57</f>
        <v>28607.880060955024</v>
      </c>
      <c r="Q58" s="45">
        <f>'Property % affected'!Q58*'Population Estimate'!E57</f>
        <v>14071.241688499684</v>
      </c>
      <c r="R58" s="45">
        <f>'Property % affected'!R58*'Population Estimate'!F57</f>
        <v>9025.2112854117422</v>
      </c>
      <c r="S58" s="45">
        <f>'Property % affected'!S58*'Population Estimate'!G57</f>
        <v>4927.8490604974268</v>
      </c>
      <c r="U58">
        <v>2077</v>
      </c>
      <c r="V58" s="43">
        <f>'Population Estimate'!J57*Assumptions!C$41*'Property % affected'!B58</f>
        <v>321.56565875837737</v>
      </c>
      <c r="W58" s="43">
        <f>'Population Estimate'!K57*Assumptions!D$41*'Property % affected'!C58</f>
        <v>465.01530270139261</v>
      </c>
      <c r="X58" s="43">
        <f>'Population Estimate'!L57*Assumptions!E$41*'Property % affected'!D58</f>
        <v>502.62933725326928</v>
      </c>
      <c r="Y58" s="43">
        <f>'Population Estimate'!M57*Assumptions!F$41*'Property % affected'!E58</f>
        <v>538.36532455182714</v>
      </c>
      <c r="Z58" s="43">
        <f>'Population Estimate'!N57*Assumptions!G$41*'Property % affected'!F58</f>
        <v>403.19064399924696</v>
      </c>
      <c r="AA58" s="43">
        <f>'Population Estimate'!O57*Assumptions!H$41*'Property % affected'!G58</f>
        <v>215.64091429533278</v>
      </c>
      <c r="AB58" s="44">
        <f>'Population Estimate'!J57*Assumptions!C$41*'Property % affected'!H58</f>
        <v>191.4209101406733</v>
      </c>
      <c r="AC58" s="44">
        <f>'Population Estimate'!K57*Assumptions!D$41*'Property % affected'!I58</f>
        <v>229.41978376004579</v>
      </c>
      <c r="AD58" s="44">
        <f>'Population Estimate'!L57*Assumptions!E$41*'Property % affected'!J58</f>
        <v>148.39204000106821</v>
      </c>
      <c r="AE58" s="44">
        <f>'Population Estimate'!M57*Assumptions!F$41*'Property % affected'!K58</f>
        <v>177.85714875760871</v>
      </c>
      <c r="AF58" s="44">
        <f>'Population Estimate'!N57*Assumptions!G$41*'Property % affected'!L58</f>
        <v>143.63406505579673</v>
      </c>
      <c r="AG58" s="44">
        <f>'Population Estimate'!O57*Assumptions!H$41*'Property % affected'!M58</f>
        <v>54.91984031773115</v>
      </c>
      <c r="AH58" s="45">
        <f>'Population Estimate'!J57*Assumptions!C$41*'Property % affected'!N58</f>
        <v>17151.292995039064</v>
      </c>
      <c r="AI58" s="45">
        <f>'Population Estimate'!K57*Assumptions!D$41*'Property % affected'!O58</f>
        <v>34462.135146832014</v>
      </c>
      <c r="AJ58" s="45">
        <f>'Population Estimate'!L57*Assumptions!E$41*'Property % affected'!P58</f>
        <v>25850.130201931435</v>
      </c>
      <c r="AK58" s="45">
        <f>'Population Estimate'!M57*Assumptions!F$41*'Property % affected'!Q58</f>
        <v>14035.033813702077</v>
      </c>
      <c r="AL58" s="45">
        <f>'Population Estimate'!N57*Assumptions!G$41*'Property % affected'!R58</f>
        <v>8840.8534583665587</v>
      </c>
      <c r="AM58" s="45">
        <f>'Population Estimate'!O57*Assumptions!H$41*'Property % affected'!S58</f>
        <v>4507.1783402480769</v>
      </c>
    </row>
    <row r="59" spans="1:39" x14ac:dyDescent="0.35">
      <c r="A59">
        <v>2078</v>
      </c>
      <c r="B59" s="43">
        <f>'Property % affected'!B59*'Population Estimate'!B58</f>
        <v>355.40496619534258</v>
      </c>
      <c r="C59" s="43">
        <f>'Property % affected'!C59*'Population Estimate'!C58</f>
        <v>523.9590185436798</v>
      </c>
      <c r="D59" s="43">
        <f>'Property % affected'!D59*'Population Estimate'!D58</f>
        <v>572.35164663316129</v>
      </c>
      <c r="E59" s="43">
        <f>'Property % affected'!E59*'Population Estimate'!E58</f>
        <v>555.37739676571812</v>
      </c>
      <c r="F59" s="43">
        <f>'Property % affected'!F59*'Population Estimate'!F58</f>
        <v>423.51207088630048</v>
      </c>
      <c r="G59" s="43">
        <f>'Property % affected'!G59*'Population Estimate'!G58</f>
        <v>242.59172371504053</v>
      </c>
      <c r="H59" s="44">
        <f>'Property % affected'!H59*'Population Estimate'!B58</f>
        <v>206.85376158172701</v>
      </c>
      <c r="I59" s="44">
        <f>'Property % affected'!I59*'Population Estimate'!C58</f>
        <v>252.74417646648294</v>
      </c>
      <c r="J59" s="44">
        <f>'Property % affected'!J59*'Population Estimate'!D58</f>
        <v>165.21364950316692</v>
      </c>
      <c r="K59" s="44">
        <f>'Property % affected'!K59*'Population Estimate'!E58</f>
        <v>179.39183119584052</v>
      </c>
      <c r="L59" s="44">
        <f>'Property % affected'!L59*'Population Estimate'!F58</f>
        <v>147.51392393999942</v>
      </c>
      <c r="M59" s="44">
        <f>'Property % affected'!M59*'Population Estimate'!G58</f>
        <v>60.407977872469132</v>
      </c>
      <c r="N59" s="45">
        <f>'Property % affected'!N59*'Population Estimate'!B58</f>
        <v>18678.851399439001</v>
      </c>
      <c r="O59" s="45">
        <f>'Property % affected'!O59*'Population Estimate'!C58</f>
        <v>38262.357737281389</v>
      </c>
      <c r="P59" s="45">
        <f>'Property % affected'!P59*'Population Estimate'!D58</f>
        <v>29005.296501072364</v>
      </c>
      <c r="Q59" s="45">
        <f>'Property % affected'!Q59*'Population Estimate'!E58</f>
        <v>14266.717297596157</v>
      </c>
      <c r="R59" s="45">
        <f>'Property % affected'!R59*'Population Estimate'!F58</f>
        <v>9150.5881862066562</v>
      </c>
      <c r="S59" s="45">
        <f>'Property % affected'!S59*'Population Estimate'!G58</f>
        <v>4996.3060110608958</v>
      </c>
      <c r="U59">
        <v>2078</v>
      </c>
      <c r="V59" s="43">
        <f>'Population Estimate'!J58*Assumptions!C$41*'Property % affected'!B59</f>
        <v>330.87337700215471</v>
      </c>
      <c r="W59" s="43">
        <f>'Population Estimate'!K58*Assumptions!D$41*'Property % affected'!C59</f>
        <v>478.47517100107825</v>
      </c>
      <c r="X59" s="43">
        <f>'Population Estimate'!L58*Assumptions!E$41*'Property % affected'!D59</f>
        <v>517.17794381242084</v>
      </c>
      <c r="Y59" s="43">
        <f>'Population Estimate'!M58*Assumptions!F$41*'Property % affected'!E59</f>
        <v>553.94830929123123</v>
      </c>
      <c r="Z59" s="43">
        <f>'Population Estimate'!N58*Assumptions!G$41*'Property % affected'!F59</f>
        <v>414.86099750453843</v>
      </c>
      <c r="AA59" s="43">
        <f>'Population Estimate'!O58*Assumptions!H$41*'Property % affected'!G59</f>
        <v>221.88264072794186</v>
      </c>
      <c r="AB59" s="44">
        <f>'Population Estimate'!J58*Assumptions!C$41*'Property % affected'!H59</f>
        <v>192.57581955826225</v>
      </c>
      <c r="AC59" s="44">
        <f>'Population Estimate'!K58*Assumptions!D$41*'Property % affected'!I59</f>
        <v>230.80395369556115</v>
      </c>
      <c r="AD59" s="44">
        <f>'Population Estimate'!L58*Assumptions!E$41*'Property % affected'!J59</f>
        <v>149.28734116940214</v>
      </c>
      <c r="AE59" s="44">
        <f>'Population Estimate'!M58*Assumptions!F$41*'Property % affected'!K59</f>
        <v>178.93022325054025</v>
      </c>
      <c r="AF59" s="44">
        <f>'Population Estimate'!N58*Assumptions!G$41*'Property % affected'!L59</f>
        <v>144.50065969426981</v>
      </c>
      <c r="AG59" s="44">
        <f>'Population Estimate'!O58*Assumptions!H$41*'Property % affected'!M59</f>
        <v>55.251190956221073</v>
      </c>
      <c r="AH59" s="45">
        <f>'Population Estimate'!J58*Assumptions!C$41*'Property % affected'!N59</f>
        <v>17389.556221498846</v>
      </c>
      <c r="AI59" s="45">
        <f>'Population Estimate'!K58*Assumptions!D$41*'Property % affected'!O59</f>
        <v>34940.878033047797</v>
      </c>
      <c r="AJ59" s="45">
        <f>'Population Estimate'!L58*Assumptions!E$41*'Property % affected'!P59</f>
        <v>26209.23638874192</v>
      </c>
      <c r="AK59" s="45">
        <f>'Population Estimate'!M58*Assumptions!F$41*'Property % affected'!Q59</f>
        <v>14230.006428355215</v>
      </c>
      <c r="AL59" s="45">
        <f>'Population Estimate'!N58*Assumptions!G$41*'Property % affected'!R59</f>
        <v>8963.669287485558</v>
      </c>
      <c r="AM59" s="45">
        <f>'Population Estimate'!O58*Assumptions!H$41*'Property % affected'!S59</f>
        <v>4569.7913953622192</v>
      </c>
    </row>
    <row r="60" spans="1:39" x14ac:dyDescent="0.35">
      <c r="A60">
        <v>2079</v>
      </c>
      <c r="B60" s="43">
        <f>'Property % affected'!B60*'Population Estimate'!B59</f>
        <v>365.69216321929815</v>
      </c>
      <c r="C60" s="43">
        <f>'Property % affected'!C60*'Population Estimate'!C59</f>
        <v>539.12501274443252</v>
      </c>
      <c r="D60" s="43">
        <f>'Property % affected'!D60*'Population Estimate'!D59</f>
        <v>588.91836549173945</v>
      </c>
      <c r="E60" s="43">
        <f>'Property % affected'!E60*'Population Estimate'!E59</f>
        <v>571.45279594863302</v>
      </c>
      <c r="F60" s="43">
        <f>'Property % affected'!F60*'Population Estimate'!F59</f>
        <v>435.77062810870075</v>
      </c>
      <c r="G60" s="43">
        <f>'Property % affected'!G60*'Population Estimate'!G59</f>
        <v>249.61354134734111</v>
      </c>
      <c r="H60" s="44">
        <f>'Property % affected'!H60*'Population Estimate'!B59</f>
        <v>208.10178279915246</v>
      </c>
      <c r="I60" s="44">
        <f>'Property % affected'!I60*'Population Estimate'!C59</f>
        <v>254.26907063518908</v>
      </c>
      <c r="J60" s="44">
        <f>'Property % affected'!J60*'Population Estimate'!D59</f>
        <v>166.21044133528827</v>
      </c>
      <c r="K60" s="44">
        <f>'Property % affected'!K60*'Population Estimate'!E59</f>
        <v>180.47416496561712</v>
      </c>
      <c r="L60" s="44">
        <f>'Property % affected'!L60*'Population Estimate'!F59</f>
        <v>148.40392712647795</v>
      </c>
      <c r="M60" s="44">
        <f>'Property % affected'!M60*'Population Estimate'!G59</f>
        <v>60.77244036766443</v>
      </c>
      <c r="N60" s="45">
        <f>'Property % affected'!N60*'Population Estimate'!B59</f>
        <v>18938.335241402434</v>
      </c>
      <c r="O60" s="45">
        <f>'Property % affected'!O60*'Population Estimate'!C59</f>
        <v>38793.892753858869</v>
      </c>
      <c r="P60" s="45">
        <f>'Property % affected'!P60*'Population Estimate'!D59</f>
        <v>29408.233791617586</v>
      </c>
      <c r="Q60" s="45">
        <f>'Property % affected'!Q60*'Population Estimate'!E59</f>
        <v>14464.908424953039</v>
      </c>
      <c r="R60" s="45">
        <f>'Property % affected'!R60*'Population Estimate'!F59</f>
        <v>9277.7068043703766</v>
      </c>
      <c r="S60" s="45">
        <f>'Property % affected'!S60*'Population Estimate'!G59</f>
        <v>5065.7139554601981</v>
      </c>
      <c r="U60">
        <v>2079</v>
      </c>
      <c r="V60" s="43">
        <f>'Population Estimate'!J59*Assumptions!C$41*'Property % affected'!B60</f>
        <v>340.45050715776404</v>
      </c>
      <c r="W60" s="43">
        <f>'Population Estimate'!K59*Assumptions!D$41*'Property % affected'!C60</f>
        <v>492.32463519920543</v>
      </c>
      <c r="X60" s="43">
        <f>'Population Estimate'!L59*Assumptions!E$41*'Property % affected'!D60</f>
        <v>532.14765979978381</v>
      </c>
      <c r="Y60" s="43">
        <f>'Population Estimate'!M59*Assumptions!F$41*'Property % affected'!E60</f>
        <v>569.98234353608143</v>
      </c>
      <c r="Z60" s="43">
        <f>'Population Estimate'!N59*Assumptions!G$41*'Property % affected'!F60</f>
        <v>426.86914940115042</v>
      </c>
      <c r="AA60" s="43">
        <f>'Population Estimate'!O59*Assumptions!H$41*'Property % affected'!G60</f>
        <v>228.30503393701522</v>
      </c>
      <c r="AB60" s="44">
        <f>'Population Estimate'!J59*Assumptions!C$41*'Property % affected'!H60</f>
        <v>193.7376969490046</v>
      </c>
      <c r="AC60" s="44">
        <f>'Population Estimate'!K59*Assumptions!D$41*'Property % affected'!I60</f>
        <v>232.19647481325885</v>
      </c>
      <c r="AD60" s="44">
        <f>'Population Estimate'!L59*Assumptions!E$41*'Property % affected'!J60</f>
        <v>150.18804400336455</v>
      </c>
      <c r="AE60" s="44">
        <f>'Population Estimate'!M59*Assumptions!F$41*'Property % affected'!K60</f>
        <v>180.00977197785269</v>
      </c>
      <c r="AF60" s="44">
        <f>'Population Estimate'!N59*Assumptions!G$41*'Property % affected'!L60</f>
        <v>145.37248280181899</v>
      </c>
      <c r="AG60" s="44">
        <f>'Population Estimate'!O59*Assumptions!H$41*'Property % affected'!M60</f>
        <v>55.58454074920585</v>
      </c>
      <c r="AH60" s="45">
        <f>'Population Estimate'!J59*Assumptions!C$41*'Property % affected'!N60</f>
        <v>17631.12936547328</v>
      </c>
      <c r="AI60" s="45">
        <f>'Population Estimate'!K59*Assumptions!D$41*'Property % affected'!O60</f>
        <v>35426.271544656513</v>
      </c>
      <c r="AJ60" s="45">
        <f>'Population Estimate'!L59*Assumptions!E$41*'Property % affected'!P60</f>
        <v>26573.331225605547</v>
      </c>
      <c r="AK60" s="45">
        <f>'Population Estimate'!M59*Assumptions!F$41*'Property % affected'!Q60</f>
        <v>14427.687573744322</v>
      </c>
      <c r="AL60" s="45">
        <f>'Population Estimate'!N59*Assumptions!G$41*'Property % affected'!R60</f>
        <v>9088.1912559442972</v>
      </c>
      <c r="AM60" s="45">
        <f>'Population Estimate'!O59*Assumptions!H$41*'Property % affected'!S60</f>
        <v>4633.2742617806362</v>
      </c>
    </row>
    <row r="61" spans="1:39" x14ac:dyDescent="0.35">
      <c r="A61">
        <v>2080</v>
      </c>
      <c r="B61" s="43">
        <f>'Property % affected'!B61*'Population Estimate'!B60</f>
        <v>377.02366014251686</v>
      </c>
      <c r="C61" s="43">
        <f>'Property % affected'!C61*'Population Estimate'!C60</f>
        <v>555.83057561283954</v>
      </c>
      <c r="D61" s="43">
        <f>'Property % affected'!D61*'Population Estimate'!D60</f>
        <v>607.166846913516</v>
      </c>
      <c r="E61" s="43">
        <f>'Property % affected'!E61*'Population Estimate'!E60</f>
        <v>589.16008161221316</v>
      </c>
      <c r="F61" s="43">
        <f>'Property % affected'!F61*'Population Estimate'!F60</f>
        <v>449.27360692064116</v>
      </c>
      <c r="G61" s="43">
        <f>'Property % affected'!G61*'Population Estimate'!G60</f>
        <v>257.34817544742964</v>
      </c>
      <c r="H61" s="44">
        <f>'Property % affected'!H61*'Population Estimate'!B60</f>
        <v>209.77270047479075</v>
      </c>
      <c r="I61" s="44">
        <f>'Property % affected'!I61*'Population Estimate'!C60</f>
        <v>256.31068065302594</v>
      </c>
      <c r="J61" s="44">
        <f>'Property % affected'!J61*'Population Estimate'!D60</f>
        <v>167.54499964885554</v>
      </c>
      <c r="K61" s="44">
        <f>'Property % affected'!K61*'Population Estimate'!E60</f>
        <v>181.92325140870719</v>
      </c>
      <c r="L61" s="44">
        <f>'Property % affected'!L61*'Population Estimate'!F60</f>
        <v>149.59551107945688</v>
      </c>
      <c r="M61" s="44">
        <f>'Property % affected'!M61*'Population Estimate'!G60</f>
        <v>61.260402284357916</v>
      </c>
      <c r="N61" s="45">
        <f>'Property % affected'!N61*'Population Estimate'!B60</f>
        <v>19239.519580648164</v>
      </c>
      <c r="O61" s="45">
        <f>'Property % affected'!O61*'Population Estimate'!C60</f>
        <v>39410.848405287892</v>
      </c>
      <c r="P61" s="45">
        <f>'Property % affected'!P61*'Population Estimate'!D60</f>
        <v>29875.925346868371</v>
      </c>
      <c r="Q61" s="45">
        <f>'Property % affected'!Q61*'Population Estimate'!E60</f>
        <v>14694.949969296133</v>
      </c>
      <c r="R61" s="45">
        <f>'Property % affected'!R61*'Population Estimate'!F60</f>
        <v>9425.2540918152135</v>
      </c>
      <c r="S61" s="45">
        <f>'Property % affected'!S61*'Population Estimate'!G60</f>
        <v>5146.2761427398746</v>
      </c>
      <c r="U61">
        <v>2080</v>
      </c>
      <c r="V61" s="43">
        <f>'Population Estimate'!J60*Assumptions!C$41*'Property % affected'!B61</f>
        <v>350.99985511317266</v>
      </c>
      <c r="W61" s="43">
        <f>'Population Estimate'!K60*Assumptions!D$41*'Property % affected'!C61</f>
        <v>507.58002114970793</v>
      </c>
      <c r="X61" s="43">
        <f>'Population Estimate'!L60*Assumptions!E$41*'Property % affected'!D61</f>
        <v>548.63701936558664</v>
      </c>
      <c r="Y61" s="43">
        <f>'Population Estimate'!M60*Assumptions!F$41*'Property % affected'!E61</f>
        <v>587.64406511963887</v>
      </c>
      <c r="Z61" s="43">
        <f>'Population Estimate'!N60*Assumptions!G$41*'Property % affected'!F61</f>
        <v>440.09630311008965</v>
      </c>
      <c r="AA61" s="43">
        <f>'Population Estimate'!O60*Assumptions!H$41*'Property % affected'!G61</f>
        <v>235.37939332945658</v>
      </c>
      <c r="AB61" s="44">
        <f>'Population Estimate'!J60*Assumptions!C$41*'Property % affected'!H61</f>
        <v>195.29328065383999</v>
      </c>
      <c r="AC61" s="44">
        <f>'Population Estimate'!K60*Assumptions!D$41*'Property % affected'!I61</f>
        <v>234.06085669777556</v>
      </c>
      <c r="AD61" s="44">
        <f>'Population Estimate'!L60*Assumptions!E$41*'Property % affected'!J61</f>
        <v>151.39395321768868</v>
      </c>
      <c r="AE61" s="44">
        <f>'Population Estimate'!M60*Assumptions!F$41*'Property % affected'!K61</f>
        <v>181.45512965686748</v>
      </c>
      <c r="AF61" s="44">
        <f>'Population Estimate'!N60*Assumptions!G$41*'Property % affected'!L61</f>
        <v>146.53972629102751</v>
      </c>
      <c r="AG61" s="44">
        <f>'Population Estimate'!O60*Assumptions!H$41*'Property % affected'!M61</f>
        <v>56.030847313142054</v>
      </c>
      <c r="AH61" s="45">
        <f>'Population Estimate'!J60*Assumptions!C$41*'Property % affected'!N61</f>
        <v>17911.524657900409</v>
      </c>
      <c r="AI61" s="45">
        <f>'Population Estimate'!K60*Assumptions!D$41*'Property % affected'!O61</f>
        <v>35989.670494517268</v>
      </c>
      <c r="AJ61" s="45">
        <f>'Population Estimate'!L60*Assumptions!E$41*'Property % affected'!P61</f>
        <v>26995.938128732119</v>
      </c>
      <c r="AK61" s="45">
        <f>'Population Estimate'!M60*Assumptions!F$41*'Property % affected'!Q61</f>
        <v>14657.137179179661</v>
      </c>
      <c r="AL61" s="45">
        <f>'Population Estimate'!N60*Assumptions!G$41*'Property % affected'!R61</f>
        <v>9232.7245976276972</v>
      </c>
      <c r="AM61" s="45">
        <f>'Population Estimate'!O60*Assumptions!H$41*'Property % affected'!S61</f>
        <v>4706.9591780782384</v>
      </c>
    </row>
    <row r="62" spans="1:39" x14ac:dyDescent="0.35">
      <c r="A62">
        <v>2081</v>
      </c>
      <c r="B62" s="43">
        <f>'Property % affected'!B62*'Population Estimate'!B61</f>
        <v>387.93661027964907</v>
      </c>
      <c r="C62" s="43">
        <f>'Property % affected'!C62*'Population Estimate'!C61</f>
        <v>571.91909205783804</v>
      </c>
      <c r="D62" s="43">
        <f>'Property % affected'!D62*'Population Estimate'!D61</f>
        <v>624.74129177138593</v>
      </c>
      <c r="E62" s="43">
        <f>'Property % affected'!E62*'Population Estimate'!E61</f>
        <v>606.21332063438058</v>
      </c>
      <c r="F62" s="43">
        <f>'Property % affected'!F62*'Population Estimate'!F61</f>
        <v>462.27783182366494</v>
      </c>
      <c r="G62" s="43">
        <f>'Property % affected'!G62*'Population Estimate'!G61</f>
        <v>264.79711858664308</v>
      </c>
      <c r="H62" s="44">
        <f>'Property % affected'!H62*'Population Estimate'!B61</f>
        <v>211.03833267324489</v>
      </c>
      <c r="I62" s="44">
        <f>'Property % affected'!I62*'Population Estimate'!C61</f>
        <v>257.85709279105885</v>
      </c>
      <c r="J62" s="44">
        <f>'Property % affected'!J62*'Population Estimate'!D61</f>
        <v>168.55585733322351</v>
      </c>
      <c r="K62" s="44">
        <f>'Property % affected'!K62*'Population Estimate'!E61</f>
        <v>183.02085812354272</v>
      </c>
      <c r="L62" s="44">
        <f>'Property % affected'!L62*'Population Estimate'!F61</f>
        <v>150.49807321045785</v>
      </c>
      <c r="M62" s="44">
        <f>'Property % affected'!M62*'Population Estimate'!G61</f>
        <v>61.630007754687703</v>
      </c>
      <c r="N62" s="45">
        <f>'Property % affected'!N62*'Population Estimate'!B61</f>
        <v>19506.792142089886</v>
      </c>
      <c r="O62" s="45">
        <f>'Property % affected'!O62*'Population Estimate'!C61</f>
        <v>39958.338084420393</v>
      </c>
      <c r="P62" s="45">
        <f>'Property % affected'!P62*'Population Estimate'!D61</f>
        <v>30290.957284616485</v>
      </c>
      <c r="Q62" s="45">
        <f>'Property % affected'!Q62*'Population Estimate'!E61</f>
        <v>14899.09004161385</v>
      </c>
      <c r="R62" s="45">
        <f>'Property % affected'!R62*'Population Estimate'!F61</f>
        <v>9556.1883281301525</v>
      </c>
      <c r="S62" s="45">
        <f>'Property % affected'!S62*'Population Estimate'!G61</f>
        <v>5217.7674500353014</v>
      </c>
      <c r="U62">
        <v>2081</v>
      </c>
      <c r="V62" s="43">
        <f>'Population Estimate'!J61*Assumptions!C$41*'Property % affected'!B62</f>
        <v>361.15954619341619</v>
      </c>
      <c r="W62" s="43">
        <f>'Population Estimate'!K61*Assumptions!D$41*'Property % affected'!C62</f>
        <v>522.27192525810631</v>
      </c>
      <c r="X62" s="43">
        <f>'Population Estimate'!L61*Assumptions!E$41*'Property % affected'!D62</f>
        <v>564.51731831939298</v>
      </c>
      <c r="Y62" s="43">
        <f>'Population Estimate'!M61*Assumptions!F$41*'Property % affected'!E62</f>
        <v>604.65342304324554</v>
      </c>
      <c r="Z62" s="43">
        <f>'Population Estimate'!N61*Assumptions!G$41*'Property % affected'!F62</f>
        <v>452.83489094715316</v>
      </c>
      <c r="AA62" s="43">
        <f>'Population Estimate'!O61*Assumptions!H$41*'Property % affected'!G62</f>
        <v>242.19245005311632</v>
      </c>
      <c r="AB62" s="44">
        <f>'Population Estimate'!J61*Assumptions!C$41*'Property % affected'!H62</f>
        <v>196.47155343946844</v>
      </c>
      <c r="AC62" s="44">
        <f>'Population Estimate'!K61*Assumptions!D$41*'Property % affected'!I62</f>
        <v>235.47302785238227</v>
      </c>
      <c r="AD62" s="44">
        <f>'Population Estimate'!L61*Assumptions!E$41*'Property % affected'!J62</f>
        <v>152.30736598021625</v>
      </c>
      <c r="AE62" s="44">
        <f>'Population Estimate'!M61*Assumptions!F$41*'Property % affected'!K62</f>
        <v>182.5499120291619</v>
      </c>
      <c r="AF62" s="44">
        <f>'Population Estimate'!N61*Assumptions!G$41*'Property % affected'!L62</f>
        <v>147.42385180176743</v>
      </c>
      <c r="AG62" s="44">
        <f>'Population Estimate'!O61*Assumptions!H$41*'Property % affected'!M62</f>
        <v>56.3689010460905</v>
      </c>
      <c r="AH62" s="45">
        <f>'Population Estimate'!J61*Assumptions!C$41*'Property % affected'!N62</f>
        <v>18160.348910220036</v>
      </c>
      <c r="AI62" s="45">
        <f>'Population Estimate'!K61*Assumptions!D$41*'Property % affected'!O62</f>
        <v>36489.633675936217</v>
      </c>
      <c r="AJ62" s="45">
        <f>'Population Estimate'!L61*Assumptions!E$41*'Property % affected'!P62</f>
        <v>27370.96170985344</v>
      </c>
      <c r="AK62" s="45">
        <f>'Population Estimate'!M61*Assumptions!F$41*'Property % affected'!Q62</f>
        <v>14860.751961807724</v>
      </c>
      <c r="AL62" s="45">
        <f>'Population Estimate'!N61*Assumptions!G$41*'Property % affected'!R62</f>
        <v>9360.9842426749656</v>
      </c>
      <c r="AM62" s="45">
        <f>'Population Estimate'!O61*Assumptions!H$41*'Property % affected'!S62</f>
        <v>4772.3475590538192</v>
      </c>
    </row>
    <row r="63" spans="1:39" x14ac:dyDescent="0.35">
      <c r="A63">
        <v>2082</v>
      </c>
      <c r="B63" s="43">
        <f>'Property % affected'!B63*'Population Estimate'!B62</f>
        <v>399.1654357670194</v>
      </c>
      <c r="C63" s="43">
        <f>'Property % affected'!C63*'Population Estimate'!C62</f>
        <v>588.47329062389599</v>
      </c>
      <c r="D63" s="43">
        <f>'Property % affected'!D63*'Population Estimate'!D62</f>
        <v>642.82442894938583</v>
      </c>
      <c r="E63" s="43">
        <f>'Property % affected'!E63*'Population Estimate'!E62</f>
        <v>623.76016567335671</v>
      </c>
      <c r="F63" s="43">
        <f>'Property % affected'!F63*'Population Estimate'!F62</f>
        <v>475.65846402665795</v>
      </c>
      <c r="G63" s="43">
        <f>'Property % affected'!G63*'Population Estimate'!G62</f>
        <v>272.46167139083582</v>
      </c>
      <c r="H63" s="44">
        <f>'Property % affected'!H63*'Population Estimate'!B62</f>
        <v>212.31160087418229</v>
      </c>
      <c r="I63" s="44">
        <f>'Property % affected'!I63*'Population Estimate'!C62</f>
        <v>259.41283497532532</v>
      </c>
      <c r="J63" s="44">
        <f>'Property % affected'!J63*'Population Estimate'!D62</f>
        <v>169.57281387616794</v>
      </c>
      <c r="K63" s="44">
        <f>'Property % affected'!K63*'Population Estimate'!E62</f>
        <v>184.12508708424906</v>
      </c>
      <c r="L63" s="44">
        <f>'Property % affected'!L63*'Population Estimate'!F62</f>
        <v>151.40608081501904</v>
      </c>
      <c r="M63" s="44">
        <f>'Property % affected'!M63*'Population Estimate'!G62</f>
        <v>62.001843184315867</v>
      </c>
      <c r="N63" s="45">
        <f>'Property % affected'!N63*'Population Estimate'!B62</f>
        <v>19777.777614438772</v>
      </c>
      <c r="O63" s="45">
        <f>'Property % affected'!O63*'Population Estimate'!C62</f>
        <v>40513.43340922879</v>
      </c>
      <c r="P63" s="45">
        <f>'Property % affected'!P63*'Population Estimate'!D62</f>
        <v>30711.754784681103</v>
      </c>
      <c r="Q63" s="45">
        <f>'Property % affected'!Q63*'Population Estimate'!E62</f>
        <v>15106.065997633996</v>
      </c>
      <c r="R63" s="45">
        <f>'Property % affected'!R63*'Population Estimate'!F62</f>
        <v>9688.9414834972886</v>
      </c>
      <c r="S63" s="45">
        <f>'Property % affected'!S63*'Population Estimate'!G62</f>
        <v>5290.2519040016496</v>
      </c>
      <c r="U63">
        <v>2082</v>
      </c>
      <c r="V63" s="43">
        <f>'Population Estimate'!J62*Assumptions!C$41*'Property % affected'!B63</f>
        <v>371.61330953990807</v>
      </c>
      <c r="W63" s="43">
        <f>'Population Estimate'!K62*Assumptions!D$41*'Property % affected'!C63</f>
        <v>537.38908654239117</v>
      </c>
      <c r="X63" s="43">
        <f>'Population Estimate'!L62*Assumptions!E$41*'Property % affected'!D63</f>
        <v>580.85727253881373</v>
      </c>
      <c r="Y63" s="43">
        <f>'Population Estimate'!M62*Assumptions!F$41*'Property % affected'!E63</f>
        <v>622.15511684522858</v>
      </c>
      <c r="Z63" s="43">
        <f>'Population Estimate'!N62*Assumptions!G$41*'Property % affected'!F63</f>
        <v>465.94219721910423</v>
      </c>
      <c r="AA63" s="43">
        <f>'Population Estimate'!O62*Assumptions!H$41*'Property % affected'!G63</f>
        <v>249.20271070896078</v>
      </c>
      <c r="AB63" s="44">
        <f>'Population Estimate'!J62*Assumptions!C$41*'Property % affected'!H63</f>
        <v>197.65693515763513</v>
      </c>
      <c r="AC63" s="44">
        <f>'Population Estimate'!K62*Assumptions!D$41*'Property % affected'!I63</f>
        <v>236.89371913033654</v>
      </c>
      <c r="AD63" s="44">
        <f>'Population Estimate'!L62*Assumptions!E$41*'Property % affected'!J63</f>
        <v>153.22628968196577</v>
      </c>
      <c r="AE63" s="44">
        <f>'Population Estimate'!M62*Assumptions!F$41*'Property % affected'!K63</f>
        <v>183.65129960707898</v>
      </c>
      <c r="AF63" s="44">
        <f>'Population Estimate'!N62*Assumptions!G$41*'Property % affected'!L63</f>
        <v>148.31331155147805</v>
      </c>
      <c r="AG63" s="44">
        <f>'Population Estimate'!O62*Assumptions!H$41*'Property % affected'!M63</f>
        <v>56.708994375651152</v>
      </c>
      <c r="AH63" s="45">
        <f>'Population Estimate'!J62*Assumptions!C$41*'Property % affected'!N63</f>
        <v>18412.629792264092</v>
      </c>
      <c r="AI63" s="45">
        <f>'Population Estimate'!K62*Assumptions!D$41*'Property % affected'!O63</f>
        <v>36996.542271951643</v>
      </c>
      <c r="AJ63" s="45">
        <f>'Population Estimate'!L62*Assumptions!E$41*'Property % affected'!P63</f>
        <v>27751.195063116265</v>
      </c>
      <c r="AK63" s="45">
        <f>'Population Estimate'!M62*Assumptions!F$41*'Property % affected'!Q63</f>
        <v>15067.195330891505</v>
      </c>
      <c r="AL63" s="45">
        <f>'Population Estimate'!N62*Assumptions!G$41*'Property % affected'!R63</f>
        <v>9491.0256517479793</v>
      </c>
      <c r="AM63" s="45">
        <f>'Population Estimate'!O62*Assumptions!H$41*'Property % affected'!S63</f>
        <v>4838.6443057502083</v>
      </c>
    </row>
    <row r="64" spans="1:39" x14ac:dyDescent="0.35">
      <c r="A64">
        <v>2083</v>
      </c>
      <c r="B64" s="43">
        <f>'Property % affected'!B64*'Population Estimate'!B63</f>
        <v>410.71927961688681</v>
      </c>
      <c r="C64" s="43">
        <f>'Property % affected'!C64*'Population Estimate'!C63</f>
        <v>605.50665048037058</v>
      </c>
      <c r="D64" s="43">
        <f>'Property % affected'!D64*'Population Estimate'!D63</f>
        <v>661.43098254711879</v>
      </c>
      <c r="E64" s="43">
        <f>'Property % affected'!E64*'Population Estimate'!E63</f>
        <v>641.81490415568339</v>
      </c>
      <c r="F64" s="43">
        <f>'Property % affected'!F64*'Population Estimate'!F63</f>
        <v>489.42639863921158</v>
      </c>
      <c r="G64" s="43">
        <f>'Property % affected'!G64*'Population Estimate'!G63</f>
        <v>280.34807468192878</v>
      </c>
      <c r="H64" s="44">
        <f>'Property % affected'!H64*'Population Estimate'!B63</f>
        <v>213.59255114828136</v>
      </c>
      <c r="I64" s="44">
        <f>'Property % affected'!I64*'Population Estimate'!C63</f>
        <v>260.97796349726315</v>
      </c>
      <c r="J64" s="44">
        <f>'Property % affected'!J64*'Population Estimate'!D63</f>
        <v>170.59590607423939</v>
      </c>
      <c r="K64" s="44">
        <f>'Property % affected'!K64*'Population Estimate'!E63</f>
        <v>185.23597824515585</v>
      </c>
      <c r="L64" s="44">
        <f>'Property % affected'!L64*'Population Estimate'!F63</f>
        <v>152.31956674759039</v>
      </c>
      <c r="M64" s="44">
        <f>'Property % affected'!M64*'Population Estimate'!G63</f>
        <v>62.375922027368176</v>
      </c>
      <c r="N64" s="45">
        <f>'Property % affected'!N64*'Population Estimate'!B63</f>
        <v>20052.527576904191</v>
      </c>
      <c r="O64" s="45">
        <f>'Property % affected'!O64*'Population Estimate'!C63</f>
        <v>41076.240036218296</v>
      </c>
      <c r="P64" s="45">
        <f>'Property % affected'!P64*'Population Estimate'!D63</f>
        <v>31138.397941401512</v>
      </c>
      <c r="Q64" s="45">
        <f>'Property % affected'!Q64*'Population Estimate'!E63</f>
        <v>15315.917233033673</v>
      </c>
      <c r="R64" s="45">
        <f>'Property % affected'!R64*'Population Estimate'!F63</f>
        <v>9823.5388260711625</v>
      </c>
      <c r="S64" s="45">
        <f>'Property % affected'!S64*'Population Estimate'!G63</f>
        <v>5363.7433012856354</v>
      </c>
      <c r="U64">
        <v>2083</v>
      </c>
      <c r="V64" s="43">
        <f>'Population Estimate'!J63*Assumptions!C$41*'Property % affected'!B64</f>
        <v>382.3696570746244</v>
      </c>
      <c r="W64" s="43">
        <f>'Population Estimate'!K63*Assumptions!D$41*'Property % affected'!C64</f>
        <v>552.94381407184994</v>
      </c>
      <c r="X64" s="43">
        <f>'Population Estimate'!L63*Assumptions!E$41*'Property % affected'!D64</f>
        <v>597.67018674587064</v>
      </c>
      <c r="Y64" s="43">
        <f>'Population Estimate'!M63*Assumptions!F$41*'Property % affected'!E64</f>
        <v>640.16339718797201</v>
      </c>
      <c r="Z64" s="43">
        <f>'Population Estimate'!N63*Assumptions!G$41*'Property % affected'!F64</f>
        <v>479.42889448132865</v>
      </c>
      <c r="AA64" s="43">
        <f>'Population Estimate'!O63*Assumptions!H$41*'Property % affected'!G64</f>
        <v>256.41588336496085</v>
      </c>
      <c r="AB64" s="44">
        <f>'Population Estimate'!J63*Assumptions!C$41*'Property % affected'!H64</f>
        <v>198.84946869902086</v>
      </c>
      <c r="AC64" s="44">
        <f>'Population Estimate'!K63*Assumptions!D$41*'Property % affected'!I64</f>
        <v>238.32298193652758</v>
      </c>
      <c r="AD64" s="44">
        <f>'Population Estimate'!L63*Assumptions!E$41*'Property % affected'!J64</f>
        <v>154.15075757236434</v>
      </c>
      <c r="AE64" s="44">
        <f>'Population Estimate'!M63*Assumptions!F$41*'Property % affected'!K64</f>
        <v>184.75933224213861</v>
      </c>
      <c r="AF64" s="44">
        <f>'Population Estimate'!N63*Assumptions!G$41*'Property % affected'!L64</f>
        <v>149.20813772349206</v>
      </c>
      <c r="AG64" s="44">
        <f>'Population Estimate'!O63*Assumptions!H$41*'Property % affected'!M64</f>
        <v>57.051139607424993</v>
      </c>
      <c r="AH64" s="45">
        <f>'Population Estimate'!J63*Assumptions!C$41*'Property % affected'!N64</f>
        <v>18668.415323021654</v>
      </c>
      <c r="AI64" s="45">
        <f>'Population Estimate'!K63*Assumptions!D$41*'Property % affected'!O64</f>
        <v>37510.49276723621</v>
      </c>
      <c r="AJ64" s="45">
        <f>'Population Estimate'!L63*Assumptions!E$41*'Property % affected'!P64</f>
        <v>28136.710561904936</v>
      </c>
      <c r="AK64" s="45">
        <f>'Population Estimate'!M63*Assumptions!F$41*'Property % affected'!Q64</f>
        <v>15276.506580735842</v>
      </c>
      <c r="AL64" s="45">
        <f>'Population Estimate'!N63*Assumptions!G$41*'Property % affected'!R64</f>
        <v>9622.8735768491479</v>
      </c>
      <c r="AM64" s="45">
        <f>'Population Estimate'!O63*Assumptions!H$41*'Property % affected'!S64</f>
        <v>4905.8620370496956</v>
      </c>
    </row>
    <row r="65" spans="1:39" x14ac:dyDescent="0.35">
      <c r="A65">
        <v>2084</v>
      </c>
      <c r="B65" s="43">
        <f>'Property % affected'!B65*'Population Estimate'!B64</f>
        <v>422.60754948600771</v>
      </c>
      <c r="C65" s="43">
        <f>'Property % affected'!C65*'Population Estimate'!C64</f>
        <v>623.03304095118733</v>
      </c>
      <c r="D65" s="43">
        <f>'Property % affected'!D65*'Population Estimate'!D64</f>
        <v>680.57610285326223</v>
      </c>
      <c r="E65" s="43">
        <f>'Property % affected'!E65*'Population Estimate'!E64</f>
        <v>660.39223705747429</v>
      </c>
      <c r="F65" s="43">
        <f>'Property % affected'!F65*'Population Estimate'!F64</f>
        <v>503.59284612987295</v>
      </c>
      <c r="G65" s="43">
        <f>'Property % affected'!G65*'Population Estimate'!G64</f>
        <v>288.46274992243877</v>
      </c>
      <c r="H65" s="44">
        <f>'Property % affected'!H65*'Population Estimate'!B64</f>
        <v>214.88122984418109</v>
      </c>
      <c r="I65" s="44">
        <f>'Property % affected'!I65*'Population Estimate'!C64</f>
        <v>262.55253498793621</v>
      </c>
      <c r="J65" s="44">
        <f>'Property % affected'!J65*'Population Estimate'!D64</f>
        <v>171.62517094599497</v>
      </c>
      <c r="K65" s="44">
        <f>'Property % affected'!K65*'Population Estimate'!E64</f>
        <v>186.35357180165096</v>
      </c>
      <c r="L65" s="44">
        <f>'Property % affected'!L65*'Population Estimate'!F64</f>
        <v>153.2385640608442</v>
      </c>
      <c r="M65" s="44">
        <f>'Property % affected'!M65*'Population Estimate'!G64</f>
        <v>62.752257819143836</v>
      </c>
      <c r="N65" s="45">
        <f>'Property % affected'!N65*'Population Estimate'!B64</f>
        <v>20331.094325226259</v>
      </c>
      <c r="O65" s="45">
        <f>'Property % affected'!O65*'Population Estimate'!C64</f>
        <v>41646.865089658699</v>
      </c>
      <c r="P65" s="45">
        <f>'Property % affected'!P65*'Population Estimate'!D64</f>
        <v>31570.967961775666</v>
      </c>
      <c r="Q65" s="45">
        <f>'Property % affected'!Q65*'Population Estimate'!E64</f>
        <v>15528.683690768914</v>
      </c>
      <c r="R65" s="45">
        <f>'Property % affected'!R65*'Population Estimate'!F64</f>
        <v>9960.0059750277869</v>
      </c>
      <c r="S65" s="45">
        <f>'Property % affected'!S65*'Population Estimate'!G64</f>
        <v>5438.2556301949526</v>
      </c>
      <c r="U65">
        <v>2084</v>
      </c>
      <c r="V65" s="43">
        <f>'Population Estimate'!J64*Assumptions!C$41*'Property % affected'!B65</f>
        <v>393.43734709712959</v>
      </c>
      <c r="W65" s="43">
        <f>'Population Estimate'!K64*Assumptions!D$41*'Property % affected'!C65</f>
        <v>568.94877320179114</v>
      </c>
      <c r="X65" s="43">
        <f>'Population Estimate'!L64*Assumptions!E$41*'Property % affected'!D65</f>
        <v>614.96975076777494</v>
      </c>
      <c r="Y65" s="43">
        <f>'Population Estimate'!M64*Assumptions!F$41*'Property % affected'!E65</f>
        <v>658.69292721929332</v>
      </c>
      <c r="Z65" s="43">
        <f>'Population Estimate'!N64*Assumptions!G$41*'Property % affected'!F65</f>
        <v>493.30596420633606</v>
      </c>
      <c r="AA65" s="43">
        <f>'Population Estimate'!O64*Assumptions!H$41*'Property % affected'!G65</f>
        <v>263.83784130911954</v>
      </c>
      <c r="AB65" s="44">
        <f>'Population Estimate'!J64*Assumptions!C$41*'Property % affected'!H65</f>
        <v>200.04919721308082</v>
      </c>
      <c r="AC65" s="44">
        <f>'Population Estimate'!K64*Assumptions!D$41*'Property % affected'!I65</f>
        <v>239.7608679859886</v>
      </c>
      <c r="AD65" s="44">
        <f>'Population Estimate'!L64*Assumptions!E$41*'Property % affected'!J65</f>
        <v>155.08080310144462</v>
      </c>
      <c r="AE65" s="44">
        <f>'Population Estimate'!M64*Assumptions!F$41*'Property % affected'!K65</f>
        <v>185.87405002629859</v>
      </c>
      <c r="AF65" s="44">
        <f>'Population Estimate'!N64*Assumptions!G$41*'Property % affected'!L65</f>
        <v>150.10836269531541</v>
      </c>
      <c r="AG65" s="44">
        <f>'Population Estimate'!O64*Assumptions!H$41*'Property % affected'!M65</f>
        <v>57.39534912125702</v>
      </c>
      <c r="AH65" s="45">
        <f>'Population Estimate'!J64*Assumptions!C$41*'Property % affected'!N65</f>
        <v>18927.754188554478</v>
      </c>
      <c r="AI65" s="45">
        <f>'Population Estimate'!K64*Assumptions!D$41*'Property % affected'!O65</f>
        <v>38031.582986813439</v>
      </c>
      <c r="AJ65" s="45">
        <f>'Population Estimate'!L64*Assumptions!E$41*'Property % affected'!P65</f>
        <v>28527.581585004111</v>
      </c>
      <c r="AK65" s="45">
        <f>'Population Estimate'!M64*Assumptions!F$41*'Property % affected'!Q65</f>
        <v>15488.725551516243</v>
      </c>
      <c r="AL65" s="45">
        <f>'Population Estimate'!N64*Assumptions!G$41*'Property % affected'!R65</f>
        <v>9756.5531138320384</v>
      </c>
      <c r="AM65" s="45">
        <f>'Population Estimate'!O64*Assumptions!H$41*'Property % affected'!S65</f>
        <v>4974.0135471342219</v>
      </c>
    </row>
    <row r="66" spans="1:39" x14ac:dyDescent="0.35">
      <c r="A66">
        <v>2085</v>
      </c>
      <c r="B66" s="43">
        <f>'Property % affected'!B66*'Population Estimate'!B65</f>
        <v>434.83992533577032</v>
      </c>
      <c r="C66" s="43">
        <f>'Property % affected'!C66*'Population Estimate'!C65</f>
        <v>641.06673280786288</v>
      </c>
      <c r="D66" s="43">
        <f>'Property % affected'!D66*'Population Estimate'!D65</f>
        <v>700.2753786816121</v>
      </c>
      <c r="E66" s="43">
        <f>'Property % affected'!E66*'Population Estimate'!E65</f>
        <v>679.50729087460934</v>
      </c>
      <c r="F66" s="43">
        <f>'Property % affected'!F66*'Population Estimate'!F65</f>
        <v>518.16934145420998</v>
      </c>
      <c r="G66" s="43">
        <f>'Property % affected'!G66*'Population Estimate'!G65</f>
        <v>296.81230444411955</v>
      </c>
      <c r="H66" s="44">
        <f>'Property % affected'!H66*'Population Estimate'!B65</f>
        <v>216.17768359015781</v>
      </c>
      <c r="I66" s="44">
        <f>'Property % affected'!I66*'Population Estimate'!C65</f>
        <v>264.13660642008335</v>
      </c>
      <c r="J66" s="44">
        <f>'Property % affected'!J66*'Population Estimate'!D65</f>
        <v>172.66064573333765</v>
      </c>
      <c r="K66" s="44">
        <f>'Property % affected'!K66*'Population Estimate'!E65</f>
        <v>187.47790819163529</v>
      </c>
      <c r="L66" s="44">
        <f>'Property % affected'!L66*'Population Estimate'!F65</f>
        <v>154.16310600687106</v>
      </c>
      <c r="M66" s="44">
        <f>'Property % affected'!M66*'Population Estimate'!G65</f>
        <v>63.130864176605229</v>
      </c>
      <c r="N66" s="45">
        <f>'Property % affected'!N66*'Population Estimate'!B65</f>
        <v>20613.53088162978</v>
      </c>
      <c r="O66" s="45">
        <f>'Property % affected'!O66*'Population Estimate'!C65</f>
        <v>42225.417181974291</v>
      </c>
      <c r="P66" s="45">
        <f>'Property % affected'!P66*'Population Estimate'!D65</f>
        <v>32009.547180917165</v>
      </c>
      <c r="Q66" s="45">
        <f>'Property % affected'!Q66*'Population Estimate'!E65</f>
        <v>15744.405868677382</v>
      </c>
      <c r="R66" s="45">
        <f>'Property % affected'!R66*'Population Estimate'!F65</f>
        <v>10098.368905440982</v>
      </c>
      <c r="S66" s="45">
        <f>'Property % affected'!S66*'Population Estimate'!G65</f>
        <v>5513.8030733607911</v>
      </c>
      <c r="U66">
        <v>2085</v>
      </c>
      <c r="V66" s="43">
        <f>'Population Estimate'!J65*Assumptions!C$41*'Property % affected'!B66</f>
        <v>404.82539141597573</v>
      </c>
      <c r="W66" s="43">
        <f>'Population Estimate'!K65*Assumptions!D$41*'Property % affected'!C66</f>
        <v>585.41699588624203</v>
      </c>
      <c r="X66" s="43">
        <f>'Population Estimate'!L65*Assumptions!E$41*'Property % affected'!D66</f>
        <v>632.77005068379754</v>
      </c>
      <c r="Y66" s="43">
        <f>'Population Estimate'!M65*Assumptions!F$41*'Property % affected'!E66</f>
        <v>677.75879451183573</v>
      </c>
      <c r="Z66" s="43">
        <f>'Population Estimate'!N65*Assumptions!G$41*'Property % affected'!F66</f>
        <v>507.58470572536623</v>
      </c>
      <c r="AA66" s="43">
        <f>'Population Estimate'!O65*Assumptions!H$41*'Property % affected'!G66</f>
        <v>271.47462783176553</v>
      </c>
      <c r="AB66" s="44">
        <f>'Population Estimate'!J65*Assumptions!C$41*'Property % affected'!H66</f>
        <v>201.25616410960595</v>
      </c>
      <c r="AC66" s="44">
        <f>'Population Estimate'!K65*Assumptions!D$41*'Property % affected'!I66</f>
        <v>241.20742930576736</v>
      </c>
      <c r="AD66" s="44">
        <f>'Population Estimate'!L65*Assumptions!E$41*'Property % affected'!J66</f>
        <v>156.01645992105489</v>
      </c>
      <c r="AE66" s="44">
        <f>'Population Estimate'!M65*Assumptions!F$41*'Property % affected'!K66</f>
        <v>186.99549329340579</v>
      </c>
      <c r="AF66" s="44">
        <f>'Population Estimate'!N65*Assumptions!G$41*'Property % affected'!L66</f>
        <v>151.01401903979882</v>
      </c>
      <c r="AG66" s="44">
        <f>'Population Estimate'!O65*Assumptions!H$41*'Property % affected'!M66</f>
        <v>57.74163537168409</v>
      </c>
      <c r="AH66" s="45">
        <f>'Population Estimate'!J65*Assumptions!C$41*'Property % affected'!N66</f>
        <v>19190.695751263898</v>
      </c>
      <c r="AI66" s="45">
        <f>'Population Estimate'!K65*Assumptions!D$41*'Property % affected'!O66</f>
        <v>38559.912114677587</v>
      </c>
      <c r="AJ66" s="45">
        <f>'Population Estimate'!L65*Assumptions!E$41*'Property % affected'!P66</f>
        <v>28923.882530565705</v>
      </c>
      <c r="AK66" s="45">
        <f>'Population Estimate'!M65*Assumptions!F$41*'Property % affected'!Q66</f>
        <v>15703.892636862047</v>
      </c>
      <c r="AL66" s="45">
        <f>'Population Estimate'!N65*Assumptions!G$41*'Property % affected'!R66</f>
        <v>9892.0897071781092</v>
      </c>
      <c r="AM66" s="45">
        <f>'Population Estimate'!O65*Assumptions!H$41*'Property % affected'!S66</f>
        <v>5043.1118079206071</v>
      </c>
    </row>
    <row r="67" spans="1:39" x14ac:dyDescent="0.35">
      <c r="A67">
        <v>2086</v>
      </c>
      <c r="B67" s="43">
        <f>'Property % affected'!B67*'Population Estimate'!B66</f>
        <v>447.42636731405292</v>
      </c>
      <c r="C67" s="43">
        <f>'Property % affected'!C67*'Population Estimate'!C66</f>
        <v>659.62240988940721</v>
      </c>
      <c r="D67" s="43">
        <f>'Property % affected'!D67*'Population Estimate'!D66</f>
        <v>720.54485006419065</v>
      </c>
      <c r="E67" s="43">
        <f>'Property % affected'!E67*'Population Estimate'!E66</f>
        <v>699.17562993940271</v>
      </c>
      <c r="F67" s="43">
        <f>'Property % affected'!F67*'Population Estimate'!F66</f>
        <v>533.16775344708833</v>
      </c>
      <c r="G67" s="43">
        <f>'Property % affected'!G67*'Population Estimate'!G66</f>
        <v>305.40353682794819</v>
      </c>
      <c r="H67" s="44">
        <f>'Property % affected'!H67*'Population Estimate'!B66</f>
        <v>217.48195929581286</v>
      </c>
      <c r="I67" s="44">
        <f>'Property % affected'!I67*'Population Estimate'!C66</f>
        <v>265.73023511017982</v>
      </c>
      <c r="J67" s="44">
        <f>'Property % affected'!J67*'Population Estimate'!D66</f>
        <v>173.7023679028639</v>
      </c>
      <c r="K67" s="44">
        <f>'Property % affected'!K67*'Population Estimate'!E66</f>
        <v>188.60902809698572</v>
      </c>
      <c r="L67" s="44">
        <f>'Property % affected'!L67*'Population Estimate'!F66</f>
        <v>155.09322603838308</v>
      </c>
      <c r="M67" s="44">
        <f>'Property % affected'!M67*'Population Estimate'!G66</f>
        <v>63.511754798870648</v>
      </c>
      <c r="N67" s="45">
        <f>'Property % affected'!N67*'Population Estimate'!B66</f>
        <v>20899.891004916477</v>
      </c>
      <c r="O67" s="45">
        <f>'Property % affected'!O67*'Population Estimate'!C66</f>
        <v>42812.006434417111</v>
      </c>
      <c r="P67" s="45">
        <f>'Property % affected'!P67*'Population Estimate'!D66</f>
        <v>32454.219077726822</v>
      </c>
      <c r="Q67" s="45">
        <f>'Property % affected'!Q67*'Population Estimate'!E66</f>
        <v>15963.124827186728</v>
      </c>
      <c r="R67" s="45">
        <f>'Property % affected'!R67*'Population Estimate'!F66</f>
        <v>10238.653953226447</v>
      </c>
      <c r="S67" s="45">
        <f>'Property % affected'!S67*'Population Estimate'!G66</f>
        <v>5590.4000104373617</v>
      </c>
      <c r="U67">
        <v>2086</v>
      </c>
      <c r="V67" s="43">
        <f>'Population Estimate'!J66*Assumptions!C$41*'Property % affected'!B67</f>
        <v>416.54306268652039</v>
      </c>
      <c r="W67" s="43">
        <f>'Population Estimate'!K66*Assumptions!D$41*'Property % affected'!C67</f>
        <v>602.36189128914941</v>
      </c>
      <c r="X67" s="43">
        <f>'Population Estimate'!L66*Assumptions!E$41*'Property % affected'!D67</f>
        <v>651.08558029478422</v>
      </c>
      <c r="Y67" s="43">
        <f>'Population Estimate'!M66*Assumptions!F$41*'Property % affected'!E67</f>
        <v>697.37652334804363</v>
      </c>
      <c r="Z67" s="43">
        <f>'Population Estimate'!N66*Assumptions!G$41*'Property % affected'!F67</f>
        <v>522.27674542881095</v>
      </c>
      <c r="AA67" s="43">
        <f>'Population Estimate'!O66*Assumptions!H$41*'Property % affected'!G67</f>
        <v>279.33246114627076</v>
      </c>
      <c r="AB67" s="44">
        <f>'Population Estimate'!J66*Assumptions!C$41*'Property % affected'!H67</f>
        <v>202.47041306029382</v>
      </c>
      <c r="AC67" s="44">
        <f>'Population Estimate'!K66*Assumptions!D$41*'Property % affected'!I67</f>
        <v>242.66271823680916</v>
      </c>
      <c r="AD67" s="44">
        <f>'Population Estimate'!L66*Assumptions!E$41*'Property % affected'!J67</f>
        <v>156.95776188607695</v>
      </c>
      <c r="AE67" s="44">
        <f>'Population Estimate'!M66*Assumptions!F$41*'Property % affected'!K67</f>
        <v>188.12370262065505</v>
      </c>
      <c r="AF67" s="44">
        <f>'Population Estimate'!N66*Assumptions!G$41*'Property % affected'!L67</f>
        <v>151.92513952631654</v>
      </c>
      <c r="AG67" s="44">
        <f>'Population Estimate'!O66*Assumptions!H$41*'Property % affected'!M67</f>
        <v>58.090010888385692</v>
      </c>
      <c r="AH67" s="45">
        <f>'Population Estimate'!J66*Assumptions!C$41*'Property % affected'!N67</f>
        <v>19457.290059286446</v>
      </c>
      <c r="AI67" s="45">
        <f>'Population Estimate'!K66*Assumptions!D$41*'Property % affected'!O67</f>
        <v>39095.580712672294</v>
      </c>
      <c r="AJ67" s="45">
        <f>'Population Estimate'!L66*Assumptions!E$41*'Property % affected'!P67</f>
        <v>29325.688830269748</v>
      </c>
      <c r="AK67" s="45">
        <f>'Population Estimate'!M66*Assumptions!F$41*'Property % affected'!Q67</f>
        <v>15922.04879154491</v>
      </c>
      <c r="AL67" s="45">
        <f>'Population Estimate'!N66*Assumptions!G$41*'Property % affected'!R67</f>
        <v>10029.509154839792</v>
      </c>
      <c r="AM67" s="45">
        <f>'Population Estimate'!O66*Assumptions!H$41*'Property % affected'!S67</f>
        <v>5113.1699715296227</v>
      </c>
    </row>
    <row r="68" spans="1:39" x14ac:dyDescent="0.35">
      <c r="A68">
        <v>2087</v>
      </c>
      <c r="B68" s="43">
        <f>'Property % affected'!B68*'Population Estimate'!B67</f>
        <v>460.37712386522213</v>
      </c>
      <c r="C68" s="43">
        <f>'Property % affected'!C68*'Population Estimate'!C67</f>
        <v>678.7151810585616</v>
      </c>
      <c r="D68" s="43">
        <f>'Property % affected'!D68*'Population Estimate'!D67</f>
        <v>741.40102131176047</v>
      </c>
      <c r="E68" s="43">
        <f>'Property % affected'!E68*'Population Estimate'!E67</f>
        <v>719.4132690937796</v>
      </c>
      <c r="F68" s="43">
        <f>'Property % affected'!F68*'Population Estimate'!F67</f>
        <v>548.60029448680848</v>
      </c>
      <c r="G68" s="43">
        <f>'Property % affected'!G68*'Population Estimate'!G67</f>
        <v>314.24344243983307</v>
      </c>
      <c r="H68" s="44">
        <f>'Property % affected'!H68*'Population Estimate'!B67</f>
        <v>218.79410415376947</v>
      </c>
      <c r="I68" s="44">
        <f>'Property % affected'!I68*'Population Estimate'!C67</f>
        <v>267.33347872051144</v>
      </c>
      <c r="J68" s="44">
        <f>'Property % affected'!J68*'Population Estimate'!D67</f>
        <v>174.7503751472193</v>
      </c>
      <c r="K68" s="44">
        <f>'Property % affected'!K68*'Population Estimate'!E67</f>
        <v>189.74697244502713</v>
      </c>
      <c r="L68" s="44">
        <f>'Property % affected'!L68*'Population Estimate'!F67</f>
        <v>156.02895780992449</v>
      </c>
      <c r="M68" s="44">
        <f>'Property % affected'!M68*'Population Estimate'!G67</f>
        <v>63.89494346771</v>
      </c>
      <c r="N68" s="45">
        <f>'Property % affected'!N68*'Population Estimate'!B67</f>
        <v>21190.229200697388</v>
      </c>
      <c r="O68" s="45">
        <f>'Property % affected'!O68*'Population Estimate'!C67</f>
        <v>43406.74449802735</v>
      </c>
      <c r="P68" s="45">
        <f>'Property % affected'!P68*'Population Estimate'!D67</f>
        <v>32905.068290781994</v>
      </c>
      <c r="Q68" s="45">
        <f>'Property % affected'!Q68*'Population Estimate'!E67</f>
        <v>16184.882197129971</v>
      </c>
      <c r="R68" s="45">
        <f>'Property % affected'!R68*'Population Estimate'!F67</f>
        <v>10380.887820154534</v>
      </c>
      <c r="S68" s="45">
        <f>'Property % affected'!S68*'Population Estimate'!G67</f>
        <v>5668.0610208389053</v>
      </c>
      <c r="U68">
        <v>2087</v>
      </c>
      <c r="V68" s="43">
        <f>'Population Estimate'!J67*Assumptions!C$41*'Property % affected'!B68</f>
        <v>428.5999019611379</v>
      </c>
      <c r="W68" s="43">
        <f>'Population Estimate'!K67*Assumptions!D$41*'Property % affected'!C68</f>
        <v>619.79725670272137</v>
      </c>
      <c r="X68" s="43">
        <f>'Population Estimate'!L67*Assumptions!E$41*'Property % affected'!D68</f>
        <v>669.93125292465834</v>
      </c>
      <c r="Y68" s="43">
        <f>'Population Estimate'!M67*Assumptions!F$41*'Property % affected'!E68</f>
        <v>717.56208736072927</v>
      </c>
      <c r="Z68" s="43">
        <f>'Population Estimate'!N67*Assumptions!G$41*'Property % affected'!F68</f>
        <v>537.39404623294035</v>
      </c>
      <c r="AA68" s="43">
        <f>'Population Estimate'!O67*Assumptions!H$41*'Property % affected'!G68</f>
        <v>287.41773945219825</v>
      </c>
      <c r="AB68" s="44">
        <f>'Population Estimate'!J67*Assumptions!C$41*'Property % affected'!H68</f>
        <v>203.69198800032854</v>
      </c>
      <c r="AC68" s="44">
        <f>'Population Estimate'!K67*Assumptions!D$41*'Property % affected'!I68</f>
        <v>244.12678743585059</v>
      </c>
      <c r="AD68" s="44">
        <f>'Population Estimate'!L67*Assumptions!E$41*'Property % affected'!J68</f>
        <v>157.9047430556509</v>
      </c>
      <c r="AE68" s="44">
        <f>'Population Estimate'!M67*Assumptions!F$41*'Property % affected'!K68</f>
        <v>189.25871883005794</v>
      </c>
      <c r="AF68" s="44">
        <f>'Population Estimate'!N67*Assumptions!G$41*'Property % affected'!L68</f>
        <v>152.8417571219519</v>
      </c>
      <c r="AG68" s="44">
        <f>'Population Estimate'!O67*Assumptions!H$41*'Property % affected'!M68</f>
        <v>58.440488276637289</v>
      </c>
      <c r="AH68" s="45">
        <f>'Population Estimate'!J67*Assumptions!C$41*'Property % affected'!N68</f>
        <v>19727.587856019934</v>
      </c>
      <c r="AI68" s="45">
        <f>'Population Estimate'!K67*Assumptions!D$41*'Property % affected'!O68</f>
        <v>39638.690739631464</v>
      </c>
      <c r="AJ68" s="45">
        <f>'Population Estimate'!L67*Assumptions!E$41*'Property % affected'!P68</f>
        <v>29733.076963682015</v>
      </c>
      <c r="AK68" s="45">
        <f>'Population Estimate'!M67*Assumptions!F$41*'Property % affected'!Q68</f>
        <v>16143.235539274134</v>
      </c>
      <c r="AL68" s="45">
        <f>'Population Estimate'!N67*Assumptions!G$41*'Property % affected'!R68</f>
        <v>10168.837613150856</v>
      </c>
      <c r="AM68" s="45">
        <f>'Population Estimate'!O67*Assumptions!H$41*'Property % affected'!S68</f>
        <v>5184.2013727893609</v>
      </c>
    </row>
    <row r="69" spans="1:39" x14ac:dyDescent="0.35">
      <c r="A69">
        <v>2088</v>
      </c>
      <c r="B69" s="43">
        <f>'Property % affected'!B69*'Population Estimate'!B68</f>
        <v>473.70274007487438</v>
      </c>
      <c r="C69" s="43">
        <f>'Property % affected'!C69*'Population Estimate'!C68</f>
        <v>698.3605925041112</v>
      </c>
      <c r="D69" s="43">
        <f>'Property % affected'!D69*'Population Estimate'!D68</f>
        <v>762.86087445237183</v>
      </c>
      <c r="E69" s="43">
        <f>'Property % affected'!E69*'Population Estimate'!E68</f>
        <v>740.23668672927772</v>
      </c>
      <c r="F69" s="43">
        <f>'Property % affected'!F69*'Population Estimate'!F68</f>
        <v>564.47953043897007</v>
      </c>
      <c r="G69" s="43">
        <f>'Property % affected'!G69*'Population Estimate'!G68</f>
        <v>323.3392191265545</v>
      </c>
      <c r="H69" s="44">
        <f>'Property % affected'!H69*'Population Estimate'!B68</f>
        <v>220.1141656413804</v>
      </c>
      <c r="I69" s="44">
        <f>'Property % affected'!I69*'Population Estimate'!C68</f>
        <v>268.94639526126059</v>
      </c>
      <c r="J69" s="44">
        <f>'Property % affected'!J69*'Population Estimate'!D68</f>
        <v>175.80470538646239</v>
      </c>
      <c r="K69" s="44">
        <f>'Property % affected'!K69*'Population Estimate'!E68</f>
        <v>190.89178241001329</v>
      </c>
      <c r="L69" s="44">
        <f>'Property % affected'!L69*'Population Estimate'!F68</f>
        <v>156.97033517908889</v>
      </c>
      <c r="M69" s="44">
        <f>'Property % affected'!M69*'Population Estimate'!G68</f>
        <v>64.280444048043393</v>
      </c>
      <c r="N69" s="45">
        <f>'Property % affected'!N69*'Population Estimate'!B68</f>
        <v>21484.60073176743</v>
      </c>
      <c r="O69" s="45">
        <f>'Property % affected'!O69*'Population Estimate'!C68</f>
        <v>44009.74457488495</v>
      </c>
      <c r="P69" s="45">
        <f>'Property % affected'!P69*'Population Estimate'!D68</f>
        <v>33362.180634446639</v>
      </c>
      <c r="Q69" s="45">
        <f>'Property % affected'!Q69*'Population Estimate'!E68</f>
        <v>16409.720187669525</v>
      </c>
      <c r="R69" s="45">
        <f>'Property % affected'!R69*'Population Estimate'!F68</f>
        <v>10525.097578932635</v>
      </c>
      <c r="S69" s="45">
        <f>'Property % affected'!S69*'Population Estimate'!G68</f>
        <v>5746.8008865147258</v>
      </c>
      <c r="U69">
        <v>2088</v>
      </c>
      <c r="V69" s="43">
        <f>'Population Estimate'!J68*Assumptions!C$41*'Property % affected'!B69</f>
        <v>441.00572645797098</v>
      </c>
      <c r="W69" s="43">
        <f>'Population Estimate'!K68*Assumptions!D$41*'Property % affected'!C69</f>
        <v>637.73728878179941</v>
      </c>
      <c r="X69" s="43">
        <f>'Population Estimate'!L68*Assumptions!E$41*'Property % affected'!D69</f>
        <v>689.32241356351528</v>
      </c>
      <c r="Y69" s="43">
        <f>'Population Estimate'!M68*Assumptions!F$41*'Property % affected'!E69</f>
        <v>738.33192253951904</v>
      </c>
      <c r="Z69" s="43">
        <f>'Population Estimate'!N68*Assumptions!G$41*'Property % affected'!F69</f>
        <v>552.94891732064605</v>
      </c>
      <c r="AA69" s="43">
        <f>'Population Estimate'!O68*Assumptions!H$41*'Property % affected'!G69</f>
        <v>295.73704614500235</v>
      </c>
      <c r="AB69" s="44">
        <f>'Population Estimate'!J68*Assumptions!C$41*'Property % affected'!H69</f>
        <v>204.92093312997048</v>
      </c>
      <c r="AC69" s="44">
        <f>'Population Estimate'!K68*Assumptions!D$41*'Property % affected'!I69</f>
        <v>245.59968987732483</v>
      </c>
      <c r="AD69" s="44">
        <f>'Population Estimate'!L68*Assumptions!E$41*'Property % affected'!J69</f>
        <v>158.85743769440762</v>
      </c>
      <c r="AE69" s="44">
        <f>'Population Estimate'!M68*Assumptions!F$41*'Property % affected'!K69</f>
        <v>190.4005829899192</v>
      </c>
      <c r="AF69" s="44">
        <f>'Population Estimate'!N68*Assumptions!G$41*'Property % affected'!L69</f>
        <v>153.76390499269013</v>
      </c>
      <c r="AG69" s="44">
        <f>'Population Estimate'!O68*Assumptions!H$41*'Property % affected'!M69</f>
        <v>58.793080217766352</v>
      </c>
      <c r="AH69" s="45">
        <f>'Population Estimate'!J68*Assumptions!C$41*'Property % affected'!N69</f>
        <v>20001.640589781979</v>
      </c>
      <c r="AI69" s="45">
        <f>'Population Estimate'!K68*Assumptions!D$41*'Property % affected'!O69</f>
        <v>40189.34557078607</v>
      </c>
      <c r="AJ69" s="45">
        <f>'Population Estimate'!L68*Assumptions!E$41*'Property % affected'!P69</f>
        <v>30146.124472811098</v>
      </c>
      <c r="AK69" s="45">
        <f>'Population Estimate'!M68*Assumptions!F$41*'Property % affected'!Q69</f>
        <v>16367.494980600231</v>
      </c>
      <c r="AL69" s="45">
        <f>'Population Estimate'!N68*Assumptions!G$41*'Property % affected'!R69</f>
        <v>10310.10160180499</v>
      </c>
      <c r="AM69" s="45">
        <f>'Population Estimate'!O68*Assumptions!H$41*'Property % affected'!S69</f>
        <v>5256.2195317733722</v>
      </c>
    </row>
    <row r="70" spans="1:39" x14ac:dyDescent="0.35">
      <c r="A70">
        <v>2089</v>
      </c>
      <c r="B70" s="43">
        <f>'Property % affected'!B70*'Population Estimate'!B69</f>
        <v>487.41406625611705</v>
      </c>
      <c r="C70" s="43">
        <f>'Property % affected'!C70*'Population Estimate'!C69</f>
        <v>718.57464039928743</v>
      </c>
      <c r="D70" s="43">
        <f>'Property % affected'!D70*'Population Estimate'!D69</f>
        <v>784.94188305888986</v>
      </c>
      <c r="E70" s="43">
        <f>'Property % affected'!E70*'Population Estimate'!E69</f>
        <v>761.66283820449007</v>
      </c>
      <c r="F70" s="43">
        <f>'Property % affected'!F70*'Population Estimate'!F69</f>
        <v>580.8183908881623</v>
      </c>
      <c r="G70" s="43">
        <f>'Property % affected'!G70*'Population Estimate'!G69</f>
        <v>332.69827307657334</v>
      </c>
      <c r="H70" s="44">
        <f>'Property % affected'!H70*'Population Estimate'!B69</f>
        <v>221.44219152244622</v>
      </c>
      <c r="I70" s="44">
        <f>'Property % affected'!I70*'Population Estimate'!C69</f>
        <v>270.56904309260563</v>
      </c>
      <c r="J70" s="44">
        <f>'Property % affected'!J70*'Population Estimate'!D69</f>
        <v>176.86539676943653</v>
      </c>
      <c r="K70" s="44">
        <f>'Property % affected'!K70*'Population Estimate'!E69</f>
        <v>192.04349941461675</v>
      </c>
      <c r="L70" s="44">
        <f>'Property % affected'!L70*'Population Estimate'!F69</f>
        <v>157.9173922077448</v>
      </c>
      <c r="M70" s="44">
        <f>'Property % affected'!M70*'Population Estimate'!G69</f>
        <v>64.668270488442886</v>
      </c>
      <c r="N70" s="45">
        <f>'Property % affected'!N70*'Population Estimate'!B69</f>
        <v>21783.06162862412</v>
      </c>
      <c r="O70" s="45">
        <f>'Property % affected'!O70*'Population Estimate'!C69</f>
        <v>44621.121439656388</v>
      </c>
      <c r="P70" s="45">
        <f>'Property % affected'!P70*'Population Estimate'!D69</f>
        <v>33825.643115205188</v>
      </c>
      <c r="Q70" s="45">
        <f>'Property % affected'!Q70*'Population Estimate'!E69</f>
        <v>16637.68159433125</v>
      </c>
      <c r="R70" s="45">
        <f>'Property % affected'!R70*'Population Estimate'!F69</f>
        <v>10671.310678358199</v>
      </c>
      <c r="S70" s="45">
        <f>'Property % affected'!S70*'Population Estimate'!G69</f>
        <v>5826.6345947627879</v>
      </c>
      <c r="U70">
        <v>2089</v>
      </c>
      <c r="V70" s="43">
        <f>'Population Estimate'!J69*Assumptions!C$41*'Property % affected'!B70</f>
        <v>453.7706375545489</v>
      </c>
      <c r="W70" s="43">
        <f>'Population Estimate'!K69*Assumptions!D$41*'Property % affected'!C70</f>
        <v>656.19659510341046</v>
      </c>
      <c r="X70" s="43">
        <f>'Population Estimate'!L69*Assumptions!E$41*'Property % affected'!D70</f>
        <v>709.27485136220059</v>
      </c>
      <c r="Y70" s="43">
        <f>'Population Estimate'!M69*Assumptions!F$41*'Property % affected'!E70</f>
        <v>759.70294061377183</v>
      </c>
      <c r="Z70" s="43">
        <f>'Population Estimate'!N69*Assumptions!G$41*'Property % affected'!F70</f>
        <v>568.95402416412753</v>
      </c>
      <c r="AA70" s="43">
        <f>'Population Estimate'!O69*Assumptions!H$41*'Property % affected'!G70</f>
        <v>304.29715517652369</v>
      </c>
      <c r="AB70" s="44">
        <f>'Population Estimate'!J69*Assumptions!C$41*'Property % affected'!H70</f>
        <v>206.15729291615591</v>
      </c>
      <c r="AC70" s="44">
        <f>'Population Estimate'!K69*Assumptions!D$41*'Property % affected'!I70</f>
        <v>247.08147885527828</v>
      </c>
      <c r="AD70" s="44">
        <f>'Population Estimate'!L69*Assumptions!E$41*'Property % affected'!J70</f>
        <v>159.81588027370836</v>
      </c>
      <c r="AE70" s="44">
        <f>'Population Estimate'!M69*Assumptions!F$41*'Property % affected'!K70</f>
        <v>191.54933641632334</v>
      </c>
      <c r="AF70" s="44">
        <f>'Population Estimate'!N69*Assumptions!G$41*'Property % affected'!L70</f>
        <v>154.69161650461854</v>
      </c>
      <c r="AG70" s="44">
        <f>'Population Estimate'!O69*Assumptions!H$41*'Property % affected'!M70</f>
        <v>59.147799469611215</v>
      </c>
      <c r="AH70" s="45">
        <f>'Population Estimate'!J69*Assumptions!C$41*'Property % affected'!N70</f>
        <v>20279.500423602614</v>
      </c>
      <c r="AI70" s="45">
        <f>'Population Estimate'!K69*Assumptions!D$41*'Property % affected'!O70</f>
        <v>40747.650017440479</v>
      </c>
      <c r="AJ70" s="45">
        <f>'Population Estimate'!L69*Assumptions!E$41*'Property % affected'!P70</f>
        <v>30564.90997686773</v>
      </c>
      <c r="AK70" s="45">
        <f>'Population Estimate'!M69*Assumptions!F$41*'Property % affected'!Q70</f>
        <v>16594.869800928365</v>
      </c>
      <c r="AL70" s="45">
        <f>'Population Estimate'!N69*Assumptions!G$41*'Property % affected'!R70</f>
        <v>10453.328008903558</v>
      </c>
      <c r="AM70" s="45">
        <f>'Population Estimate'!O69*Assumptions!H$41*'Property % affected'!S70</f>
        <v>5329.2381563740664</v>
      </c>
    </row>
    <row r="71" spans="1:39" x14ac:dyDescent="0.35">
      <c r="A71">
        <v>2090</v>
      </c>
      <c r="B71" s="43">
        <f>'Property % affected'!B71*'Population Estimate'!B70</f>
        <v>493.46740475012001</v>
      </c>
      <c r="C71" s="43">
        <f>'Property % affected'!C71*'Population Estimate'!C70</f>
        <v>727.49882997993382</v>
      </c>
      <c r="D71" s="43">
        <f>'Property % affected'!D71*'Population Estimate'!D70</f>
        <v>794.69030692521881</v>
      </c>
      <c r="E71" s="43">
        <f>'Property % affected'!E71*'Population Estimate'!E70</f>
        <v>771.12215277324958</v>
      </c>
      <c r="F71" s="43">
        <f>'Property % affected'!F71*'Population Estimate'!F70</f>
        <v>588.03174513251997</v>
      </c>
      <c r="G71" s="43">
        <f>'Property % affected'!G71*'Population Estimate'!G70</f>
        <v>336.83015067865398</v>
      </c>
      <c r="H71" s="44">
        <f>'Property % affected'!H71*'Population Estimate'!B70</f>
        <v>219.20022738621057</v>
      </c>
      <c r="I71" s="44">
        <f>'Property % affected'!I71*'Population Estimate'!C70</f>
        <v>267.82970021120298</v>
      </c>
      <c r="J71" s="44">
        <f>'Property % affected'!J71*'Population Estimate'!D70</f>
        <v>175.07474488972025</v>
      </c>
      <c r="K71" s="44">
        <f>'Property % affected'!K71*'Population Estimate'!E70</f>
        <v>190.09917870804932</v>
      </c>
      <c r="L71" s="44">
        <f>'Property % affected'!L71*'Population Estimate'!F70</f>
        <v>156.31857706152752</v>
      </c>
      <c r="M71" s="44">
        <f>'Property % affected'!M71*'Population Estimate'!G70</f>
        <v>64.013544565660553</v>
      </c>
      <c r="N71" s="45">
        <f>'Property % affected'!N71*'Population Estimate'!B70</f>
        <v>21730.954610457851</v>
      </c>
      <c r="O71" s="45">
        <f>'Property % affected'!O71*'Population Estimate'!C70</f>
        <v>44514.383753967595</v>
      </c>
      <c r="P71" s="45">
        <f>'Property % affected'!P71*'Population Estimate'!D70</f>
        <v>33744.729172512496</v>
      </c>
      <c r="Q71" s="45">
        <f>'Property % affected'!Q71*'Population Estimate'!E70</f>
        <v>16597.882782214718</v>
      </c>
      <c r="R71" s="45">
        <f>'Property % affected'!R71*'Population Estimate'!F70</f>
        <v>10645.783955400004</v>
      </c>
      <c r="S71" s="45">
        <f>'Property % affected'!S71*'Population Estimate'!G70</f>
        <v>5812.6967672960291</v>
      </c>
      <c r="U71">
        <v>2090</v>
      </c>
      <c r="V71" s="43">
        <f>'Population Estimate'!J70*Assumptions!C$41*'Property % affected'!B71</f>
        <v>459.40614842286641</v>
      </c>
      <c r="W71" s="43">
        <f>'Population Estimate'!K70*Assumptions!D$41*'Property % affected'!C71</f>
        <v>664.34609341248449</v>
      </c>
      <c r="X71" s="43">
        <f>'Population Estimate'!L70*Assumptions!E$41*'Property % affected'!D71</f>
        <v>718.08354413046197</v>
      </c>
      <c r="Y71" s="43">
        <f>'Population Estimate'!M70*Assumptions!F$41*'Property % affected'!E71</f>
        <v>769.1379146385226</v>
      </c>
      <c r="Z71" s="43">
        <f>'Population Estimate'!N70*Assumptions!G$41*'Property % affected'!F71</f>
        <v>576.02003135231757</v>
      </c>
      <c r="AA71" s="43">
        <f>'Population Estimate'!O70*Assumptions!H$41*'Property % affected'!G71</f>
        <v>308.07631095098537</v>
      </c>
      <c r="AB71" s="44">
        <f>'Population Estimate'!J70*Assumptions!C$41*'Property % affected'!H71</f>
        <v>204.07007884929814</v>
      </c>
      <c r="AC71" s="44">
        <f>'Population Estimate'!K70*Assumptions!D$41*'Property % affected'!I71</f>
        <v>244.57993291900874</v>
      </c>
      <c r="AD71" s="44">
        <f>'Population Estimate'!L70*Assumptions!E$41*'Property % affected'!J71</f>
        <v>158.19784411939105</v>
      </c>
      <c r="AE71" s="44">
        <f>'Population Estimate'!M70*Assumptions!F$41*'Property % affected'!K71</f>
        <v>189.61001880203932</v>
      </c>
      <c r="AF71" s="44">
        <f>'Population Estimate'!N70*Assumptions!G$41*'Property % affected'!L71</f>
        <v>153.12546032636141</v>
      </c>
      <c r="AG71" s="44">
        <f>'Population Estimate'!O70*Assumptions!H$41*'Property % affected'!M71</f>
        <v>58.548964874286675</v>
      </c>
      <c r="AH71" s="45">
        <f>'Population Estimate'!J70*Assumptions!C$41*'Property % affected'!N71</f>
        <v>20230.990057383609</v>
      </c>
      <c r="AI71" s="45">
        <f>'Population Estimate'!K70*Assumptions!D$41*'Property % affected'!O71</f>
        <v>40650.178019431638</v>
      </c>
      <c r="AJ71" s="45">
        <f>'Population Estimate'!L70*Assumptions!E$41*'Property % affected'!P71</f>
        <v>30491.795997457128</v>
      </c>
      <c r="AK71" s="45">
        <f>'Population Estimate'!M70*Assumptions!F$41*'Property % affected'!Q71</f>
        <v>16555.173398424155</v>
      </c>
      <c r="AL71" s="45">
        <f>'Population Estimate'!N70*Assumptions!G$41*'Property % affected'!R71</f>
        <v>10428.322719851712</v>
      </c>
      <c r="AM71" s="45">
        <f>'Population Estimate'!O70*Assumptions!H$41*'Property % affected'!S71</f>
        <v>5316.4901453662078</v>
      </c>
    </row>
    <row r="72" spans="1:39" x14ac:dyDescent="0.35">
      <c r="A72">
        <v>2091</v>
      </c>
      <c r="B72" s="43">
        <f>'Property % affected'!B72*'Population Estimate'!B71</f>
        <v>507.75081916581598</v>
      </c>
      <c r="C72" s="43">
        <f>'Property % affected'!C72*'Population Estimate'!C71</f>
        <v>748.55628418159336</v>
      </c>
      <c r="D72" s="43">
        <f>'Property % affected'!D72*'Population Estimate'!D71</f>
        <v>817.69261847950952</v>
      </c>
      <c r="E72" s="43">
        <f>'Property % affected'!E72*'Population Estimate'!E71</f>
        <v>793.44228408721415</v>
      </c>
      <c r="F72" s="43">
        <f>'Property % affected'!F72*'Population Estimate'!F71</f>
        <v>605.05232445440208</v>
      </c>
      <c r="G72" s="43">
        <f>'Property % affected'!G72*'Population Estimate'!G71</f>
        <v>346.5796996529794</v>
      </c>
      <c r="H72" s="44">
        <f>'Property % affected'!H72*'Population Estimate'!B71</f>
        <v>220.52273915757323</v>
      </c>
      <c r="I72" s="44">
        <f>'Property % affected'!I72*'Population Estimate'!C71</f>
        <v>269.4456106300629</v>
      </c>
      <c r="J72" s="44">
        <f>'Property % affected'!J72*'Population Estimate'!D71</f>
        <v>176.13103216526682</v>
      </c>
      <c r="K72" s="44">
        <f>'Property % affected'!K72*'Population Estimate'!E71</f>
        <v>191.2461136568202</v>
      </c>
      <c r="L72" s="44">
        <f>'Property % affected'!L72*'Population Estimate'!F71</f>
        <v>157.2617018051086</v>
      </c>
      <c r="M72" s="44">
        <f>'Property % affected'!M72*'Population Estimate'!G71</f>
        <v>64.399760707971268</v>
      </c>
      <c r="N72" s="45">
        <f>'Property % affected'!N72*'Population Estimate'!B71</f>
        <v>22032.837818973767</v>
      </c>
      <c r="O72" s="45">
        <f>'Property % affected'!O72*'Population Estimate'!C71</f>
        <v>45132.770991603698</v>
      </c>
      <c r="P72" s="45">
        <f>'Property % affected'!P72*'Population Estimate'!D71</f>
        <v>34213.505961001865</v>
      </c>
      <c r="Q72" s="45">
        <f>'Property % affected'!Q72*'Population Estimate'!E71</f>
        <v>16828.458115819929</v>
      </c>
      <c r="R72" s="45">
        <f>'Property % affected'!R72*'Population Estimate'!F71</f>
        <v>10793.67361212391</v>
      </c>
      <c r="S72" s="45">
        <f>'Property % affected'!S72*'Population Estimate'!G71</f>
        <v>5893.4458913771659</v>
      </c>
      <c r="U72">
        <v>2091</v>
      </c>
      <c r="V72" s="43">
        <f>'Population Estimate'!J71*Assumptions!C$41*'Property % affected'!B72</f>
        <v>472.70365974758158</v>
      </c>
      <c r="W72" s="43">
        <f>'Population Estimate'!K71*Assumptions!D$41*'Property % affected'!C72</f>
        <v>683.57559160490166</v>
      </c>
      <c r="X72" s="43">
        <f>'Population Estimate'!L71*Assumptions!E$41*'Property % affected'!D72</f>
        <v>738.86847287585852</v>
      </c>
      <c r="Y72" s="43">
        <f>'Population Estimate'!M71*Assumptions!F$41*'Property % affected'!E72</f>
        <v>791.40061217812865</v>
      </c>
      <c r="Z72" s="43">
        <f>'Population Estimate'!N71*Assumptions!G$41*'Property % affected'!F72</f>
        <v>592.69293160945529</v>
      </c>
      <c r="AA72" s="43">
        <f>'Population Estimate'!O71*Assumptions!H$41*'Property % affected'!G72</f>
        <v>316.99358001194793</v>
      </c>
      <c r="AB72" s="44">
        <f>'Population Estimate'!J71*Assumptions!C$41*'Property % affected'!H72</f>
        <v>205.30130513350079</v>
      </c>
      <c r="AC72" s="44">
        <f>'Population Estimate'!K71*Assumptions!D$41*'Property % affected'!I72</f>
        <v>246.05556934594804</v>
      </c>
      <c r="AD72" s="44">
        <f>'Population Estimate'!L71*Assumptions!E$41*'Property % affected'!J72</f>
        <v>159.15230713955691</v>
      </c>
      <c r="AE72" s="44">
        <f>'Population Estimate'!M71*Assumptions!F$41*'Property % affected'!K72</f>
        <v>190.75400247771395</v>
      </c>
      <c r="AF72" s="44">
        <f>'Population Estimate'!N71*Assumptions!G$41*'Property % affected'!L72</f>
        <v>154.04931987793083</v>
      </c>
      <c r="AG72" s="44">
        <f>'Population Estimate'!O71*Assumptions!H$41*'Property % affected'!M72</f>
        <v>58.902211292735473</v>
      </c>
      <c r="AH72" s="45">
        <f>'Population Estimate'!J71*Assumptions!C$41*'Property % affected'!N72</f>
        <v>20512.035980098732</v>
      </c>
      <c r="AI72" s="45">
        <f>'Population Estimate'!K71*Assumptions!D$41*'Property % affected'!O72</f>
        <v>41214.884282328319</v>
      </c>
      <c r="AJ72" s="45">
        <f>'Population Estimate'!L71*Assumptions!E$41*'Property % affected'!P72</f>
        <v>30915.383519226434</v>
      </c>
      <c r="AK72" s="45">
        <f>'Population Estimate'!M71*Assumptions!F$41*'Property % affected'!Q72</f>
        <v>16785.155419584349</v>
      </c>
      <c r="AL72" s="45">
        <f>'Population Estimate'!N71*Assumptions!G$41*'Property % affected'!R72</f>
        <v>10573.191437243135</v>
      </c>
      <c r="AM72" s="45">
        <f>'Population Estimate'!O71*Assumptions!H$41*'Property % affected'!S72</f>
        <v>5390.3460404198931</v>
      </c>
    </row>
    <row r="73" spans="1:39" x14ac:dyDescent="0.35">
      <c r="A73">
        <v>2092</v>
      </c>
      <c r="B73" s="43">
        <f>'Property % affected'!B73*'Population Estimate'!B72</f>
        <v>522.44766702292418</v>
      </c>
      <c r="C73" s="43">
        <f>'Property % affected'!C73*'Population Estimate'!C72</f>
        <v>770.22324641155728</v>
      </c>
      <c r="D73" s="43">
        <f>'Property % affected'!D73*'Population Estimate'!D72</f>
        <v>841.36073195969504</v>
      </c>
      <c r="E73" s="43">
        <f>'Property % affected'!E73*'Population Estimate'!E72</f>
        <v>816.40847161948477</v>
      </c>
      <c r="F73" s="43">
        <f>'Property % affected'!F73*'Population Estimate'!F72</f>
        <v>622.56556445804256</v>
      </c>
      <c r="G73" s="43">
        <f>'Property % affected'!G73*'Population Estimate'!G72</f>
        <v>356.61144932997729</v>
      </c>
      <c r="H73" s="44">
        <f>'Property % affected'!H73*'Population Estimate'!B72</f>
        <v>221.85323010581101</v>
      </c>
      <c r="I73" s="44">
        <f>'Property % affected'!I73*'Population Estimate'!C72</f>
        <v>271.07127040263424</v>
      </c>
      <c r="J73" s="44">
        <f>'Property % affected'!J73*'Population Estimate'!D72</f>
        <v>177.19369239203021</v>
      </c>
      <c r="K73" s="44">
        <f>'Property % affected'!K73*'Population Estimate'!E72</f>
        <v>192.39996846598001</v>
      </c>
      <c r="L73" s="44">
        <f>'Property % affected'!L73*'Population Estimate'!F72</f>
        <v>158.21051675070325</v>
      </c>
      <c r="M73" s="44">
        <f>'Property % affected'!M73*'Population Estimate'!G72</f>
        <v>64.788307027584196</v>
      </c>
      <c r="N73" s="45">
        <f>'Property % affected'!N73*'Population Estimate'!B72</f>
        <v>22338.914744388796</v>
      </c>
      <c r="O73" s="45">
        <f>'Property % affected'!O73*'Population Estimate'!C72</f>
        <v>45759.748773316169</v>
      </c>
      <c r="P73" s="45">
        <f>'Property % affected'!P73*'Population Estimate'!D72</f>
        <v>34688.794927328039</v>
      </c>
      <c r="Q73" s="45">
        <f>'Property % affected'!Q73*'Population Estimate'!E72</f>
        <v>17062.236567868906</v>
      </c>
      <c r="R73" s="45">
        <f>'Property % affected'!R73*'Population Estimate'!F72</f>
        <v>10943.617730093465</v>
      </c>
      <c r="S73" s="45">
        <f>'Property % affected'!S73*'Population Estimate'!G72</f>
        <v>5975.3167703512399</v>
      </c>
      <c r="U73">
        <v>2092</v>
      </c>
      <c r="V73" s="43">
        <f>'Population Estimate'!J72*Assumptions!C$41*'Property % affected'!B73</f>
        <v>486.38606754797092</v>
      </c>
      <c r="W73" s="43">
        <f>'Population Estimate'!K72*Assumptions!D$41*'Property % affected'!C73</f>
        <v>703.36168763750902</v>
      </c>
      <c r="X73" s="43">
        <f>'Population Estimate'!L72*Assumptions!E$41*'Property % affected'!D73</f>
        <v>760.25502140001595</v>
      </c>
      <c r="Y73" s="43">
        <f>'Population Estimate'!M72*Assumptions!F$41*'Property % affected'!E73</f>
        <v>814.30770351539707</v>
      </c>
      <c r="Z73" s="43">
        <f>'Population Estimate'!N72*Assumptions!G$41*'Property % affected'!F73</f>
        <v>609.84842897755095</v>
      </c>
      <c r="AA73" s="43">
        <f>'Population Estimate'!O72*Assumptions!H$41*'Property % affected'!G73</f>
        <v>326.16895943284101</v>
      </c>
      <c r="AB73" s="44">
        <f>'Population Estimate'!J72*Assumptions!C$41*'Property % affected'!H73</f>
        <v>206.53995983725159</v>
      </c>
      <c r="AC73" s="44">
        <f>'Population Estimate'!K72*Assumptions!D$41*'Property % affected'!I73</f>
        <v>247.54010880445875</v>
      </c>
      <c r="AD73" s="44">
        <f>'Population Estimate'!L72*Assumptions!E$41*'Property % affected'!J73</f>
        <v>160.11252876953151</v>
      </c>
      <c r="AE73" s="44">
        <f>'Population Estimate'!M72*Assumptions!F$41*'Property % affected'!K73</f>
        <v>191.9048882077129</v>
      </c>
      <c r="AF73" s="44">
        <f>'Population Estimate'!N72*Assumptions!G$41*'Property % affected'!L73</f>
        <v>154.97875339786063</v>
      </c>
      <c r="AG73" s="44">
        <f>'Population Estimate'!O72*Assumptions!H$41*'Property % affected'!M73</f>
        <v>59.257588970591073</v>
      </c>
      <c r="AH73" s="45">
        <f>'Population Estimate'!J72*Assumptions!C$41*'Property % affected'!N73</f>
        <v>20796.986151219429</v>
      </c>
      <c r="AI73" s="45">
        <f>'Population Estimate'!K72*Assumptions!D$41*'Property % affected'!O73</f>
        <v>41787.435361137053</v>
      </c>
      <c r="AJ73" s="45">
        <f>'Population Estimate'!L72*Assumptions!E$41*'Property % affected'!P73</f>
        <v>31344.855456220525</v>
      </c>
      <c r="AK73" s="45">
        <f>'Population Estimate'!M72*Assumptions!F$41*'Property % affected'!Q73</f>
        <v>17018.332316979548</v>
      </c>
      <c r="AL73" s="45">
        <f>'Population Estimate'!N72*Assumptions!G$41*'Property % affected'!R73</f>
        <v>10720.072649437647</v>
      </c>
      <c r="AM73" s="45">
        <f>'Population Estimate'!O72*Assumptions!H$41*'Property % affected'!S73</f>
        <v>5465.2279306480341</v>
      </c>
    </row>
    <row r="74" spans="1:39" x14ac:dyDescent="0.35">
      <c r="A74">
        <v>2093</v>
      </c>
      <c r="B74" s="43">
        <f>'Property % affected'!B74*'Population Estimate'!B73</f>
        <v>537.56991515272864</v>
      </c>
      <c r="C74" s="43">
        <f>'Property % affected'!C74*'Population Estimate'!C73</f>
        <v>792.51735888018106</v>
      </c>
      <c r="D74" s="43">
        <f>'Property % affected'!D74*'Population Estimate'!D73</f>
        <v>865.71391900304013</v>
      </c>
      <c r="E74" s="43">
        <f>'Property % affected'!E74*'Population Estimate'!E73</f>
        <v>840.03941546780447</v>
      </c>
      <c r="F74" s="43">
        <f>'Property % affected'!F74*'Population Estimate'!F73</f>
        <v>640.58572520725932</v>
      </c>
      <c r="G74" s="43">
        <f>'Property % affected'!G74*'Population Estimate'!G73</f>
        <v>366.93356800920674</v>
      </c>
      <c r="H74" s="44">
        <f>'Property % affected'!H74*'Population Estimate'!B73</f>
        <v>223.19174837209371</v>
      </c>
      <c r="I74" s="44">
        <f>'Property % affected'!I74*'Population Estimate'!C73</f>
        <v>272.70673835018363</v>
      </c>
      <c r="J74" s="44">
        <f>'Property % affected'!J74*'Population Estimate'!D73</f>
        <v>178.26276402025798</v>
      </c>
      <c r="K74" s="44">
        <f>'Property % affected'!K74*'Population Estimate'!E73</f>
        <v>193.56078488547095</v>
      </c>
      <c r="L74" s="44">
        <f>'Property % affected'!L74*'Population Estimate'!F73</f>
        <v>159.16505622929384</v>
      </c>
      <c r="M74" s="44">
        <f>'Property % affected'!M74*'Population Estimate'!G73</f>
        <v>65.17919758327541</v>
      </c>
      <c r="N74" s="45">
        <f>'Property % affected'!N74*'Population Estimate'!B73</f>
        <v>22649.243645198065</v>
      </c>
      <c r="O74" s="45">
        <f>'Property % affected'!O74*'Population Estimate'!C73</f>
        <v>46395.436437673205</v>
      </c>
      <c r="P74" s="45">
        <f>'Property % affected'!P74*'Population Estimate'!D73</f>
        <v>35170.686537702721</v>
      </c>
      <c r="Q74" s="45">
        <f>'Property % affected'!Q74*'Population Estimate'!E73</f>
        <v>17299.262635609488</v>
      </c>
      <c r="R74" s="45">
        <f>'Property % affected'!R74*'Population Estimate'!F73</f>
        <v>11095.64484958054</v>
      </c>
      <c r="S74" s="45">
        <f>'Property % affected'!S74*'Population Estimate'!G73</f>
        <v>6058.3249874713702</v>
      </c>
      <c r="U74">
        <v>2093</v>
      </c>
      <c r="V74" s="43">
        <f>'Population Estimate'!J73*Assumptions!C$41*'Property % affected'!B74</f>
        <v>500.46451265282298</v>
      </c>
      <c r="W74" s="43">
        <f>'Population Estimate'!K73*Assumptions!D$41*'Property % affected'!C74</f>
        <v>723.72049223522538</v>
      </c>
      <c r="X74" s="43">
        <f>'Population Estimate'!L73*Assumptions!E$41*'Property % affected'!D74</f>
        <v>782.26060358789937</v>
      </c>
      <c r="Y74" s="43">
        <f>'Population Estimate'!M73*Assumptions!F$41*'Property % affected'!E74</f>
        <v>837.87784062930405</v>
      </c>
      <c r="Z74" s="43">
        <f>'Population Estimate'!N73*Assumptions!G$41*'Property % affected'!F74</f>
        <v>627.50049223035785</v>
      </c>
      <c r="AA74" s="43">
        <f>'Population Estimate'!O73*Assumptions!H$41*'Property % affected'!G74</f>
        <v>335.60992021823421</v>
      </c>
      <c r="AB74" s="44">
        <f>'Population Estimate'!J73*Assumptions!C$41*'Property % affected'!H74</f>
        <v>207.78608777880822</v>
      </c>
      <c r="AC74" s="44">
        <f>'Population Estimate'!K73*Assumptions!D$41*'Property % affected'!I74</f>
        <v>249.03360500964962</v>
      </c>
      <c r="AD74" s="44">
        <f>'Population Estimate'!L73*Assumptions!E$41*'Property % affected'!J74</f>
        <v>161.0785437530254</v>
      </c>
      <c r="AE74" s="44">
        <f>'Population Estimate'!M73*Assumptions!F$41*'Property % affected'!K74</f>
        <v>193.06271763454816</v>
      </c>
      <c r="AF74" s="44">
        <f>'Population Estimate'!N73*Assumptions!G$41*'Property % affected'!L74</f>
        <v>155.91379451585479</v>
      </c>
      <c r="AG74" s="44">
        <f>'Population Estimate'!O73*Assumptions!H$41*'Property % affected'!M74</f>
        <v>59.615110766488193</v>
      </c>
      <c r="AH74" s="45">
        <f>'Population Estimate'!J73*Assumptions!C$41*'Property % affected'!N74</f>
        <v>21085.894807987304</v>
      </c>
      <c r="AI74" s="45">
        <f>'Population Estimate'!K73*Assumptions!D$41*'Property % affected'!O74</f>
        <v>42367.940234880647</v>
      </c>
      <c r="AJ74" s="45">
        <f>'Population Estimate'!L73*Assumptions!E$41*'Property % affected'!P74</f>
        <v>31780.293553865711</v>
      </c>
      <c r="AK74" s="45">
        <f>'Population Estimate'!M73*Assumptions!F$41*'Property % affected'!Q74</f>
        <v>17254.748473358042</v>
      </c>
      <c r="AL74" s="45">
        <f>'Population Estimate'!N73*Assumptions!G$41*'Property % affected'!R74</f>
        <v>10868.994313715502</v>
      </c>
      <c r="AM74" s="45">
        <f>'Population Estimate'!O73*Assumptions!H$41*'Property % affected'!S74</f>
        <v>5541.1500690238991</v>
      </c>
    </row>
    <row r="75" spans="1:39" x14ac:dyDescent="0.35">
      <c r="A75">
        <v>2094</v>
      </c>
      <c r="B75" s="43">
        <f>'Property % affected'!B75*'Population Estimate'!B74</f>
        <v>553.1298767664548</v>
      </c>
      <c r="C75" s="43">
        <f>'Property % affected'!C75*'Population Estimate'!C74</f>
        <v>815.45677445161209</v>
      </c>
      <c r="D75" s="43">
        <f>'Property % affected'!D75*'Population Estimate'!D74</f>
        <v>890.77200906436474</v>
      </c>
      <c r="E75" s="43">
        <f>'Property % affected'!E75*'Population Estimate'!E74</f>
        <v>864.35435700426024</v>
      </c>
      <c r="F75" s="43">
        <f>'Property % affected'!F75*'Population Estimate'!F74</f>
        <v>659.12747952342875</v>
      </c>
      <c r="G75" s="43">
        <f>'Property % affected'!G75*'Population Estimate'!G74</f>
        <v>377.5544604216638</v>
      </c>
      <c r="H75" s="44">
        <f>'Property % affected'!H75*'Population Estimate'!B74</f>
        <v>224.53834238804347</v>
      </c>
      <c r="I75" s="44">
        <f>'Property % affected'!I75*'Population Estimate'!C74</f>
        <v>274.35207364886742</v>
      </c>
      <c r="J75" s="44">
        <f>'Property % affected'!J75*'Population Estimate'!D74</f>
        <v>179.33828573218145</v>
      </c>
      <c r="K75" s="44">
        <f>'Property % affected'!K75*'Population Estimate'!E74</f>
        <v>194.72860491712723</v>
      </c>
      <c r="L75" s="44">
        <f>'Property % affected'!L75*'Population Estimate'!F74</f>
        <v>160.12535477899365</v>
      </c>
      <c r="M75" s="44">
        <f>'Property % affected'!M75*'Population Estimate'!G74</f>
        <v>65.572446518642522</v>
      </c>
      <c r="N75" s="45">
        <f>'Property % affected'!N75*'Population Estimate'!B74</f>
        <v>22963.883589215093</v>
      </c>
      <c r="O75" s="45">
        <f>'Property % affected'!O75*'Population Estimate'!C74</f>
        <v>47039.954981076749</v>
      </c>
      <c r="P75" s="45">
        <f>'Property % affected'!P75*'Population Estimate'!D74</f>
        <v>35659.272515080789</v>
      </c>
      <c r="Q75" s="45">
        <f>'Property % affected'!Q75*'Population Estimate'!E74</f>
        <v>17539.581434438696</v>
      </c>
      <c r="R75" s="45">
        <f>'Property % affected'!R75*'Population Estimate'!F74</f>
        <v>11249.783907334242</v>
      </c>
      <c r="S75" s="45">
        <f>'Property % affected'!S75*'Population Estimate'!G74</f>
        <v>6142.4863424709256</v>
      </c>
      <c r="U75">
        <v>2094</v>
      </c>
      <c r="V75" s="43">
        <f>'Population Estimate'!J74*Assumptions!C$41*'Property % affected'!B75</f>
        <v>514.95045836222471</v>
      </c>
      <c r="W75" s="43">
        <f>'Population Estimate'!K74*Assumptions!D$41*'Property % affected'!C75</f>
        <v>744.66858244791479</v>
      </c>
      <c r="X75" s="43">
        <f>'Population Estimate'!L74*Assumptions!E$41*'Property % affected'!D75</f>
        <v>804.90313736938879</v>
      </c>
      <c r="Y75" s="43">
        <f>'Population Estimate'!M74*Assumptions!F$41*'Property % affected'!E75</f>
        <v>862.13021538037196</v>
      </c>
      <c r="Z75" s="43">
        <f>'Population Estimate'!N74*Assumptions!G$41*'Property % affected'!F75</f>
        <v>645.66349446779634</v>
      </c>
      <c r="AA75" s="43">
        <f>'Population Estimate'!O74*Assumptions!H$41*'Property % affected'!G75</f>
        <v>345.3241496209302</v>
      </c>
      <c r="AB75" s="44">
        <f>'Population Estimate'!J74*Assumptions!C$41*'Property % affected'!H75</f>
        <v>209.03973404683282</v>
      </c>
      <c r="AC75" s="44">
        <f>'Population Estimate'!K74*Assumptions!D$41*'Property % affected'!I75</f>
        <v>250.53611200071151</v>
      </c>
      <c r="AD75" s="44">
        <f>'Population Estimate'!L74*Assumptions!E$41*'Property % affected'!J75</f>
        <v>162.05038704337016</v>
      </c>
      <c r="AE75" s="44">
        <f>'Population Estimate'!M74*Assumptions!F$41*'Property % affected'!K75</f>
        <v>194.22753265197554</v>
      </c>
      <c r="AF75" s="44">
        <f>'Population Estimate'!N74*Assumptions!G$41*'Property % affected'!L75</f>
        <v>156.85447706451723</v>
      </c>
      <c r="AG75" s="44">
        <f>'Population Estimate'!O74*Assumptions!H$41*'Property % affected'!M75</f>
        <v>59.974789616642205</v>
      </c>
      <c r="AH75" s="45">
        <f>'Population Estimate'!J74*Assumptions!C$41*'Property % affected'!N75</f>
        <v>21378.816941099714</v>
      </c>
      <c r="AI75" s="45">
        <f>'Population Estimate'!K74*Assumptions!D$41*'Property % affected'!O75</f>
        <v>42956.509396502326</v>
      </c>
      <c r="AJ75" s="45">
        <f>'Population Estimate'!L74*Assumptions!E$41*'Property % affected'!P75</f>
        <v>32221.780693183628</v>
      </c>
      <c r="AK75" s="45">
        <f>'Population Estimate'!M74*Assumptions!F$41*'Property % affected'!Q75</f>
        <v>17494.448888026691</v>
      </c>
      <c r="AL75" s="45">
        <f>'Population Estimate'!N74*Assumptions!G$41*'Property % affected'!R75</f>
        <v>11019.984775735364</v>
      </c>
      <c r="AM75" s="45">
        <f>'Population Estimate'!O74*Assumptions!H$41*'Property % affected'!S75</f>
        <v>5618.1269065209535</v>
      </c>
    </row>
    <row r="76" spans="1:39" x14ac:dyDescent="0.35">
      <c r="A76">
        <v>2095</v>
      </c>
      <c r="B76" s="43">
        <f>'Property % affected'!B76*'Population Estimate'!B75</f>
        <v>569.14022148123649</v>
      </c>
      <c r="C76" s="43">
        <f>'Property % affected'!C76*'Population Estimate'!C75</f>
        <v>839.06017142466476</v>
      </c>
      <c r="D76" s="43">
        <f>'Property % affected'!D76*'Population Estimate'!D75</f>
        <v>916.55540556207507</v>
      </c>
      <c r="E76" s="43">
        <f>'Property % affected'!E76*'Population Estimate'!E75</f>
        <v>889.37309454246918</v>
      </c>
      <c r="F76" s="43">
        <f>'Property % affected'!F76*'Population Estimate'!F75</f>
        <v>678.20592493275353</v>
      </c>
      <c r="G76" s="43">
        <f>'Property % affected'!G76*'Population Estimate'!G75</f>
        <v>388.48277457329033</v>
      </c>
      <c r="H76" s="44">
        <f>'Property % affected'!H76*'Population Estimate'!B75</f>
        <v>225.89306087748753</v>
      </c>
      <c r="I76" s="44">
        <f>'Property % affected'!I76*'Population Estimate'!C75</f>
        <v>276.00733583187196</v>
      </c>
      <c r="J76" s="44">
        <f>'Property % affected'!J76*'Population Estimate'!D75</f>
        <v>180.42029644341545</v>
      </c>
      <c r="K76" s="44">
        <f>'Property % affected'!K76*'Population Estimate'!E75</f>
        <v>195.90347081619487</v>
      </c>
      <c r="L76" s="44">
        <f>'Property % affected'!L76*'Population Estimate'!F75</f>
        <v>161.09144714629636</v>
      </c>
      <c r="M76" s="44">
        <f>'Property % affected'!M76*'Population Estimate'!G75</f>
        <v>65.968068062616368</v>
      </c>
      <c r="N76" s="45">
        <f>'Property % affected'!N76*'Population Estimate'!B75</f>
        <v>23282.894464814737</v>
      </c>
      <c r="O76" s="45">
        <f>'Property % affected'!O76*'Population Estimate'!C75</f>
        <v>47693.427080792877</v>
      </c>
      <c r="P76" s="45">
        <f>'Property % affected'!P76*'Population Estimate'!D75</f>
        <v>36154.645856618918</v>
      </c>
      <c r="Q76" s="45">
        <f>'Property % affected'!Q76*'Population Estimate'!E75</f>
        <v>17783.238706489981</v>
      </c>
      <c r="R76" s="45">
        <f>'Property % affected'!R76*'Population Estimate'!F75</f>
        <v>11406.064242088723</v>
      </c>
      <c r="S76" s="45">
        <f>'Property % affected'!S76*'Population Estimate'!G75</f>
        <v>6227.8168545708386</v>
      </c>
      <c r="U76">
        <v>2095</v>
      </c>
      <c r="V76" s="43">
        <f>'Population Estimate'!J75*Assumptions!C$41*'Property % affected'!B76</f>
        <v>529.85569978149283</v>
      </c>
      <c r="W76" s="43">
        <f>'Population Estimate'!K75*Assumptions!D$41*'Property % affected'!C76</f>
        <v>766.22301514816274</v>
      </c>
      <c r="X76" s="43">
        <f>'Population Estimate'!L75*Assumptions!E$41*'Property % affected'!D76</f>
        <v>828.20105930885813</v>
      </c>
      <c r="Y76" s="43">
        <f>'Population Estimate'!M75*Assumptions!F$41*'Property % affected'!E76</f>
        <v>887.08457513754126</v>
      </c>
      <c r="Z76" s="43">
        <f>'Population Estimate'!N75*Assumptions!G$41*'Property % affected'!F76</f>
        <v>664.35222481917583</v>
      </c>
      <c r="AA76" s="43">
        <f>'Population Estimate'!O75*Assumptions!H$41*'Property % affected'!G76</f>
        <v>355.31955740127029</v>
      </c>
      <c r="AB76" s="44">
        <f>'Population Estimate'!J75*Assumptions!C$41*'Property % affected'!H76</f>
        <v>210.30094400202304</v>
      </c>
      <c r="AC76" s="44">
        <f>'Population Estimate'!K75*Assumptions!D$41*'Property % affected'!I76</f>
        <v>252.04768414287261</v>
      </c>
      <c r="AD76" s="44">
        <f>'Population Estimate'!L75*Assumptions!E$41*'Property % affected'!J76</f>
        <v>163.02809380478297</v>
      </c>
      <c r="AE76" s="44">
        <f>'Population Estimate'!M75*Assumptions!F$41*'Property % affected'!K76</f>
        <v>195.39937540651056</v>
      </c>
      <c r="AF76" s="44">
        <f>'Population Estimate'!N75*Assumptions!G$41*'Property % affected'!L76</f>
        <v>157.80083508057555</v>
      </c>
      <c r="AG76" s="44">
        <f>'Population Estimate'!O75*Assumptions!H$41*'Property % affected'!M76</f>
        <v>60.336638535317171</v>
      </c>
      <c r="AH76" s="45">
        <f>'Population Estimate'!J75*Assumptions!C$41*'Property % affected'!N76</f>
        <v>21675.808305176637</v>
      </c>
      <c r="AI76" s="45">
        <f>'Population Estimate'!K75*Assumptions!D$41*'Property % affected'!O76</f>
        <v>43553.254873897029</v>
      </c>
      <c r="AJ76" s="45">
        <f>'Population Estimate'!L75*Assumptions!E$41*'Property % affected'!P76</f>
        <v>32669.400906566854</v>
      </c>
      <c r="AK76" s="45">
        <f>'Population Estimate'!M75*Assumptions!F$41*'Property % affected'!Q76</f>
        <v>17737.47918541609</v>
      </c>
      <c r="AL76" s="45">
        <f>'Population Estimate'!N75*Assumptions!G$41*'Property % affected'!R76</f>
        <v>11173.072774929589</v>
      </c>
      <c r="AM76" s="45">
        <f>'Population Estimate'!O75*Assumptions!H$41*'Property % affected'!S76</f>
        <v>5696.1730948634558</v>
      </c>
    </row>
    <row r="77" spans="1:39" x14ac:dyDescent="0.35">
      <c r="A77">
        <v>2096</v>
      </c>
      <c r="B77" s="43">
        <f>'Property % affected'!B77*'Population Estimate'!B76</f>
        <v>585.61398563628529</v>
      </c>
      <c r="C77" s="43">
        <f>'Property % affected'!C77*'Population Estimate'!C76</f>
        <v>863.34676874152728</v>
      </c>
      <c r="D77" s="43">
        <f>'Property % affected'!D77*'Population Estimate'!D76</f>
        <v>943.08510249153835</v>
      </c>
      <c r="E77" s="43">
        <f>'Property % affected'!E77*'Population Estimate'!E76</f>
        <v>915.11599945825117</v>
      </c>
      <c r="F77" s="43">
        <f>'Property % affected'!F77*'Population Estimate'!F76</f>
        <v>697.83659595934398</v>
      </c>
      <c r="G77" s="43">
        <f>'Property % affected'!G77*'Population Estimate'!G76</f>
        <v>399.72740878656634</v>
      </c>
      <c r="H77" s="44">
        <f>'Property % affected'!H77*'Population Estimate'!B76</f>
        <v>227.25595285822095</v>
      </c>
      <c r="I77" s="44">
        <f>'Property % affected'!I77*'Population Estimate'!C76</f>
        <v>277.67258479156834</v>
      </c>
      <c r="J77" s="44">
        <f>'Property % affected'!J77*'Population Estimate'!D76</f>
        <v>181.5088353043663</v>
      </c>
      <c r="K77" s="44">
        <f>'Property % affected'!K77*'Population Estimate'!E76</f>
        <v>197.0854250928605</v>
      </c>
      <c r="L77" s="44">
        <f>'Property % affected'!L77*'Population Estimate'!F76</f>
        <v>162.06336828733353</v>
      </c>
      <c r="M77" s="44">
        <f>'Property % affected'!M77*'Population Estimate'!G76</f>
        <v>66.366076529975984</v>
      </c>
      <c r="N77" s="45">
        <f>'Property % affected'!N77*'Population Estimate'!B76</f>
        <v>23606.336992332279</v>
      </c>
      <c r="O77" s="45">
        <f>'Property % affected'!O77*'Population Estimate'!C76</f>
        <v>48355.977118302071</v>
      </c>
      <c r="P77" s="45">
        <f>'Property % affected'!P77*'Population Estimate'!D76</f>
        <v>36656.900851376493</v>
      </c>
      <c r="Q77" s="45">
        <f>'Property % affected'!Q77*'Population Estimate'!E76</f>
        <v>18030.280829339754</v>
      </c>
      <c r="R77" s="45">
        <f>'Property % affected'!R77*'Population Estimate'!F76</f>
        <v>11564.515600147482</v>
      </c>
      <c r="S77" s="45">
        <f>'Property % affected'!S77*'Population Estimate'!G76</f>
        <v>6314.3327655286821</v>
      </c>
      <c r="U77">
        <v>2096</v>
      </c>
      <c r="V77" s="43">
        <f>'Population Estimate'!J76*Assumptions!C$41*'Property % affected'!B77</f>
        <v>545.19237342527697</v>
      </c>
      <c r="W77" s="43">
        <f>'Population Estimate'!K76*Assumptions!D$41*'Property % affected'!C77</f>
        <v>788.40134091974483</v>
      </c>
      <c r="X77" s="43">
        <f>'Population Estimate'!L76*Assumptions!E$41*'Property % affected'!D77</f>
        <v>852.17333961705208</v>
      </c>
      <c r="Y77" s="43">
        <f>'Population Estimate'!M76*Assumptions!F$41*'Property % affected'!E77</f>
        <v>912.76123885736126</v>
      </c>
      <c r="Z77" s="43">
        <f>'Population Estimate'!N76*Assumptions!G$41*'Property % affected'!F77</f>
        <v>683.58190048516451</v>
      </c>
      <c r="AA77" s="43">
        <f>'Population Estimate'!O76*Assumptions!H$41*'Property % affected'!G77</f>
        <v>365.60428226761474</v>
      </c>
      <c r="AB77" s="44">
        <f>'Population Estimate'!J76*Assumptions!C$41*'Property % affected'!H77</f>
        <v>211.56976327875364</v>
      </c>
      <c r="AC77" s="44">
        <f>'Population Estimate'!K76*Assumptions!D$41*'Property % affected'!I77</f>
        <v>253.56837612936559</v>
      </c>
      <c r="AD77" s="44">
        <f>'Population Estimate'!L76*Assumptions!E$41*'Property % affected'!J77</f>
        <v>164.01169941363923</v>
      </c>
      <c r="AE77" s="44">
        <f>'Population Estimate'!M76*Assumptions!F$41*'Property % affected'!K77</f>
        <v>196.57828829895342</v>
      </c>
      <c r="AF77" s="44">
        <f>'Population Estimate'!N76*Assumptions!G$41*'Property % affected'!L77</f>
        <v>158.75290280611316</v>
      </c>
      <c r="AG77" s="44">
        <f>'Population Estimate'!O76*Assumptions!H$41*'Property % affected'!M77</f>
        <v>60.700670615296808</v>
      </c>
      <c r="AH77" s="45">
        <f>'Population Estimate'!J76*Assumptions!C$41*'Property % affected'!N77</f>
        <v>21976.92542937299</v>
      </c>
      <c r="AI77" s="45">
        <f>'Population Estimate'!K76*Assumptions!D$41*'Property % affected'!O77</f>
        <v>44158.290251234568</v>
      </c>
      <c r="AJ77" s="45">
        <f>'Population Estimate'!L76*Assumptions!E$41*'Property % affected'!P77</f>
        <v>33123.239393773525</v>
      </c>
      <c r="AK77" s="45">
        <f>'Population Estimate'!M76*Assumptions!F$41*'Property % affected'!Q77</f>
        <v>17983.885623764672</v>
      </c>
      <c r="AL77" s="45">
        <f>'Population Estimate'!N76*Assumptions!G$41*'Property % affected'!R77</f>
        <v>11328.287449974481</v>
      </c>
      <c r="AM77" s="45">
        <f>'Population Estimate'!O76*Assumptions!H$41*'Property % affected'!S77</f>
        <v>5775.3034893152417</v>
      </c>
    </row>
    <row r="78" spans="1:39" x14ac:dyDescent="0.35">
      <c r="A78">
        <v>2097</v>
      </c>
      <c r="B78" s="43">
        <f>'Property % affected'!B78*'Population Estimate'!B77</f>
        <v>602.5645829076617</v>
      </c>
      <c r="C78" s="43">
        <f>'Property % affected'!C78*'Population Estimate'!C77</f>
        <v>888.33634163668478</v>
      </c>
      <c r="D78" s="43">
        <f>'Property % affected'!D78*'Population Estimate'!D77</f>
        <v>970.38270151933432</v>
      </c>
      <c r="E78" s="43">
        <f>'Property % affected'!E78*'Population Estimate'!E77</f>
        <v>941.60403277691546</v>
      </c>
      <c r="F78" s="43">
        <f>'Property % affected'!F78*'Population Estimate'!F77</f>
        <v>718.0354767741228</v>
      </c>
      <c r="G78" s="43">
        <f>'Property % affected'!G78*'Population Estimate'!G77</f>
        <v>411.29751894592323</v>
      </c>
      <c r="H78" s="44">
        <f>'Property % affected'!H78*'Population Estimate'!B77</f>
        <v>228.62706764378046</v>
      </c>
      <c r="I78" s="44">
        <f>'Property % affected'!I78*'Population Estimate'!C77</f>
        <v>279.34788078167935</v>
      </c>
      <c r="J78" s="44">
        <f>'Property % affected'!J78*'Population Estimate'!D77</f>
        <v>182.60394170164847</v>
      </c>
      <c r="K78" s="44">
        <f>'Property % affected'!K78*'Population Estimate'!E77</f>
        <v>198.27451051378972</v>
      </c>
      <c r="L78" s="44">
        <f>'Property % affected'!L78*'Population Estimate'!F77</f>
        <v>163.04115336913935</v>
      </c>
      <c r="M78" s="44">
        <f>'Property % affected'!M78*'Population Estimate'!G77</f>
        <v>66.76648632186641</v>
      </c>
      <c r="N78" s="45">
        <f>'Property % affected'!N78*'Population Estimate'!B77</f>
        <v>23934.272735620965</v>
      </c>
      <c r="O78" s="45">
        <f>'Property % affected'!O78*'Population Estimate'!C77</f>
        <v>49027.731202973984</v>
      </c>
      <c r="P78" s="45">
        <f>'Property % affected'!P78*'Population Estimate'!D77</f>
        <v>37166.133098262588</v>
      </c>
      <c r="Q78" s="45">
        <f>'Property % affected'!Q78*'Population Estimate'!E77</f>
        <v>18280.754824834854</v>
      </c>
      <c r="R78" s="45">
        <f>'Property % affected'!R78*'Population Estimate'!F77</f>
        <v>11725.168141045286</v>
      </c>
      <c r="S78" s="45">
        <f>'Property % affected'!S78*'Population Estimate'!G77</f>
        <v>6402.0505427301314</v>
      </c>
      <c r="U78">
        <v>2097</v>
      </c>
      <c r="V78" s="43">
        <f>'Population Estimate'!J77*Assumptions!C$41*'Property % affected'!B78</f>
        <v>560.97296709965235</v>
      </c>
      <c r="W78" s="43">
        <f>'Population Estimate'!K77*Assumptions!D$41*'Property % affected'!C78</f>
        <v>811.22161834809776</v>
      </c>
      <c r="X78" s="43">
        <f>'Population Estimate'!L77*Assumptions!E$41*'Property % affected'!D78</f>
        <v>876.83949759747975</v>
      </c>
      <c r="Y78" s="43">
        <f>'Population Estimate'!M77*Assumptions!F$41*'Property % affected'!E78</f>
        <v>939.18111362859463</v>
      </c>
      <c r="Z78" s="43">
        <f>'Population Estimate'!N77*Assumptions!G$41*'Property % affected'!F78</f>
        <v>703.36817912831577</v>
      </c>
      <c r="AA78" s="43">
        <f>'Population Estimate'!O77*Assumptions!H$41*'Property % affected'!G78</f>
        <v>376.18669850324392</v>
      </c>
      <c r="AB78" s="44">
        <f>'Population Estimate'!J77*Assumptions!C$41*'Property % affected'!H78</f>
        <v>212.84623778672747</v>
      </c>
      <c r="AC78" s="44">
        <f>'Population Estimate'!K77*Assumptions!D$41*'Property % affected'!I78</f>
        <v>255.09824298340646</v>
      </c>
      <c r="AD78" s="44">
        <f>'Population Estimate'!L77*Assumptions!E$41*'Property % affected'!J78</f>
        <v>165.00123945975221</v>
      </c>
      <c r="AE78" s="44">
        <f>'Population Estimate'!M77*Assumptions!F$41*'Property % affected'!K78</f>
        <v>197.76431398592328</v>
      </c>
      <c r="AF78" s="44">
        <f>'Population Estimate'!N77*Assumptions!G$41*'Property % affected'!L78</f>
        <v>159.71071468980776</v>
      </c>
      <c r="AG78" s="44">
        <f>'Population Estimate'!O77*Assumptions!H$41*'Property % affected'!M78</f>
        <v>61.066899028358137</v>
      </c>
      <c r="AH78" s="45">
        <f>'Population Estimate'!J77*Assumptions!C$41*'Property % affected'!N78</f>
        <v>22282.225628138367</v>
      </c>
      <c r="AI78" s="45">
        <f>'Population Estimate'!K77*Assumptions!D$41*'Property % affected'!O78</f>
        <v>44771.730690579294</v>
      </c>
      <c r="AJ78" s="45">
        <f>'Population Estimate'!L77*Assumptions!E$41*'Property % affected'!P78</f>
        <v>33583.382538144229</v>
      </c>
      <c r="AK78" s="45">
        <f>'Population Estimate'!M77*Assumptions!F$41*'Property % affected'!Q78</f>
        <v>18233.715103923478</v>
      </c>
      <c r="AL78" s="45">
        <f>'Population Estimate'!N77*Assumptions!G$41*'Property % affected'!R78</f>
        <v>11485.658344336531</v>
      </c>
      <c r="AM78" s="45">
        <f>'Population Estimate'!O77*Assumptions!H$41*'Property % affected'!S78</f>
        <v>5855.5331515072849</v>
      </c>
    </row>
    <row r="79" spans="1:39" x14ac:dyDescent="0.35">
      <c r="A79">
        <v>2098</v>
      </c>
      <c r="B79" s="43">
        <f>'Property % affected'!B79*'Population Estimate'!B78</f>
        <v>620.00581523028984</v>
      </c>
      <c r="C79" s="43">
        <f>'Property % affected'!C79*'Population Estimate'!C78</f>
        <v>914.04923773879966</v>
      </c>
      <c r="D79" s="43">
        <f>'Property % affected'!D79*'Population Estimate'!D78</f>
        <v>998.47042957229837</v>
      </c>
      <c r="E79" s="43">
        <f>'Property % affected'!E79*'Population Estimate'!E78</f>
        <v>968.85876224066556</v>
      </c>
      <c r="F79" s="43">
        <f>'Property % affected'!F79*'Population Estimate'!F78</f>
        <v>738.81901420985298</v>
      </c>
      <c r="G79" s="43">
        <f>'Property % affected'!G79*'Population Estimate'!G78</f>
        <v>423.20252595287451</v>
      </c>
      <c r="H79" s="44">
        <f>'Property % affected'!H79*'Population Estimate'!B78</f>
        <v>230.00645484522846</v>
      </c>
      <c r="I79" s="44">
        <f>'Property % affected'!I79*'Population Estimate'!C78</f>
        <v>281.03328441945956</v>
      </c>
      <c r="J79" s="44">
        <f>'Property % affected'!J79*'Population Estimate'!D78</f>
        <v>183.70565525950971</v>
      </c>
      <c r="K79" s="44">
        <f>'Property % affected'!K79*'Population Estimate'!E78</f>
        <v>199.47077010367445</v>
      </c>
      <c r="L79" s="44">
        <f>'Property % affected'!L79*'Population Estimate'!F78</f>
        <v>164.02483777092294</v>
      </c>
      <c r="M79" s="44">
        <f>'Property % affected'!M79*'Population Estimate'!G78</f>
        <v>67.169311926319892</v>
      </c>
      <c r="N79" s="45">
        <f>'Property % affected'!N79*'Population Estimate'!B78</f>
        <v>24266.764113769957</v>
      </c>
      <c r="O79" s="45">
        <f>'Property % affected'!O79*'Population Estimate'!C78</f>
        <v>49708.817196070988</v>
      </c>
      <c r="P79" s="45">
        <f>'Property % affected'!P79*'Population Estimate'!D78</f>
        <v>37682.439524232192</v>
      </c>
      <c r="Q79" s="45">
        <f>'Property % affected'!Q79*'Population Estimate'!E78</f>
        <v>18534.708368042662</v>
      </c>
      <c r="R79" s="45">
        <f>'Property % affected'!R79*'Population Estimate'!F78</f>
        <v>11888.052443288681</v>
      </c>
      <c r="S79" s="45">
        <f>'Property % affected'!S79*'Population Estimate'!G78</f>
        <v>6490.9868823233473</v>
      </c>
      <c r="U79">
        <v>2098</v>
      </c>
      <c r="V79" s="43">
        <f>'Population Estimate'!J78*Assumptions!C$41*'Property % affected'!B79</f>
        <v>577.21033007025085</v>
      </c>
      <c r="W79" s="43">
        <f>'Population Estimate'!K78*Assumptions!D$41*'Property % affected'!C79</f>
        <v>834.70242872442827</v>
      </c>
      <c r="X79" s="43">
        <f>'Population Estimate'!L78*Assumptions!E$41*'Property % affected'!D79</f>
        <v>902.21961753990524</v>
      </c>
      <c r="Y79" s="43">
        <f>'Population Estimate'!M78*Assumptions!F$41*'Property % affected'!E79</f>
        <v>966.36571169570516</v>
      </c>
      <c r="Z79" s="43">
        <f>'Population Estimate'!N78*Assumptions!G$41*'Property % affected'!F79</f>
        <v>723.72717162223876</v>
      </c>
      <c r="AA79" s="43">
        <f>'Population Estimate'!O78*Assumptions!H$41*'Property % affected'!G79</f>
        <v>387.07542278507401</v>
      </c>
      <c r="AB79" s="44">
        <f>'Population Estimate'!J78*Assumptions!C$41*'Property % affected'!H79</f>
        <v>214.13041371263674</v>
      </c>
      <c r="AC79" s="44">
        <f>'Population Estimate'!K78*Assumptions!D$41*'Property % affected'!I79</f>
        <v>256.63734006018575</v>
      </c>
      <c r="AD79" s="44">
        <f>'Population Estimate'!L78*Assumptions!E$41*'Property % affected'!J79</f>
        <v>165.99674974766117</v>
      </c>
      <c r="AE79" s="44">
        <f>'Population Estimate'!M78*Assumptions!F$41*'Property % affected'!K79</f>
        <v>198.95749538140163</v>
      </c>
      <c r="AF79" s="44">
        <f>'Population Estimate'!N78*Assumptions!G$41*'Property % affected'!L79</f>
        <v>160.67430538817808</v>
      </c>
      <c r="AG79" s="44">
        <f>'Population Estimate'!O78*Assumptions!H$41*'Property % affected'!M79</f>
        <v>61.435337025748183</v>
      </c>
      <c r="AH79" s="45">
        <f>'Population Estimate'!J78*Assumptions!C$41*'Property % affected'!N79</f>
        <v>22591.767012126202</v>
      </c>
      <c r="AI79" s="45">
        <f>'Population Estimate'!K78*Assumptions!D$41*'Property % affected'!O79</f>
        <v>45393.692953809921</v>
      </c>
      <c r="AJ79" s="45">
        <f>'Population Estimate'!L78*Assumptions!E$41*'Property % affected'!P79</f>
        <v>34049.917923044137</v>
      </c>
      <c r="AK79" s="45">
        <f>'Population Estimate'!M78*Assumptions!F$41*'Property % affected'!Q79</f>
        <v>18487.015178283233</v>
      </c>
      <c r="AL79" s="45">
        <f>'Population Estimate'!N78*Assumptions!G$41*'Property % affected'!R79</f>
        <v>11645.215411895691</v>
      </c>
      <c r="AM79" s="45">
        <f>'Population Estimate'!O78*Assumptions!H$41*'Property % affected'!S79</f>
        <v>5936.8773523045029</v>
      </c>
    </row>
    <row r="80" spans="1:39" x14ac:dyDescent="0.35">
      <c r="A80">
        <v>2099</v>
      </c>
      <c r="B80" s="43">
        <f>'Property % affected'!B80*'Population Estimate'!B79</f>
        <v>637.9518840361111</v>
      </c>
      <c r="C80" s="43">
        <f>'Property % affected'!C80*'Population Estimate'!C79</f>
        <v>940.50639363866185</v>
      </c>
      <c r="D80" s="43">
        <f>'Property % affected'!D80*'Population Estimate'!D79</f>
        <v>1027.371156935681</v>
      </c>
      <c r="E80" s="43">
        <f>'Property % affected'!E80*'Population Estimate'!E79</f>
        <v>996.90237987001899</v>
      </c>
      <c r="F80" s="43">
        <f>'Property % affected'!F80*'Population Estimate'!F79</f>
        <v>760.20413115288386</v>
      </c>
      <c r="G80" s="43">
        <f>'Property % affected'!G80*'Population Estimate'!G79</f>
        <v>435.45212339693501</v>
      </c>
      <c r="H80" s="44">
        <f>'Property % affected'!H80*'Population Estimate'!B79</f>
        <v>231.3941643729483</v>
      </c>
      <c r="I80" s="44">
        <f>'Property % affected'!I80*'Population Estimate'!C79</f>
        <v>282.72885668788877</v>
      </c>
      <c r="J80" s="44">
        <f>'Property % affected'!J80*'Population Estimate'!D79</f>
        <v>184.81401584126462</v>
      </c>
      <c r="K80" s="44">
        <f>'Property % affected'!K80*'Population Estimate'!E79</f>
        <v>200.67424714678938</v>
      </c>
      <c r="L80" s="44">
        <f>'Property % affected'!L80*'Population Estimate'!F79</f>
        <v>165.0144570853486</v>
      </c>
      <c r="M80" s="44">
        <f>'Property % affected'!M80*'Population Estimate'!G79</f>
        <v>67.574567918780033</v>
      </c>
      <c r="N80" s="45">
        <f>'Property % affected'!N80*'Population Estimate'!B79</f>
        <v>24603.874412985169</v>
      </c>
      <c r="O80" s="45">
        <f>'Property % affected'!O80*'Population Estimate'!C79</f>
        <v>50399.36473508519</v>
      </c>
      <c r="P80" s="45">
        <f>'Property % affected'!P80*'Population Estimate'!D79</f>
        <v>38205.918402735195</v>
      </c>
      <c r="Q80" s="45">
        <f>'Property % affected'!Q80*'Population Estimate'!E79</f>
        <v>18792.189796325561</v>
      </c>
      <c r="R80" s="45">
        <f>'Property % affected'!R80*'Population Estimate'!F79</f>
        <v>12053.199510176313</v>
      </c>
      <c r="S80" s="45">
        <f>'Property % affected'!S80*'Population Estimate'!G79</f>
        <v>6581.1587123969066</v>
      </c>
      <c r="U80">
        <v>2099</v>
      </c>
      <c r="V80" s="43">
        <f>'Population Estimate'!J79*Assumptions!C$41*'Property % affected'!B80</f>
        <v>593.91768352470831</v>
      </c>
      <c r="W80" s="43">
        <f>'Population Estimate'!K79*Assumptions!D$41*'Property % affected'!C80</f>
        <v>858.86289117543095</v>
      </c>
      <c r="X80" s="43">
        <f>'Population Estimate'!L79*Assumptions!E$41*'Property % affected'!D80</f>
        <v>928.33436507387637</v>
      </c>
      <c r="Y80" s="43">
        <f>'Population Estimate'!M79*Assumptions!F$41*'Property % affected'!E80</f>
        <v>994.33716797508851</v>
      </c>
      <c r="Z80" s="43">
        <f>'Population Estimate'!N79*Assumptions!G$41*'Property % affected'!F80</f>
        <v>744.67545516979033</v>
      </c>
      <c r="AA80" s="43">
        <f>'Population Estimate'!O79*Assumptions!H$41*'Property % affected'!G80</f>
        <v>398.2793211997415</v>
      </c>
      <c r="AB80" s="44">
        <f>'Population Estimate'!J79*Assumptions!C$41*'Property % affected'!H80</f>
        <v>215.42233752183404</v>
      </c>
      <c r="AC80" s="44">
        <f>'Population Estimate'!K79*Assumptions!D$41*'Property % affected'!I80</f>
        <v>258.18572304887118</v>
      </c>
      <c r="AD80" s="44">
        <f>'Population Estimate'!L79*Assumptions!E$41*'Property % affected'!J80</f>
        <v>166.99826629792653</v>
      </c>
      <c r="AE80" s="44">
        <f>'Population Estimate'!M79*Assumptions!F$41*'Property % affected'!K80</f>
        <v>200.15787565828489</v>
      </c>
      <c r="AF80" s="44">
        <f>'Population Estimate'!N79*Assumptions!G$41*'Property % affected'!L80</f>
        <v>161.6437097668377</v>
      </c>
      <c r="AG80" s="44">
        <f>'Population Estimate'!O79*Assumptions!H$41*'Property % affected'!M80</f>
        <v>61.805997938663339</v>
      </c>
      <c r="AH80" s="45">
        <f>'Population Estimate'!J79*Assumptions!C$41*'Property % affected'!N80</f>
        <v>22905.608499254544</v>
      </c>
      <c r="AI80" s="45">
        <f>'Population Estimate'!K79*Assumptions!D$41*'Property % affected'!O80</f>
        <v>46024.29542484392</v>
      </c>
      <c r="AJ80" s="45">
        <f>'Population Estimate'!L79*Assumptions!E$41*'Property % affected'!P80</f>
        <v>34522.934348533578</v>
      </c>
      <c r="AK80" s="45">
        <f>'Population Estimate'!M79*Assumptions!F$41*'Property % affected'!Q80</f>
        <v>18743.834059825458</v>
      </c>
      <c r="AL80" s="45">
        <f>'Population Estimate'!N79*Assumptions!G$41*'Property % affected'!R80</f>
        <v>11806.989022646789</v>
      </c>
      <c r="AM80" s="45">
        <f>'Population Estimate'!O79*Assumptions!H$41*'Property % affected'!S80</f>
        <v>6019.3515747124129</v>
      </c>
    </row>
    <row r="81" spans="1:39" x14ac:dyDescent="0.35">
      <c r="A81">
        <v>2100</v>
      </c>
      <c r="B81" s="43">
        <f>'Property % affected'!B81*'Population Estimate'!B80</f>
        <v>639.33010494984921</v>
      </c>
      <c r="C81" s="43">
        <f>'Property % affected'!C81*'Population Estimate'!C80</f>
        <v>942.53824841275002</v>
      </c>
      <c r="D81" s="43">
        <f>'Property % affected'!D81*'Population Estimate'!D80</f>
        <v>1029.5906729369535</v>
      </c>
      <c r="E81" s="43">
        <f>'Property % affected'!E81*'Population Estimate'!E80</f>
        <v>999.05607161899479</v>
      </c>
      <c r="F81" s="43">
        <f>'Property % affected'!F81*'Population Estimate'!F80</f>
        <v>761.84646384047824</v>
      </c>
      <c r="G81" s="43">
        <f>'Property % affected'!G81*'Population Estimate'!G80</f>
        <v>436.39286710882806</v>
      </c>
      <c r="H81" s="44">
        <f>'Property % affected'!H81*'Population Estimate'!B80</f>
        <v>226.73044967227756</v>
      </c>
      <c r="I81" s="44">
        <f>'Property % affected'!I81*'Population Estimate'!C80</f>
        <v>277.03049895785568</v>
      </c>
      <c r="J81" s="44">
        <f>'Property % affected'!J81*'Population Estimate'!D80</f>
        <v>181.08911705263438</v>
      </c>
      <c r="K81" s="44">
        <f>'Property % affected'!K81*'Population Estimate'!E80</f>
        <v>196.62968777339003</v>
      </c>
      <c r="L81" s="44">
        <f>'Property % affected'!L81*'Population Estimate'!F80</f>
        <v>161.6886154358082</v>
      </c>
      <c r="M81" s="44">
        <f>'Property % affected'!M81*'Population Estimate'!G80</f>
        <v>66.21261263071861</v>
      </c>
      <c r="N81" s="45">
        <f>'Property % affected'!N81*'Population Estimate'!B80</f>
        <v>24296.30349162946</v>
      </c>
      <c r="O81" s="45">
        <f>'Property % affected'!O81*'Population Estimate'!C80</f>
        <v>49769.326604215385</v>
      </c>
      <c r="P81" s="45">
        <f>'Property % affected'!P81*'Population Estimate'!D80</f>
        <v>37728.309497441471</v>
      </c>
      <c r="Q81" s="45">
        <f>'Property % affected'!Q81*'Population Estimate'!E80</f>
        <v>18557.270245326032</v>
      </c>
      <c r="R81" s="45">
        <f>'Property % affected'!R81*'Population Estimate'!F80</f>
        <v>11902.523498081544</v>
      </c>
      <c r="S81" s="45">
        <f>'Property % affected'!S81*'Population Estimate'!G80</f>
        <v>6498.8882124429738</v>
      </c>
      <c r="U81">
        <v>2100</v>
      </c>
      <c r="V81" s="43">
        <f>'Population Estimate'!J80*Assumptions!C$41*'Property % affected'!B81</f>
        <v>595.20077366513385</v>
      </c>
      <c r="W81" s="43">
        <f>'Population Estimate'!K80*Assumptions!D$41*'Property % affected'!C81</f>
        <v>860.71836464964156</v>
      </c>
      <c r="X81" s="43">
        <f>'Population Estimate'!L80*Assumptions!E$41*'Property % affected'!D81</f>
        <v>930.33992359467265</v>
      </c>
      <c r="Y81" s="43">
        <f>'Population Estimate'!M80*Assumptions!F$41*'Property % affected'!E81</f>
        <v>996.48531788184994</v>
      </c>
      <c r="Z81" s="43">
        <f>'Population Estimate'!N80*Assumptions!G$41*'Property % affected'!F81</f>
        <v>746.28423995739718</v>
      </c>
      <c r="AA81" s="43">
        <f>'Population Estimate'!O80*Assumptions!H$41*'Property % affected'!G81</f>
        <v>399.13975739206694</v>
      </c>
      <c r="AB81" s="44">
        <f>'Population Estimate'!J80*Assumptions!C$41*'Property % affected'!H81</f>
        <v>211.08053259742738</v>
      </c>
      <c r="AC81" s="44">
        <f>'Population Estimate'!K80*Assumptions!D$41*'Property % affected'!I81</f>
        <v>252.98202849871134</v>
      </c>
      <c r="AD81" s="44">
        <f>'Population Estimate'!L80*Assumptions!E$41*'Property % affected'!J81</f>
        <v>163.63244127104778</v>
      </c>
      <c r="AE81" s="44">
        <f>'Population Estimate'!M80*Assumptions!F$41*'Property % affected'!K81</f>
        <v>196.12372367484056</v>
      </c>
      <c r="AF81" s="44">
        <f>'Population Estimate'!N80*Assumptions!G$41*'Property % affected'!L81</f>
        <v>158.3858050242811</v>
      </c>
      <c r="AG81" s="44">
        <f>'Population Estimate'!O80*Assumptions!H$41*'Property % affected'!M81</f>
        <v>60.560307313935262</v>
      </c>
      <c r="AH81" s="45">
        <f>'Population Estimate'!J80*Assumptions!C$41*'Property % affected'!N81</f>
        <v>22619.267454259989</v>
      </c>
      <c r="AI81" s="45">
        <f>'Population Estimate'!K80*Assumptions!D$41*'Property % affected'!O81</f>
        <v>45448.94965974379</v>
      </c>
      <c r="AJ81" s="45">
        <f>'Population Estimate'!L80*Assumptions!E$41*'Property % affected'!P81</f>
        <v>34091.366110651623</v>
      </c>
      <c r="AK81" s="45">
        <f>'Population Estimate'!M80*Assumptions!F$41*'Property % affected'!Q81</f>
        <v>18509.518999735712</v>
      </c>
      <c r="AL81" s="45">
        <f>'Population Estimate'!N80*Assumptions!G$41*'Property % affected'!R81</f>
        <v>11659.39086671507</v>
      </c>
      <c r="AM81" s="45">
        <f>'Population Estimate'!O80*Assumptions!H$41*'Property % affected'!S81</f>
        <v>5944.1041775455215</v>
      </c>
    </row>
    <row r="82" spans="1:39" x14ac:dyDescent="0.35">
      <c r="A82">
        <v>2101</v>
      </c>
      <c r="B82" s="43">
        <f>'Property % affected'!B82*'Population Estimate'!B81</f>
        <v>657.83551533668765</v>
      </c>
      <c r="C82" s="43">
        <f>'Property % affected'!C82*'Population Estimate'!C81</f>
        <v>969.82001874880848</v>
      </c>
      <c r="D82" s="43">
        <f>'Property % affected'!D82*'Population Estimate'!D81</f>
        <v>1059.3921757688186</v>
      </c>
      <c r="E82" s="43">
        <f>'Property % affected'!E82*'Population Estimate'!E81</f>
        <v>1027.9737503918761</v>
      </c>
      <c r="F82" s="43">
        <f>'Property % affected'!F82*'Population Estimate'!F81</f>
        <v>783.89811033104331</v>
      </c>
      <c r="G82" s="43">
        <f>'Property % affected'!G82*'Population Estimate'!G81</f>
        <v>449.02425898794411</v>
      </c>
      <c r="H82" s="44">
        <f>'Property % affected'!H82*'Population Estimate'!B81</f>
        <v>228.09839391299963</v>
      </c>
      <c r="I82" s="44">
        <f>'Property % affected'!I82*'Population Estimate'!C81</f>
        <v>278.70192101916911</v>
      </c>
      <c r="J82" s="44">
        <f>'Property % affected'!J82*'Population Estimate'!D81</f>
        <v>182.18169114265029</v>
      </c>
      <c r="K82" s="44">
        <f>'Property % affected'!K82*'Population Estimate'!E81</f>
        <v>197.81602357139764</v>
      </c>
      <c r="L82" s="44">
        <f>'Property % affected'!L82*'Population Estimate'!F81</f>
        <v>162.66413950236142</v>
      </c>
      <c r="M82" s="44">
        <f>'Property % affected'!M82*'Population Estimate'!G81</f>
        <v>66.61209652113682</v>
      </c>
      <c r="N82" s="45">
        <f>'Property % affected'!N82*'Population Estimate'!B81</f>
        <v>24633.824147514486</v>
      </c>
      <c r="O82" s="45">
        <f>'Property % affected'!O82*'Population Estimate'!C81</f>
        <v>50460.714730981184</v>
      </c>
      <c r="P82" s="45">
        <f>'Property % affected'!P82*'Population Estimate'!D81</f>
        <v>38252.425594830383</v>
      </c>
      <c r="Q82" s="45">
        <f>'Property % affected'!Q82*'Population Estimate'!E81</f>
        <v>18815.065099872361</v>
      </c>
      <c r="R82" s="45">
        <f>'Property % affected'!R82*'Population Estimate'!F81</f>
        <v>12067.871594722808</v>
      </c>
      <c r="S82" s="45">
        <f>'Property % affected'!S82*'Population Estimate'!G81</f>
        <v>6589.1698066263416</v>
      </c>
      <c r="U82">
        <v>2101</v>
      </c>
      <c r="V82" s="43">
        <f>'Population Estimate'!J81*Assumptions!C$41*'Property % affected'!B82</f>
        <v>612.42886052348865</v>
      </c>
      <c r="W82" s="43">
        <f>'Population Estimate'!K81*Assumptions!D$41*'Property % affected'!C82</f>
        <v>885.6318583863075</v>
      </c>
      <c r="X82" s="43">
        <f>'Population Estimate'!L81*Assumptions!E$41*'Property % affected'!D82</f>
        <v>957.26861340934988</v>
      </c>
      <c r="Y82" s="43">
        <f>'Population Estimate'!M81*Assumptions!F$41*'Property % affected'!E82</f>
        <v>1025.3285861858028</v>
      </c>
      <c r="Z82" s="43">
        <f>'Population Estimate'!N81*Assumptions!G$41*'Property % affected'!F82</f>
        <v>767.88543786551838</v>
      </c>
      <c r="AA82" s="43">
        <f>'Population Estimate'!O81*Assumptions!H$41*'Property % affected'!G82</f>
        <v>410.69285798135144</v>
      </c>
      <c r="AB82" s="44">
        <f>'Population Estimate'!J81*Assumptions!C$41*'Property % affected'!H82</f>
        <v>212.35405540529268</v>
      </c>
      <c r="AC82" s="44">
        <f>'Population Estimate'!K81*Assumptions!D$41*'Property % affected'!I82</f>
        <v>254.50835771206226</v>
      </c>
      <c r="AD82" s="44">
        <f>'Population Estimate'!L81*Assumptions!E$41*'Property % affected'!J82</f>
        <v>164.61969311990867</v>
      </c>
      <c r="AE82" s="44">
        <f>'Population Estimate'!M81*Assumptions!F$41*'Property % affected'!K82</f>
        <v>197.30700681417073</v>
      </c>
      <c r="AF82" s="44">
        <f>'Population Estimate'!N81*Assumptions!G$41*'Property % affected'!L82</f>
        <v>159.34140207844061</v>
      </c>
      <c r="AG82" s="44">
        <f>'Population Estimate'!O81*Assumptions!H$41*'Property % affected'!M82</f>
        <v>60.925688866021453</v>
      </c>
      <c r="AH82" s="45">
        <f>'Population Estimate'!J81*Assumptions!C$41*'Property % affected'!N82</f>
        <v>22933.490973464504</v>
      </c>
      <c r="AI82" s="45">
        <f>'Population Estimate'!K81*Assumptions!D$41*'Property % affected'!O82</f>
        <v>46080.319748766888</v>
      </c>
      <c r="AJ82" s="45">
        <f>'Population Estimate'!L81*Assumptions!E$41*'Property % affected'!P82</f>
        <v>34564.958328235174</v>
      </c>
      <c r="AK82" s="45">
        <f>'Population Estimate'!M81*Assumptions!F$41*'Property % affected'!Q82</f>
        <v>18766.650501038344</v>
      </c>
      <c r="AL82" s="45">
        <f>'Population Estimate'!N81*Assumptions!G$41*'Property % affected'!R82</f>
        <v>11821.361400788672</v>
      </c>
      <c r="AM82" s="45">
        <f>'Population Estimate'!O81*Assumptions!H$41*'Property % affected'!S82</f>
        <v>6026.6787939411925</v>
      </c>
    </row>
    <row r="83" spans="1:39" x14ac:dyDescent="0.35">
      <c r="A83">
        <v>2102</v>
      </c>
      <c r="B83" s="43">
        <f>'Property % affected'!B83*'Population Estimate'!B82</f>
        <v>676.8765648416188</v>
      </c>
      <c r="C83" s="43">
        <f>'Property % affected'!C83*'Population Estimate'!C82</f>
        <v>997.8914599485405</v>
      </c>
      <c r="D83" s="43">
        <f>'Property % affected'!D83*'Population Estimate'!D82</f>
        <v>1090.0562831234154</v>
      </c>
      <c r="E83" s="43">
        <f>'Property % affected'!E83*'Population Estimate'!E82</f>
        <v>1057.7284513994121</v>
      </c>
      <c r="F83" s="43">
        <f>'Property % affected'!F83*'Population Estimate'!F82</f>
        <v>806.58804174649106</v>
      </c>
      <c r="G83" s="43">
        <f>'Property % affected'!G83*'Population Estimate'!G82</f>
        <v>462.02126651486145</v>
      </c>
      <c r="H83" s="44">
        <f>'Property % affected'!H83*'Population Estimate'!B82</f>
        <v>229.47459144060232</v>
      </c>
      <c r="I83" s="44">
        <f>'Property % affected'!I83*'Population Estimate'!C82</f>
        <v>280.38342735538214</v>
      </c>
      <c r="J83" s="44">
        <f>'Property % affected'!J83*'Population Estimate'!D82</f>
        <v>183.28085711494833</v>
      </c>
      <c r="K83" s="44">
        <f>'Property % affected'!K83*'Population Estimate'!E82</f>
        <v>199.00951694892223</v>
      </c>
      <c r="L83" s="44">
        <f>'Property % affected'!L83*'Population Estimate'!F82</f>
        <v>163.64554924739519</v>
      </c>
      <c r="M83" s="44">
        <f>'Property % affected'!M83*'Population Estimate'!G82</f>
        <v>67.013990637830105</v>
      </c>
      <c r="N83" s="45">
        <f>'Property % affected'!N83*'Population Estimate'!B82</f>
        <v>24976.033590448475</v>
      </c>
      <c r="O83" s="45">
        <f>'Property % affected'!O83*'Population Estimate'!C82</f>
        <v>51161.707519381933</v>
      </c>
      <c r="P83" s="45">
        <f>'Property % affected'!P83*'Population Estimate'!D82</f>
        <v>38783.822635553406</v>
      </c>
      <c r="Q83" s="45">
        <f>'Property % affected'!Q83*'Population Estimate'!E82</f>
        <v>19076.441202422953</v>
      </c>
      <c r="R83" s="45">
        <f>'Property % affected'!R83*'Population Estimate'!F82</f>
        <v>12235.516682675814</v>
      </c>
      <c r="S83" s="45">
        <f>'Property % affected'!S83*'Population Estimate'!G82</f>
        <v>6680.7055793679256</v>
      </c>
      <c r="U83">
        <v>2102</v>
      </c>
      <c r="V83" s="43">
        <f>'Population Estimate'!J82*Assumptions!C$41*'Property % affected'!B83</f>
        <v>630.15561436940709</v>
      </c>
      <c r="W83" s="43">
        <f>'Population Estimate'!K82*Assumptions!D$41*'Property % affected'!C83</f>
        <v>911.26647321862913</v>
      </c>
      <c r="X83" s="43">
        <f>'Population Estimate'!L82*Assumptions!E$41*'Property % affected'!D83</f>
        <v>984.97675417173355</v>
      </c>
      <c r="Y83" s="43">
        <f>'Population Estimate'!M82*Assumptions!F$41*'Property % affected'!E83</f>
        <v>1055.006722913329</v>
      </c>
      <c r="Z83" s="43">
        <f>'Population Estimate'!N82*Assumptions!G$41*'Property % affected'!F83</f>
        <v>790.11188246395216</v>
      </c>
      <c r="AA83" s="43">
        <f>'Population Estimate'!O82*Assumptions!H$41*'Property % affected'!G83</f>
        <v>422.5803630762112</v>
      </c>
      <c r="AB83" s="44">
        <f>'Population Estimate'!J82*Assumptions!C$41*'Property % affected'!H83</f>
        <v>213.63526182245246</v>
      </c>
      <c r="AC83" s="44">
        <f>'Population Estimate'!K82*Assumptions!D$41*'Property % affected'!I83</f>
        <v>256.04389580432593</v>
      </c>
      <c r="AD83" s="44">
        <f>'Population Estimate'!L82*Assumptions!E$41*'Property % affected'!J83</f>
        <v>165.61290140506981</v>
      </c>
      <c r="AE83" s="44">
        <f>'Population Estimate'!M82*Assumptions!F$41*'Property % affected'!K83</f>
        <v>198.49742911525857</v>
      </c>
      <c r="AF83" s="44">
        <f>'Population Estimate'!N82*Assumptions!G$41*'Property % affected'!L83</f>
        <v>160.30276458443331</v>
      </c>
      <c r="AG83" s="44">
        <f>'Population Estimate'!O82*Assumptions!H$41*'Property % affected'!M83</f>
        <v>61.293274893027373</v>
      </c>
      <c r="AH83" s="45">
        <f>'Population Estimate'!J82*Assumptions!C$41*'Property % affected'!N83</f>
        <v>23252.079639339703</v>
      </c>
      <c r="AI83" s="45">
        <f>'Population Estimate'!K82*Assumptions!D$41*'Property % affected'!O83</f>
        <v>46720.460737718313</v>
      </c>
      <c r="AJ83" s="45">
        <f>'Population Estimate'!L82*Assumptions!E$41*'Property % affected'!P83</f>
        <v>35045.129618884544</v>
      </c>
      <c r="AK83" s="45">
        <f>'Population Estimate'!M82*Assumptions!F$41*'Property % affected'!Q83</f>
        <v>19027.354035140055</v>
      </c>
      <c r="AL83" s="45">
        <f>'Population Estimate'!N82*Assumptions!G$41*'Property % affected'!R83</f>
        <v>11985.582005574204</v>
      </c>
      <c r="AM83" s="45">
        <f>'Population Estimate'!O82*Assumptions!H$41*'Property % affected'!S83</f>
        <v>6110.4005246991346</v>
      </c>
    </row>
    <row r="84" spans="1:39" x14ac:dyDescent="0.35">
      <c r="A84">
        <v>2103</v>
      </c>
      <c r="B84" s="43">
        <f>'Property % affected'!B84*'Population Estimate'!B83</f>
        <v>696.46875753933364</v>
      </c>
      <c r="C84" s="43">
        <f>'Property % affected'!C84*'Population Estimate'!C83</f>
        <v>1026.7754290357116</v>
      </c>
      <c r="D84" s="43">
        <f>'Property % affected'!D84*'Population Estimate'!D83</f>
        <v>1121.6079630893275</v>
      </c>
      <c r="E84" s="43">
        <f>'Property % affected'!E84*'Population Estimate'!E83</f>
        <v>1088.3444022508374</v>
      </c>
      <c r="F84" s="43">
        <f>'Property % affected'!F84*'Population Estimate'!F83</f>
        <v>829.9347332444712</v>
      </c>
      <c r="G84" s="43">
        <f>'Property % affected'!G84*'Population Estimate'!G83</f>
        <v>475.39447243479077</v>
      </c>
      <c r="H84" s="44">
        <f>'Property % affected'!H84*'Population Estimate'!B83</f>
        <v>230.85909205005709</v>
      </c>
      <c r="I84" s="44">
        <f>'Property % affected'!I84*'Population Estimate'!C83</f>
        <v>282.07507880845822</v>
      </c>
      <c r="J84" s="44">
        <f>'Property % affected'!J84*'Population Estimate'!D83</f>
        <v>184.38665474066374</v>
      </c>
      <c r="K84" s="44">
        <f>'Property % affected'!K84*'Population Estimate'!E83</f>
        <v>200.21021109014873</v>
      </c>
      <c r="L84" s="44">
        <f>'Property % affected'!L84*'Population Estimate'!F83</f>
        <v>164.63288018126994</v>
      </c>
      <c r="M84" s="44">
        <f>'Property % affected'!M84*'Population Estimate'!G83</f>
        <v>67.418309522538024</v>
      </c>
      <c r="N84" s="45">
        <f>'Property % affected'!N84*'Population Estimate'!B83</f>
        <v>25322.996956367857</v>
      </c>
      <c r="O84" s="45">
        <f>'Property % affected'!O84*'Population Estimate'!C83</f>
        <v>51872.438395957004</v>
      </c>
      <c r="P84" s="45">
        <f>'Property % affected'!P84*'Population Estimate'!D83</f>
        <v>39322.601765398846</v>
      </c>
      <c r="Q84" s="45">
        <f>'Property % affected'!Q84*'Population Estimate'!E83</f>
        <v>19341.448303145589</v>
      </c>
      <c r="R84" s="45">
        <f>'Property % affected'!R84*'Population Estimate'!F83</f>
        <v>12405.490671404252</v>
      </c>
      <c r="S84" s="45">
        <f>'Property % affected'!S84*'Population Estimate'!G83</f>
        <v>6773.5129535308242</v>
      </c>
      <c r="U84">
        <v>2103</v>
      </c>
      <c r="V84" s="43">
        <f>'Population Estimate'!J83*Assumptions!C$41*'Property % affected'!B84</f>
        <v>648.3954691192331</v>
      </c>
      <c r="W84" s="43">
        <f>'Population Estimate'!K83*Assumptions!D$41*'Property % affected'!C84</f>
        <v>937.64308199728282</v>
      </c>
      <c r="X84" s="43">
        <f>'Population Estimate'!L83*Assumptions!E$41*'Property % affected'!D84</f>
        <v>1013.4869070901135</v>
      </c>
      <c r="Y84" s="43">
        <f>'Population Estimate'!M83*Assumptions!F$41*'Property % affected'!E84</f>
        <v>1085.5438933316</v>
      </c>
      <c r="Z84" s="43">
        <f>'Population Estimate'!N83*Assumptions!G$41*'Property % affected'!F84</f>
        <v>812.98167151863765</v>
      </c>
      <c r="AA84" s="43">
        <f>'Population Estimate'!O83*Assumptions!H$41*'Property % affected'!G84</f>
        <v>434.81195201532097</v>
      </c>
      <c r="AB84" s="44">
        <f>'Population Estimate'!J83*Assumptions!C$41*'Property % affected'!H84</f>
        <v>214.92419820681363</v>
      </c>
      <c r="AC84" s="44">
        <f>'Population Estimate'!K83*Assumptions!D$41*'Property % affected'!I84</f>
        <v>257.58869833589517</v>
      </c>
      <c r="AD84" s="44">
        <f>'Population Estimate'!L83*Assumptions!E$41*'Property % affected'!J84</f>
        <v>166.61210206379826</v>
      </c>
      <c r="AE84" s="44">
        <f>'Population Estimate'!M83*Assumptions!F$41*'Property % affected'!K84</f>
        <v>199.69503365116822</v>
      </c>
      <c r="AF84" s="44">
        <f>'Population Estimate'!N83*Assumptions!G$41*'Property % affected'!L84</f>
        <v>161.26992732724995</v>
      </c>
      <c r="AG84" s="44">
        <f>'Population Estimate'!O83*Assumptions!H$41*'Property % affected'!M84</f>
        <v>61.663078695322582</v>
      </c>
      <c r="AH84" s="45">
        <f>'Population Estimate'!J83*Assumptions!C$41*'Property % affected'!N84</f>
        <v>23575.094091857743</v>
      </c>
      <c r="AI84" s="45">
        <f>'Population Estimate'!K83*Assumptions!D$41*'Property % affected'!O84</f>
        <v>47369.494470643083</v>
      </c>
      <c r="AJ84" s="45">
        <f>'Population Estimate'!L83*Assumptions!E$41*'Property % affected'!P84</f>
        <v>35531.971378110058</v>
      </c>
      <c r="AK84" s="45">
        <f>'Population Estimate'!M83*Assumptions!F$41*'Property % affected'!Q84</f>
        <v>19291.679224192358</v>
      </c>
      <c r="AL84" s="45">
        <f>'Population Estimate'!N83*Assumptions!G$41*'Property % affected'!R84</f>
        <v>12152.083938721313</v>
      </c>
      <c r="AM84" s="45">
        <f>'Population Estimate'!O83*Assumptions!H$41*'Property % affected'!S84</f>
        <v>6195.2853053624631</v>
      </c>
    </row>
    <row r="85" spans="1:39" x14ac:dyDescent="0.35">
      <c r="A85">
        <v>2104</v>
      </c>
      <c r="B85" s="43">
        <f>'Property % affected'!B85*'Population Estimate'!B84</f>
        <v>716.62804626997774</v>
      </c>
      <c r="C85" s="43">
        <f>'Property % affected'!C85*'Population Estimate'!C84</f>
        <v>1056.4954446306576</v>
      </c>
      <c r="D85" s="43">
        <f>'Property % affected'!D85*'Population Estimate'!D84</f>
        <v>1154.072906456483</v>
      </c>
      <c r="E85" s="43">
        <f>'Property % affected'!E85*'Population Estimate'!E84</f>
        <v>1119.8465318235565</v>
      </c>
      <c r="F85" s="43">
        <f>'Property % affected'!F85*'Population Estimate'!F84</f>
        <v>853.95719474608461</v>
      </c>
      <c r="G85" s="43">
        <f>'Property % affected'!G85*'Population Estimate'!G84</f>
        <v>489.15476581051178</v>
      </c>
      <c r="H85" s="44">
        <f>'Property % affected'!H85*'Population Estimate'!B84</f>
        <v>232.2519458367658</v>
      </c>
      <c r="I85" s="44">
        <f>'Property % affected'!I85*'Population Estimate'!C84</f>
        <v>283.77693658744198</v>
      </c>
      <c r="J85" s="44">
        <f>'Property % affected'!J85*'Population Estimate'!D84</f>
        <v>185.49912403088516</v>
      </c>
      <c r="K85" s="44">
        <f>'Property % affected'!K85*'Population Estimate'!E84</f>
        <v>201.41814943980742</v>
      </c>
      <c r="L85" s="44">
        <f>'Property % affected'!L85*'Population Estimate'!F84</f>
        <v>165.62616802859253</v>
      </c>
      <c r="M85" s="44">
        <f>'Property % affected'!M85*'Population Estimate'!G84</f>
        <v>67.825067804735568</v>
      </c>
      <c r="N85" s="45">
        <f>'Property % affected'!N85*'Population Estimate'!B84</f>
        <v>25674.780286067886</v>
      </c>
      <c r="O85" s="45">
        <f>'Property % affected'!O85*'Population Estimate'!C84</f>
        <v>52593.042640787535</v>
      </c>
      <c r="P85" s="45">
        <f>'Property % affected'!P85*'Population Estimate'!D84</f>
        <v>39868.865535257326</v>
      </c>
      <c r="Q85" s="45">
        <f>'Property % affected'!Q85*'Population Estimate'!E84</f>
        <v>19610.13684333003</v>
      </c>
      <c r="R85" s="45">
        <f>'Property % affected'!R85*'Population Estimate'!F84</f>
        <v>12577.825913653365</v>
      </c>
      <c r="S85" s="45">
        <f>'Property % affected'!S85*'Population Estimate'!G84</f>
        <v>6867.6095940139767</v>
      </c>
      <c r="U85">
        <v>2104</v>
      </c>
      <c r="V85" s="43">
        <f>'Population Estimate'!J84*Assumptions!C$41*'Property % affected'!B85</f>
        <v>667.16327647903097</v>
      </c>
      <c r="W85" s="43">
        <f>'Population Estimate'!K84*Assumptions!D$41*'Property % affected'!C85</f>
        <v>964.78316173762425</v>
      </c>
      <c r="X85" s="43">
        <f>'Population Estimate'!L84*Assumptions!E$41*'Property % affected'!D85</f>
        <v>1042.8222864069714</v>
      </c>
      <c r="Y85" s="43">
        <f>'Population Estimate'!M84*Assumptions!F$41*'Property % affected'!E85</f>
        <v>1116.9649621714657</v>
      </c>
      <c r="Z85" s="43">
        <f>'Population Estimate'!N84*Assumptions!G$41*'Property % affected'!F85</f>
        <v>836.5134266353632</v>
      </c>
      <c r="AA85" s="43">
        <f>'Population Estimate'!O84*Assumptions!H$41*'Property % affected'!G85</f>
        <v>447.39758430582151</v>
      </c>
      <c r="AB85" s="44">
        <f>'Population Estimate'!J84*Assumptions!C$41*'Property % affected'!H85</f>
        <v>216.22091119597664</v>
      </c>
      <c r="AC85" s="44">
        <f>'Population Estimate'!K84*Assumptions!D$41*'Property % affected'!I85</f>
        <v>259.14282120237823</v>
      </c>
      <c r="AD85" s="44">
        <f>'Population Estimate'!L84*Assumptions!E$41*'Property % affected'!J85</f>
        <v>167.61733125018324</v>
      </c>
      <c r="AE85" s="44">
        <f>'Population Estimate'!M84*Assumptions!F$41*'Property % affected'!K85</f>
        <v>200.89986375483869</v>
      </c>
      <c r="AF85" s="44">
        <f>'Population Estimate'!N84*Assumptions!G$41*'Property % affected'!L85</f>
        <v>162.24292530175163</v>
      </c>
      <c r="AG85" s="44">
        <f>'Population Estimate'!O84*Assumptions!H$41*'Property % affected'!M85</f>
        <v>62.035113653522423</v>
      </c>
      <c r="AH85" s="45">
        <f>'Population Estimate'!J84*Assumptions!C$41*'Property % affected'!N85</f>
        <v>23902.595813392312</v>
      </c>
      <c r="AI85" s="45">
        <f>'Population Estimate'!K84*Assumptions!D$41*'Property % affected'!O85</f>
        <v>48027.544484225677</v>
      </c>
      <c r="AJ85" s="45">
        <f>'Population Estimate'!L84*Assumptions!E$41*'Property % affected'!P85</f>
        <v>36025.576271074926</v>
      </c>
      <c r="AK85" s="45">
        <f>'Population Estimate'!M84*Assumptions!F$41*'Property % affected'!Q85</f>
        <v>19559.676379690365</v>
      </c>
      <c r="AL85" s="45">
        <f>'Population Estimate'!N84*Assumptions!G$41*'Property % affected'!R85</f>
        <v>12320.898892106306</v>
      </c>
      <c r="AM85" s="45">
        <f>'Population Estimate'!O84*Assumptions!H$41*'Property % affected'!S85</f>
        <v>6281.3492928485102</v>
      </c>
    </row>
    <row r="86" spans="1:39" x14ac:dyDescent="0.35">
      <c r="A86">
        <v>2105</v>
      </c>
      <c r="B86" s="43">
        <f>'Property % affected'!B86*'Population Estimate'!B85</f>
        <v>737.37084562866664</v>
      </c>
      <c r="C86" s="43">
        <f>'Property % affected'!C86*'Population Estimate'!C85</f>
        <v>1087.0757061001991</v>
      </c>
      <c r="D86" s="43">
        <f>'Property % affected'!D86*'Population Estimate'!D85</f>
        <v>1187.4775476347427</v>
      </c>
      <c r="E86" s="43">
        <f>'Property % affected'!E86*'Population Estimate'!E85</f>
        <v>1152.2604905613489</v>
      </c>
      <c r="F86" s="43">
        <f>'Property % affected'!F86*'Population Estimate'!F85</f>
        <v>878.67498641461475</v>
      </c>
      <c r="G86" s="43">
        <f>'Property % affected'!G86*'Population Estimate'!G85</f>
        <v>503.31335088873436</v>
      </c>
      <c r="H86" s="44">
        <f>'Property % affected'!H86*'Population Estimate'!B85</f>
        <v>233.65320319837352</v>
      </c>
      <c r="I86" s="44">
        <f>'Property % affected'!I86*'Population Estimate'!C85</f>
        <v>285.48906227067346</v>
      </c>
      <c r="J86" s="44">
        <f>'Property % affected'!J86*'Population Estimate'!D85</f>
        <v>186.61830523810201</v>
      </c>
      <c r="K86" s="44">
        <f>'Property % affected'!K86*'Population Estimate'!E85</f>
        <v>202.63337570474596</v>
      </c>
      <c r="L86" s="44">
        <f>'Property % affected'!L86*'Population Estimate'!F85</f>
        <v>166.6254487295088</v>
      </c>
      <c r="M86" s="44">
        <f>'Property % affected'!M86*'Population Estimate'!G85</f>
        <v>68.234280202162466</v>
      </c>
      <c r="N86" s="45">
        <f>'Property % affected'!N86*'Population Estimate'!B85</f>
        <v>26031.450537772766</v>
      </c>
      <c r="O86" s="45">
        <f>'Property % affected'!O86*'Population Estimate'!C85</f>
        <v>53323.657413245557</v>
      </c>
      <c r="P86" s="45">
        <f>'Property % affected'!P86*'Population Estimate'!D85</f>
        <v>40422.717920641291</v>
      </c>
      <c r="Q86" s="45">
        <f>'Property % affected'!Q86*'Population Estimate'!E85</f>
        <v>19882.557964988977</v>
      </c>
      <c r="R86" s="45">
        <f>'Property % affected'!R86*'Population Estimate'!F85</f>
        <v>12752.555211607954</v>
      </c>
      <c r="S86" s="45">
        <f>'Property % affected'!S86*'Population Estimate'!G85</f>
        <v>6963.0134111144871</v>
      </c>
      <c r="U86">
        <v>2105</v>
      </c>
      <c r="V86" s="43">
        <f>'Population Estimate'!J85*Assumptions!C$41*'Property % affected'!B86</f>
        <v>686.4743180375084</v>
      </c>
      <c r="W86" s="43">
        <f>'Population Estimate'!K85*Assumptions!D$41*'Property % affected'!C86</f>
        <v>992.70881110723565</v>
      </c>
      <c r="X86" s="43">
        <f>'Population Estimate'!L85*Assumptions!E$41*'Property % affected'!D86</f>
        <v>1073.006778301055</v>
      </c>
      <c r="Y86" s="43">
        <f>'Population Estimate'!M85*Assumptions!F$41*'Property % affected'!E86</f>
        <v>1149.2955138734287</v>
      </c>
      <c r="Z86" s="43">
        <f>'Population Estimate'!N85*Assumptions!G$41*'Property % affected'!F86</f>
        <v>860.7263084223116</v>
      </c>
      <c r="AA86" s="43">
        <f>'Population Estimate'!O85*Assumptions!H$41*'Property % affected'!G86</f>
        <v>460.34750773279495</v>
      </c>
      <c r="AB86" s="44">
        <f>'Population Estimate'!J85*Assumptions!C$41*'Property % affected'!H86</f>
        <v>217.52544770892297</v>
      </c>
      <c r="AC86" s="44">
        <f>'Population Estimate'!K85*Assumptions!D$41*'Property % affected'!I86</f>
        <v>260.70632063662117</v>
      </c>
      <c r="AD86" s="44">
        <f>'Population Estimate'!L85*Assumptions!E$41*'Property % affected'!J86</f>
        <v>168.62862533644434</v>
      </c>
      <c r="AE86" s="44">
        <f>'Population Estimate'!M85*Assumptions!F$41*'Property % affected'!K86</f>
        <v>202.11196302065193</v>
      </c>
      <c r="AF86" s="44">
        <f>'Population Estimate'!N85*Assumptions!G$41*'Property % affected'!L86</f>
        <v>163.22179371393543</v>
      </c>
      <c r="AG86" s="44">
        <f>'Population Estimate'!O85*Assumptions!H$41*'Property % affected'!M86</f>
        <v>62.409393228972185</v>
      </c>
      <c r="AH86" s="45">
        <f>'Population Estimate'!J85*Assumptions!C$41*'Property % affected'!N86</f>
        <v>24234.647140421148</v>
      </c>
      <c r="AI86" s="45">
        <f>'Population Estimate'!K85*Assumptions!D$41*'Property % affected'!O86</f>
        <v>48694.736031303932</v>
      </c>
      <c r="AJ86" s="45">
        <f>'Population Estimate'!L85*Assumptions!E$41*'Property % affected'!P86</f>
        <v>36526.038250233127</v>
      </c>
      <c r="AK86" s="45">
        <f>'Population Estimate'!M85*Assumptions!F$41*'Property % affected'!Q86</f>
        <v>19831.396512049032</v>
      </c>
      <c r="AL86" s="45">
        <f>'Population Estimate'!N85*Assumptions!G$41*'Property % affected'!R86</f>
        <v>12492.058997864353</v>
      </c>
      <c r="AM86" s="45">
        <f>'Population Estimate'!O85*Assumptions!H$41*'Property % affected'!S86</f>
        <v>6368.6088685241111</v>
      </c>
    </row>
    <row r="87" spans="1:39" x14ac:dyDescent="0.35">
      <c r="A87">
        <v>2106</v>
      </c>
      <c r="B87" s="43">
        <f>'Property % affected'!B87*'Population Estimate'!B86</f>
        <v>758.71404533098485</v>
      </c>
      <c r="C87" s="43">
        <f>'Property % affected'!C87*'Population Estimate'!C86</f>
        <v>1118.5411132618476</v>
      </c>
      <c r="D87" s="43">
        <f>'Property % affected'!D87*'Population Estimate'!D86</f>
        <v>1221.8490861779826</v>
      </c>
      <c r="E87" s="43">
        <f>'Property % affected'!E87*'Population Estimate'!E86</f>
        <v>1185.6126713601088</v>
      </c>
      <c r="F87" s="43">
        <f>'Property % affected'!F87*'Population Estimate'!F86</f>
        <v>904.10823458228492</v>
      </c>
      <c r="G87" s="43">
        <f>'Property % affected'!G87*'Population Estimate'!G86</f>
        <v>517.88175622309836</v>
      </c>
      <c r="H87" s="44">
        <f>'Property % affected'!H87*'Population Estimate'!B86</f>
        <v>235.06291483659177</v>
      </c>
      <c r="I87" s="44">
        <f>'Property % affected'!I87*'Population Estimate'!C86</f>
        <v>287.21151780801659</v>
      </c>
      <c r="J87" s="44">
        <f>'Property % affected'!J87*'Population Estimate'!D86</f>
        <v>187.74423885766112</v>
      </c>
      <c r="K87" s="44">
        <f>'Property % affected'!K87*'Population Estimate'!E86</f>
        <v>203.85593385551059</v>
      </c>
      <c r="L87" s="44">
        <f>'Property % affected'!L87*'Population Estimate'!F86</f>
        <v>167.63075844100416</v>
      </c>
      <c r="M87" s="44">
        <f>'Property % affected'!M87*'Population Estimate'!G86</f>
        <v>68.645961521355716</v>
      </c>
      <c r="N87" s="45">
        <f>'Property % affected'!N87*'Population Estimate'!B86</f>
        <v>26393.075599880453</v>
      </c>
      <c r="O87" s="45">
        <f>'Property % affected'!O87*'Population Estimate'!C86</f>
        <v>54064.421778100805</v>
      </c>
      <c r="P87" s="45">
        <f>'Property % affected'!P87*'Population Estimate'!D86</f>
        <v>40984.264341475675</v>
      </c>
      <c r="Q87" s="45">
        <f>'Property % affected'!Q87*'Population Estimate'!E86</f>
        <v>20158.763520592409</v>
      </c>
      <c r="R87" s="45">
        <f>'Property % affected'!R87*'Population Estimate'!F86</f>
        <v>12929.711823135909</v>
      </c>
      <c r="S87" s="45">
        <f>'Property % affected'!S87*'Population Estimate'!G86</f>
        <v>7059.7425639366566</v>
      </c>
      <c r="U87">
        <v>2106</v>
      </c>
      <c r="V87" s="43">
        <f>'Population Estimate'!J86*Assumptions!C$41*'Property % affected'!B87</f>
        <v>706.34431770897038</v>
      </c>
      <c r="W87" s="43">
        <f>'Population Estimate'!K86*Assumptions!D$41*'Property % affected'!C87</f>
        <v>1021.4427684196495</v>
      </c>
      <c r="X87" s="43">
        <f>'Population Estimate'!L86*Assumptions!E$41*'Property % affected'!D87</f>
        <v>1104.0649603365748</v>
      </c>
      <c r="Y87" s="43">
        <f>'Population Estimate'!M86*Assumptions!F$41*'Property % affected'!E87</f>
        <v>1182.5618734196426</v>
      </c>
      <c r="Z87" s="43">
        <f>'Population Estimate'!N86*Assumptions!G$41*'Property % affected'!F87</f>
        <v>885.64003209148393</v>
      </c>
      <c r="AA87" s="43">
        <f>'Population Estimate'!O86*Assumptions!H$41*'Property % affected'!G87</f>
        <v>473.67226670347088</v>
      </c>
      <c r="AB87" s="44">
        <f>'Population Estimate'!J86*Assumptions!C$41*'Property % affected'!H87</f>
        <v>218.83785494771251</v>
      </c>
      <c r="AC87" s="44">
        <f>'Population Estimate'!K86*Assumptions!D$41*'Property % affected'!I87</f>
        <v>262.27925321074247</v>
      </c>
      <c r="AD87" s="44">
        <f>'Population Estimate'!L86*Assumptions!E$41*'Property % affected'!J87</f>
        <v>169.64602091424734</v>
      </c>
      <c r="AE87" s="44">
        <f>'Population Estimate'!M86*Assumptions!F$41*'Property % affected'!K87</f>
        <v>203.33137530600996</v>
      </c>
      <c r="AF87" s="44">
        <f>'Population Estimate'!N86*Assumptions!G$41*'Property % affected'!L87</f>
        <v>164.20656798220878</v>
      </c>
      <c r="AG87" s="44">
        <f>'Population Estimate'!O86*Assumptions!H$41*'Property % affected'!M87</f>
        <v>62.785930964234176</v>
      </c>
      <c r="AH87" s="45">
        <f>'Population Estimate'!J86*Assumptions!C$41*'Property % affected'!N87</f>
        <v>24571.311275391112</v>
      </c>
      <c r="AI87" s="45">
        <f>'Population Estimate'!K86*Assumptions!D$41*'Property % affected'!O87</f>
        <v>49371.196104709597</v>
      </c>
      <c r="AJ87" s="45">
        <f>'Population Estimate'!L86*Assumptions!E$41*'Property % affected'!P87</f>
        <v>37033.452573212242</v>
      </c>
      <c r="AK87" s="45">
        <f>'Population Estimate'!M86*Assumptions!F$41*'Property % affected'!Q87</f>
        <v>20106.891340312468</v>
      </c>
      <c r="AL87" s="45">
        <f>'Population Estimate'!N86*Assumptions!G$41*'Property % affected'!R87</f>
        <v>12665.596834505481</v>
      </c>
      <c r="AM87" s="45">
        <f>'Population Estimate'!O86*Assumptions!H$41*'Property % affected'!S87</f>
        <v>6457.0806413236241</v>
      </c>
    </row>
    <row r="88" spans="1:39" x14ac:dyDescent="0.35">
      <c r="A88">
        <v>2107</v>
      </c>
      <c r="B88" s="43">
        <f>'Property % affected'!B88*'Population Estimate'!B87</f>
        <v>780.67502396534724</v>
      </c>
      <c r="C88" s="43">
        <f>'Property % affected'!C88*'Population Estimate'!C87</f>
        <v>1150.9172866583524</v>
      </c>
      <c r="D88" s="43">
        <f>'Property % affected'!D88*'Population Estimate'!D87</f>
        <v>1257.2155089311877</v>
      </c>
      <c r="E88" s="43">
        <f>'Property % affected'!E88*'Population Estimate'!E87</f>
        <v>1219.930231058124</v>
      </c>
      <c r="F88" s="43">
        <f>'Property % affected'!F88*'Population Estimate'!F87</f>
        <v>930.27764813802185</v>
      </c>
      <c r="G88" s="43">
        <f>'Property % affected'!G88*'Population Estimate'!G87</f>
        <v>532.87184406123777</v>
      </c>
      <c r="H88" s="44">
        <f>'Property % affected'!H88*'Population Estimate'!B87</f>
        <v>236.48113175903356</v>
      </c>
      <c r="I88" s="44">
        <f>'Property % affected'!I88*'Population Estimate'!C87</f>
        <v>288.94436552310037</v>
      </c>
      <c r="J88" s="44">
        <f>'Property % affected'!J88*'Population Estimate'!D87</f>
        <v>188.87696562923199</v>
      </c>
      <c r="K88" s="44">
        <f>'Property % affected'!K88*'Population Estimate'!E87</f>
        <v>205.08586812793735</v>
      </c>
      <c r="L88" s="44">
        <f>'Property % affected'!L88*'Population Estimate'!F87</f>
        <v>168.64213353821188</v>
      </c>
      <c r="M88" s="44">
        <f>'Property % affected'!M88*'Population Estimate'!G87</f>
        <v>69.060126658185368</v>
      </c>
      <c r="N88" s="45">
        <f>'Property % affected'!N88*'Population Estimate'!B87</f>
        <v>26759.724303884497</v>
      </c>
      <c r="O88" s="45">
        <f>'Property % affected'!O88*'Population Estimate'!C87</f>
        <v>54815.476731990231</v>
      </c>
      <c r="P88" s="45">
        <f>'Property % affected'!P88*'Population Estimate'!D87</f>
        <v>41553.611682163362</v>
      </c>
      <c r="Q88" s="45">
        <f>'Property % affected'!Q88*'Population Estimate'!E87</f>
        <v>20438.806082937157</v>
      </c>
      <c r="R88" s="45">
        <f>'Property % affected'!R88*'Population Estimate'!F87</f>
        <v>13109.329468118518</v>
      </c>
      <c r="S88" s="45">
        <f>'Property % affected'!S88*'Population Estimate'!G87</f>
        <v>7157.8154638483757</v>
      </c>
      <c r="U88">
        <v>2107</v>
      </c>
      <c r="V88" s="43">
        <f>'Population Estimate'!J87*Assumptions!C$41*'Property % affected'!B88</f>
        <v>726.78945453643337</v>
      </c>
      <c r="W88" s="43">
        <f>'Population Estimate'!K87*Assumptions!D$41*'Property % affected'!C88</f>
        <v>1051.0084301489014</v>
      </c>
      <c r="X88" s="43">
        <f>'Population Estimate'!L87*Assumptions!E$41*'Property % affected'!D88</f>
        <v>1136.0221214753572</v>
      </c>
      <c r="Y88" s="43">
        <f>'Population Estimate'!M87*Assumptions!F$41*'Property % affected'!E88</f>
        <v>1216.7911277688895</v>
      </c>
      <c r="Z88" s="43">
        <f>'Population Estimate'!N87*Assumptions!G$41*'Property % affected'!F88</f>
        <v>911.27488351170825</v>
      </c>
      <c r="AA88" s="43">
        <f>'Population Estimate'!O87*Assumptions!H$41*'Property % affected'!G88</f>
        <v>487.38271083295456</v>
      </c>
      <c r="AB88" s="44">
        <f>'Population Estimate'!J87*Assumptions!C$41*'Property % affected'!H88</f>
        <v>220.15818039919196</v>
      </c>
      <c r="AC88" s="44">
        <f>'Population Estimate'!K87*Assumptions!D$41*'Property % affected'!I88</f>
        <v>263.86167583818013</v>
      </c>
      <c r="AD88" s="44">
        <f>'Population Estimate'!L87*Assumptions!E$41*'Property % affected'!J88</f>
        <v>170.66955479602854</v>
      </c>
      <c r="AE88" s="44">
        <f>'Population Estimate'!M87*Assumptions!F$41*'Property % affected'!K88</f>
        <v>204.55814473292193</v>
      </c>
      <c r="AF88" s="44">
        <f>'Population Estimate'!N87*Assumptions!G$41*'Property % affected'!L88</f>
        <v>165.19728373867062</v>
      </c>
      <c r="AG88" s="44">
        <f>'Population Estimate'!O87*Assumptions!H$41*'Property % affected'!M88</f>
        <v>63.164740483577702</v>
      </c>
      <c r="AH88" s="45">
        <f>'Population Estimate'!J87*Assumptions!C$41*'Property % affected'!N88</f>
        <v>24912.652298748118</v>
      </c>
      <c r="AI88" s="45">
        <f>'Population Estimate'!K87*Assumptions!D$41*'Property % affected'!O88</f>
        <v>50057.053461440053</v>
      </c>
      <c r="AJ88" s="45">
        <f>'Population Estimate'!L87*Assumptions!E$41*'Property % affected'!P88</f>
        <v>37547.91582094472</v>
      </c>
      <c r="AK88" s="45">
        <f>'Population Estimate'!M87*Assumptions!F$41*'Property % affected'!Q88</f>
        <v>20386.213301998097</v>
      </c>
      <c r="AL88" s="45">
        <f>'Population Estimate'!N87*Assumptions!G$41*'Property % affected'!R88</f>
        <v>12841.545433115569</v>
      </c>
      <c r="AM88" s="45">
        <f>'Population Estimate'!O87*Assumptions!H$41*'Property % affected'!S88</f>
        <v>6546.7814509102736</v>
      </c>
    </row>
    <row r="89" spans="1:39" x14ac:dyDescent="0.35">
      <c r="A89">
        <v>2108</v>
      </c>
      <c r="B89" s="43">
        <f>'Property % affected'!B89*'Population Estimate'!B88</f>
        <v>803.27166314342423</v>
      </c>
      <c r="C89" s="43">
        <f>'Property % affected'!C89*'Population Estimate'!C88</f>
        <v>1184.2305884190919</v>
      </c>
      <c r="D89" s="43">
        <f>'Property % affected'!D89*'Population Estimate'!D88</f>
        <v>1293.6056128185912</v>
      </c>
      <c r="E89" s="43">
        <f>'Property % affected'!E89*'Population Estimate'!E88</f>
        <v>1255.2411125483868</v>
      </c>
      <c r="F89" s="43">
        <f>'Property % affected'!F89*'Population Estimate'!F88</f>
        <v>957.20453538955769</v>
      </c>
      <c r="G89" s="43">
        <f>'Property % affected'!G89*'Population Estimate'!G88</f>
        <v>548.29582000355344</v>
      </c>
      <c r="H89" s="44">
        <f>'Property % affected'!H89*'Population Estimate'!B88</f>
        <v>237.90790528105845</v>
      </c>
      <c r="I89" s="44">
        <f>'Property % affected'!I89*'Population Estimate'!C88</f>
        <v>290.68766811557413</v>
      </c>
      <c r="J89" s="44">
        <f>'Property % affected'!J89*'Population Estimate'!D88</f>
        <v>190.01652653828071</v>
      </c>
      <c r="K89" s="44">
        <f>'Property % affected'!K89*'Population Estimate'!E88</f>
        <v>206.32322302475251</v>
      </c>
      <c r="L89" s="44">
        <f>'Property % affected'!L89*'Population Estimate'!F88</f>
        <v>169.65961061572892</v>
      </c>
      <c r="M89" s="44">
        <f>'Property % affected'!M89*'Population Estimate'!G88</f>
        <v>69.47679059839345</v>
      </c>
      <c r="N89" s="45">
        <f>'Property % affected'!N89*'Population Estimate'!B88</f>
        <v>27131.466437475363</v>
      </c>
      <c r="O89" s="45">
        <f>'Property % affected'!O89*'Population Estimate'!C88</f>
        <v>55576.965230255249</v>
      </c>
      <c r="P89" s="45">
        <f>'Property % affected'!P89*'Population Estimate'!D88</f>
        <v>42130.868311929597</v>
      </c>
      <c r="Q89" s="45">
        <f>'Property % affected'!Q89*'Population Estimate'!E88</f>
        <v>20722.73895515356</v>
      </c>
      <c r="R89" s="45">
        <f>'Property % affected'!R89*'Population Estimate'!F88</f>
        <v>13291.442334868667</v>
      </c>
      <c r="S89" s="45">
        <f>'Property % affected'!S89*'Population Estimate'!G88</f>
        <v>7257.2507779855423</v>
      </c>
      <c r="U89">
        <v>2108</v>
      </c>
      <c r="V89" s="43">
        <f>'Population Estimate'!J88*Assumptions!C$41*'Property % affected'!B89</f>
        <v>747.8263758653269</v>
      </c>
      <c r="W89" s="43">
        <f>'Population Estimate'!K88*Assumptions!D$41*'Property % affected'!C89</f>
        <v>1081.4298699799851</v>
      </c>
      <c r="X89" s="43">
        <f>'Population Estimate'!L88*Assumptions!E$41*'Property % affected'!D89</f>
        <v>1168.9042826682478</v>
      </c>
      <c r="Y89" s="43">
        <f>'Population Estimate'!M88*Assumptions!F$41*'Property % affected'!E89</f>
        <v>1252.0111479119951</v>
      </c>
      <c r="Z89" s="43">
        <f>'Population Estimate'!N88*Assumptions!G$41*'Property % affected'!F89</f>
        <v>937.65173572630158</v>
      </c>
      <c r="AA89" s="43">
        <f>'Population Estimate'!O88*Assumptions!H$41*'Property % affected'!G89</f>
        <v>501.49000377846835</v>
      </c>
      <c r="AB89" s="44">
        <f>'Population Estimate'!J88*Assumptions!C$41*'Property % affected'!H89</f>
        <v>221.48647183671272</v>
      </c>
      <c r="AC89" s="44">
        <f>'Population Estimate'!K88*Assumptions!D$41*'Property % affected'!I89</f>
        <v>265.45364577575066</v>
      </c>
      <c r="AD89" s="44">
        <f>'Population Estimate'!L88*Assumptions!E$41*'Property % affected'!J89</f>
        <v>171.69926401632645</v>
      </c>
      <c r="AE89" s="44">
        <f>'Population Estimate'!M88*Assumptions!F$41*'Property % affected'!K89</f>
        <v>205.79231568960046</v>
      </c>
      <c r="AF89" s="44">
        <f>'Population Estimate'!N88*Assumptions!G$41*'Property % affected'!L89</f>
        <v>166.19397683040077</v>
      </c>
      <c r="AG89" s="44">
        <f>'Population Estimate'!O88*Assumptions!H$41*'Property % affected'!M89</f>
        <v>63.545835493472076</v>
      </c>
      <c r="AH89" s="45">
        <f>'Population Estimate'!J88*Assumptions!C$41*'Property % affected'!N89</f>
        <v>25258.735181134158</v>
      </c>
      <c r="AI89" s="45">
        <f>'Population Estimate'!K88*Assumptions!D$41*'Property % affected'!O89</f>
        <v>50752.438647165865</v>
      </c>
      <c r="AJ89" s="45">
        <f>'Population Estimate'!L88*Assumptions!E$41*'Property % affected'!P89</f>
        <v>38069.525916051061</v>
      </c>
      <c r="AK89" s="45">
        <f>'Population Estimate'!M88*Assumptions!F$41*'Property % affected'!Q89</f>
        <v>20669.415563077564</v>
      </c>
      <c r="AL89" s="45">
        <f>'Population Estimate'!N88*Assumptions!G$41*'Property % affected'!R89</f>
        <v>13019.93828364346</v>
      </c>
      <c r="AM89" s="45">
        <f>'Population Estimate'!O88*Assumptions!H$41*'Property % affected'!S89</f>
        <v>6637.7283708813884</v>
      </c>
    </row>
    <row r="90" spans="1:39" x14ac:dyDescent="0.35">
      <c r="A90">
        <v>2109</v>
      </c>
      <c r="B90" s="43">
        <f>'Property % affected'!B90*'Population Estimate'!B89</f>
        <v>826.5223620601497</v>
      </c>
      <c r="C90" s="43">
        <f>'Property % affected'!C90*'Population Estimate'!C89</f>
        <v>1218.5081437253004</v>
      </c>
      <c r="D90" s="43">
        <f>'Property % affected'!D90*'Population Estimate'!D89</f>
        <v>1331.0490282914222</v>
      </c>
      <c r="E90" s="43">
        <f>'Property % affected'!E90*'Population Estimate'!E89</f>
        <v>1291.5740675309494</v>
      </c>
      <c r="F90" s="43">
        <f>'Property % affected'!F90*'Population Estimate'!F89</f>
        <v>984.91082141360835</v>
      </c>
      <c r="G90" s="43">
        <f>'Property % affected'!G90*'Population Estimate'!G89</f>
        <v>564.16624294155963</v>
      </c>
      <c r="H90" s="44">
        <f>'Property % affected'!H90*'Population Estimate'!B89</f>
        <v>239.34328702762971</v>
      </c>
      <c r="I90" s="44">
        <f>'Property % affected'!I90*'Population Estimate'!C89</f>
        <v>292.44148866337605</v>
      </c>
      <c r="J90" s="44">
        <f>'Property % affected'!J90*'Population Estimate'!D89</f>
        <v>191.16296281755316</v>
      </c>
      <c r="K90" s="44">
        <f>'Property % affected'!K90*'Population Estimate'!E89</f>
        <v>207.56804331718294</v>
      </c>
      <c r="L90" s="44">
        <f>'Property % affected'!L90*'Population Estimate'!F89</f>
        <v>170.68322648894048</v>
      </c>
      <c r="M90" s="44">
        <f>'Property % affected'!M90*'Population Estimate'!G89</f>
        <v>69.895968418136206</v>
      </c>
      <c r="N90" s="45">
        <f>'Property % affected'!N90*'Population Estimate'!B89</f>
        <v>27508.372757823825</v>
      </c>
      <c r="O90" s="45">
        <f>'Property % affected'!O90*'Population Estimate'!C89</f>
        <v>56349.032214151703</v>
      </c>
      <c r="P90" s="45">
        <f>'Property % affected'!P90*'Population Estimate'!D89</f>
        <v>42716.144105448868</v>
      </c>
      <c r="Q90" s="45">
        <f>'Property % affected'!Q90*'Population Estimate'!E89</f>
        <v>21010.616180851182</v>
      </c>
      <c r="R90" s="45">
        <f>'Property % affected'!R90*'Population Estimate'!F89</f>
        <v>13476.085086638233</v>
      </c>
      <c r="S90" s="45">
        <f>'Property % affected'!S90*'Population Estimate'!G89</f>
        <v>7358.06743280514</v>
      </c>
      <c r="U90">
        <v>2109</v>
      </c>
      <c r="V90" s="43">
        <f>'Population Estimate'!J89*Assumptions!C$41*'Property % affected'!B90</f>
        <v>769.472210898507</v>
      </c>
      <c r="W90" s="43">
        <f>'Population Estimate'!K89*Assumptions!D$41*'Property % affected'!C90</f>
        <v>1112.7318584107268</v>
      </c>
      <c r="X90" s="43">
        <f>'Population Estimate'!L89*Assumptions!E$41*'Property % affected'!D90</f>
        <v>1202.7382180425341</v>
      </c>
      <c r="Y90" s="43">
        <f>'Population Estimate'!M89*Assumptions!F$41*'Property % affected'!E90</f>
        <v>1288.2506115656356</v>
      </c>
      <c r="Z90" s="43">
        <f>'Population Estimate'!N89*Assumptions!G$41*'Property % affected'!F90</f>
        <v>964.79206594883635</v>
      </c>
      <c r="AA90" s="43">
        <f>'Population Estimate'!O89*Assumptions!H$41*'Property % affected'!G90</f>
        <v>516.00563232930256</v>
      </c>
      <c r="AB90" s="44">
        <f>'Population Estimate'!J89*Assumptions!C$41*'Property % affected'!H90</f>
        <v>222.82277732185963</v>
      </c>
      <c r="AC90" s="44">
        <f>'Population Estimate'!K89*Assumptions!D$41*'Property % affected'!I90</f>
        <v>267.05522062572112</v>
      </c>
      <c r="AD90" s="44">
        <f>'Population Estimate'!L89*Assumptions!E$41*'Property % affected'!J90</f>
        <v>172.73518583312185</v>
      </c>
      <c r="AE90" s="44">
        <f>'Population Estimate'!M89*Assumptions!F$41*'Property % affected'!K90</f>
        <v>207.0339328320679</v>
      </c>
      <c r="AF90" s="44">
        <f>'Population Estimate'!N89*Assumptions!G$41*'Property % affected'!L90</f>
        <v>167.1966833207573</v>
      </c>
      <c r="AG90" s="44">
        <f>'Population Estimate'!O89*Assumptions!H$41*'Property % affected'!M90</f>
        <v>63.929229783082555</v>
      </c>
      <c r="AH90" s="45">
        <f>'Population Estimate'!J89*Assumptions!C$41*'Property % affected'!N90</f>
        <v>25609.625795753785</v>
      </c>
      <c r="AI90" s="45">
        <f>'Population Estimate'!K89*Assumptions!D$41*'Property % affected'!O90</f>
        <v>51457.484021078722</v>
      </c>
      <c r="AJ90" s="45">
        <f>'Population Estimate'!L89*Assumptions!E$41*'Property % affected'!P90</f>
        <v>38598.382141478294</v>
      </c>
      <c r="AK90" s="45">
        <f>'Population Estimate'!M89*Assumptions!F$41*'Property % affected'!Q90</f>
        <v>20956.552028096357</v>
      </c>
      <c r="AL90" s="45">
        <f>'Population Estimate'!N89*Assumptions!G$41*'Property % affected'!R90</f>
        <v>13200.809341275415</v>
      </c>
      <c r="AM90" s="45">
        <f>'Population Estimate'!O89*Assumptions!H$41*'Property % affected'!S90</f>
        <v>6729.9387120181964</v>
      </c>
    </row>
    <row r="91" spans="1:39" x14ac:dyDescent="0.35">
      <c r="A91">
        <v>2110</v>
      </c>
      <c r="B91" s="43">
        <f>'Property % affected'!B91*'Population Estimate'!B90</f>
        <v>828.01604099654583</v>
      </c>
      <c r="C91" s="43">
        <f>'Property % affected'!C91*'Population Estimate'!C90</f>
        <v>1220.7102135441653</v>
      </c>
      <c r="D91" s="43">
        <f>'Property % affected'!D91*'Population Estimate'!D90</f>
        <v>1333.4544803253077</v>
      </c>
      <c r="E91" s="43">
        <f>'Property % affected'!E91*'Population Estimate'!E90</f>
        <v>1293.9081810020691</v>
      </c>
      <c r="F91" s="43">
        <f>'Property % affected'!F91*'Population Estimate'!F90</f>
        <v>986.69073762120786</v>
      </c>
      <c r="G91" s="43">
        <f>'Property % affected'!G91*'Population Estimate'!G90</f>
        <v>565.18579579625441</v>
      </c>
      <c r="H91" s="44">
        <f>'Property % affected'!H91*'Population Estimate'!B90</f>
        <v>234.43670559322581</v>
      </c>
      <c r="I91" s="44">
        <f>'Property % affected'!I91*'Population Estimate'!C90</f>
        <v>286.44638432289167</v>
      </c>
      <c r="J91" s="44">
        <f>'Property % affected'!J91*'Population Estimate'!D90</f>
        <v>187.2440868968846</v>
      </c>
      <c r="K91" s="44">
        <f>'Property % affected'!K91*'Population Estimate'!E90</f>
        <v>203.31286022697137</v>
      </c>
      <c r="L91" s="44">
        <f>'Property % affected'!L91*'Population Estimate'!F90</f>
        <v>167.184188932236</v>
      </c>
      <c r="M91" s="44">
        <f>'Property % affected'!M91*'Population Estimate'!G90</f>
        <v>68.463088201443469</v>
      </c>
      <c r="N91" s="45">
        <f>'Property % affected'!N91*'Population Estimate'!B90</f>
        <v>27154.919172853133</v>
      </c>
      <c r="O91" s="45">
        <f>'Property % affected'!O91*'Population Estimate'!C90</f>
        <v>55625.006564904375</v>
      </c>
      <c r="P91" s="45">
        <f>'Property % affected'!P91*'Population Estimate'!D90</f>
        <v>42167.286693812195</v>
      </c>
      <c r="Q91" s="45">
        <f>'Property % affected'!Q91*'Population Estimate'!E90</f>
        <v>20740.651916627205</v>
      </c>
      <c r="R91" s="45">
        <f>'Property % affected'!R91*'Population Estimate'!F90</f>
        <v>13302.931602527196</v>
      </c>
      <c r="S91" s="45">
        <f>'Property % affected'!S91*'Population Estimate'!G90</f>
        <v>7263.5240246771045</v>
      </c>
      <c r="U91">
        <v>2110</v>
      </c>
      <c r="V91" s="43">
        <f>'Population Estimate'!J90*Assumptions!C$41*'Property % affected'!B91</f>
        <v>770.86278964908843</v>
      </c>
      <c r="W91" s="43">
        <f>'Population Estimate'!K90*Assumptions!D$41*'Property % affected'!C91</f>
        <v>1114.7427708978641</v>
      </c>
      <c r="X91" s="43">
        <f>'Population Estimate'!L90*Assumptions!E$41*'Property % affected'!D91</f>
        <v>1204.9117886859356</v>
      </c>
      <c r="Y91" s="43">
        <f>'Population Estimate'!M90*Assumptions!F$41*'Property % affected'!E91</f>
        <v>1290.578718936498</v>
      </c>
      <c r="Z91" s="43">
        <f>'Population Estimate'!N90*Assumptions!G$41*'Property % affected'!F91</f>
        <v>966.53562384038321</v>
      </c>
      <c r="AA91" s="43">
        <f>'Population Estimate'!O90*Assumptions!H$41*'Property % affected'!G91</f>
        <v>516.93815004382748</v>
      </c>
      <c r="AB91" s="44">
        <f>'Population Estimate'!J90*Assumptions!C$41*'Property % affected'!H91</f>
        <v>218.254869376969</v>
      </c>
      <c r="AC91" s="44">
        <f>'Population Estimate'!K90*Assumptions!D$41*'Property % affected'!I91</f>
        <v>261.58053945226698</v>
      </c>
      <c r="AD91" s="44">
        <f>'Population Estimate'!L90*Assumptions!E$41*'Property % affected'!J91</f>
        <v>169.19408273220532</v>
      </c>
      <c r="AE91" s="44">
        <f>'Population Estimate'!M90*Assumptions!F$41*'Property % affected'!K91</f>
        <v>202.78969910510244</v>
      </c>
      <c r="AF91" s="44">
        <f>'Population Estimate'!N90*Assumptions!G$41*'Property % affected'!L91</f>
        <v>163.76912054068723</v>
      </c>
      <c r="AG91" s="44">
        <f>'Population Estimate'!O90*Assumptions!H$41*'Property % affected'!M91</f>
        <v>62.618668806566845</v>
      </c>
      <c r="AH91" s="45">
        <f>'Population Estimate'!J90*Assumptions!C$41*'Property % affected'!N91</f>
        <v>25280.569107197291</v>
      </c>
      <c r="AI91" s="45">
        <f>'Population Estimate'!K90*Assumptions!D$41*'Property % affected'!O91</f>
        <v>50796.309608439224</v>
      </c>
      <c r="AJ91" s="45">
        <f>'Population Estimate'!L90*Assumptions!E$41*'Property % affected'!P91</f>
        <v>38102.433629289611</v>
      </c>
      <c r="AK91" s="45">
        <f>'Population Estimate'!M90*Assumptions!F$41*'Property % affected'!Q91</f>
        <v>20687.28243122976</v>
      </c>
      <c r="AL91" s="45">
        <f>'Population Estimate'!N90*Assumptions!G$41*'Property % affected'!R91</f>
        <v>13031.192860240151</v>
      </c>
      <c r="AM91" s="45">
        <f>'Population Estimate'!O90*Assumptions!H$41*'Property % affected'!S91</f>
        <v>6643.466095650173</v>
      </c>
    </row>
    <row r="92" spans="1:39" x14ac:dyDescent="0.35">
      <c r="A92">
        <v>2111</v>
      </c>
      <c r="B92" s="43">
        <f>'Property % affected'!B92*'Population Estimate'!B91</f>
        <v>851.98296594954547</v>
      </c>
      <c r="C92" s="43">
        <f>'Property % affected'!C92*'Population Estimate'!C91</f>
        <v>1256.0436716280956</v>
      </c>
      <c r="D92" s="43">
        <f>'Property % affected'!D92*'Population Estimate'!D91</f>
        <v>1372.0513212992266</v>
      </c>
      <c r="E92" s="43">
        <f>'Property % affected'!E92*'Population Estimate'!E91</f>
        <v>1331.3603543112069</v>
      </c>
      <c r="F92" s="43">
        <f>'Property % affected'!F92*'Population Estimate'!F91</f>
        <v>1015.2505017918708</v>
      </c>
      <c r="G92" s="43">
        <f>'Property % affected'!G92*'Population Estimate'!G91</f>
        <v>581.5450990967646</v>
      </c>
      <c r="H92" s="44">
        <f>'Property % affected'!H92*'Population Estimate'!B91</f>
        <v>235.85114437590212</v>
      </c>
      <c r="I92" s="44">
        <f>'Property % affected'!I92*'Population Estimate'!C91</f>
        <v>288.17461571958563</v>
      </c>
      <c r="J92" s="44">
        <f>'Property % affected'!J92*'Population Estimate'!D91</f>
        <v>188.37379607644158</v>
      </c>
      <c r="K92" s="44">
        <f>'Property % affected'!K92*'Population Estimate'!E91</f>
        <v>204.53951794592453</v>
      </c>
      <c r="L92" s="44">
        <f>'Property % affected'!L92*'Population Estimate'!F91</f>
        <v>168.1928697191361</v>
      </c>
      <c r="M92" s="44">
        <f>'Property % affected'!M92*'Population Estimate'!G91</f>
        <v>68.876149999462129</v>
      </c>
      <c r="N92" s="45">
        <f>'Property % affected'!N92*'Population Estimate'!B91</f>
        <v>27532.151295133946</v>
      </c>
      <c r="O92" s="45">
        <f>'Property % affected'!O92*'Population Estimate'!C91</f>
        <v>56397.740931918845</v>
      </c>
      <c r="P92" s="45">
        <f>'Property % affected'!P92*'Population Estimate'!D91</f>
        <v>42753.068406108097</v>
      </c>
      <c r="Q92" s="45">
        <f>'Property % affected'!Q92*'Population Estimate'!E91</f>
        <v>21028.77798653717</v>
      </c>
      <c r="R92" s="45">
        <f>'Property % affected'!R92*'Population Estimate'!F91</f>
        <v>13487.733961504375</v>
      </c>
      <c r="S92" s="45">
        <f>'Property % affected'!S92*'Population Estimate'!G91</f>
        <v>7364.4278265122393</v>
      </c>
      <c r="U92">
        <v>2111</v>
      </c>
      <c r="V92" s="43">
        <f>'Population Estimate'!J91*Assumptions!C$41*'Property % affected'!B92</f>
        <v>793.17541369722187</v>
      </c>
      <c r="W92" s="43">
        <f>'Population Estimate'!K91*Assumptions!D$41*'Property % affected'!C92</f>
        <v>1147.0090012716782</v>
      </c>
      <c r="X92" s="43">
        <f>'Population Estimate'!L91*Assumptions!E$41*'Property % affected'!D92</f>
        <v>1239.7879613500118</v>
      </c>
      <c r="Y92" s="43">
        <f>'Population Estimate'!M91*Assumptions!F$41*'Property % affected'!E92</f>
        <v>1327.9345209635489</v>
      </c>
      <c r="Z92" s="43">
        <f>'Population Estimate'!N91*Assumptions!G$41*'Property % affected'!F92</f>
        <v>994.51199822692683</v>
      </c>
      <c r="AA92" s="43">
        <f>'Population Estimate'!O91*Assumptions!H$41*'Property % affected'!G92</f>
        <v>531.90092520037115</v>
      </c>
      <c r="AB92" s="44">
        <f>'Population Estimate'!J91*Assumptions!C$41*'Property % affected'!H92</f>
        <v>219.57167747224395</v>
      </c>
      <c r="AC92" s="44">
        <f>'Population Estimate'!K91*Assumptions!D$41*'Property % affected'!I92</f>
        <v>263.15874649479667</v>
      </c>
      <c r="AD92" s="44">
        <f>'Population Estimate'!L91*Assumptions!E$41*'Property % affected'!J92</f>
        <v>170.21488991259204</v>
      </c>
      <c r="AE92" s="44">
        <f>'Population Estimate'!M91*Assumptions!F$41*'Property % affected'!K92</f>
        <v>204.01320040971129</v>
      </c>
      <c r="AF92" s="44">
        <f>'Population Estimate'!N91*Assumptions!G$41*'Property % affected'!L92</f>
        <v>164.75719702346919</v>
      </c>
      <c r="AG92" s="44">
        <f>'Population Estimate'!O91*Assumptions!H$41*'Property % affected'!M92</f>
        <v>62.996469174710768</v>
      </c>
      <c r="AH92" s="45">
        <f>'Population Estimate'!J91*Assumptions!C$41*'Property % affected'!N92</f>
        <v>25631.763035489621</v>
      </c>
      <c r="AI92" s="45">
        <f>'Population Estimate'!K91*Assumptions!D$41*'Property % affected'!O92</f>
        <v>51501.964431259752</v>
      </c>
      <c r="AJ92" s="45">
        <f>'Population Estimate'!L91*Assumptions!E$41*'Property % affected'!P92</f>
        <v>38631.747003803728</v>
      </c>
      <c r="AK92" s="45">
        <f>'Population Estimate'!M91*Assumptions!F$41*'Property % affected'!Q92</f>
        <v>20974.66710013929</v>
      </c>
      <c r="AL92" s="45">
        <f>'Population Estimate'!N91*Assumptions!G$41*'Property % affected'!R92</f>
        <v>13212.220264786189</v>
      </c>
      <c r="AM92" s="45">
        <f>'Population Estimate'!O91*Assumptions!H$41*'Property % affected'!S92</f>
        <v>6735.7561444111425</v>
      </c>
    </row>
    <row r="93" spans="1:39" x14ac:dyDescent="0.35">
      <c r="A93">
        <v>2112</v>
      </c>
      <c r="B93" s="43">
        <f>'Property % affected'!B93*'Population Estimate'!B92</f>
        <v>876.64361356401832</v>
      </c>
      <c r="C93" s="43">
        <f>'Property % affected'!C93*'Population Estimate'!C92</f>
        <v>1292.3998566838461</v>
      </c>
      <c r="D93" s="43">
        <f>'Property % affected'!D93*'Population Estimate'!D92</f>
        <v>1411.7653478652651</v>
      </c>
      <c r="E93" s="43">
        <f>'Property % affected'!E93*'Population Estimate'!E92</f>
        <v>1369.8965808060134</v>
      </c>
      <c r="F93" s="43">
        <f>'Property % affected'!F93*'Population Estimate'!F92</f>
        <v>1044.6369283587476</v>
      </c>
      <c r="G93" s="43">
        <f>'Property % affected'!G93*'Population Estimate'!G92</f>
        <v>598.37792244407819</v>
      </c>
      <c r="H93" s="44">
        <f>'Property % affected'!H93*'Population Estimate'!B92</f>
        <v>237.27411696332064</v>
      </c>
      <c r="I93" s="44">
        <f>'Property % affected'!I93*'Population Estimate'!C92</f>
        <v>289.9132741418033</v>
      </c>
      <c r="J93" s="44">
        <f>'Property % affected'!J93*'Population Estimate'!D92</f>
        <v>189.51032118728656</v>
      </c>
      <c r="K93" s="44">
        <f>'Property % affected'!K93*'Population Estimate'!E92</f>
        <v>205.77357652067101</v>
      </c>
      <c r="L93" s="44">
        <f>'Property % affected'!L93*'Population Estimate'!F92</f>
        <v>169.20763623062749</v>
      </c>
      <c r="M93" s="44">
        <f>'Property % affected'!M93*'Population Estimate'!G92</f>
        <v>69.291703944029607</v>
      </c>
      <c r="N93" s="45">
        <f>'Property % affected'!N93*'Population Estimate'!B92</f>
        <v>27914.62387028354</v>
      </c>
      <c r="O93" s="45">
        <f>'Property % affected'!O93*'Population Estimate'!C92</f>
        <v>57181.210010510695</v>
      </c>
      <c r="P93" s="45">
        <f>'Property % affected'!P93*'Population Estimate'!D92</f>
        <v>43346.987711343085</v>
      </c>
      <c r="Q93" s="45">
        <f>'Property % affected'!Q93*'Population Estimate'!E92</f>
        <v>21320.906661210745</v>
      </c>
      <c r="R93" s="45">
        <f>'Property % affected'!R93*'Population Estimate'!F92</f>
        <v>13675.10356752935</v>
      </c>
      <c r="S93" s="45">
        <f>'Property % affected'!S93*'Population Estimate'!G92</f>
        <v>7466.733369043789</v>
      </c>
      <c r="U93">
        <v>2112</v>
      </c>
      <c r="V93" s="43">
        <f>'Population Estimate'!J92*Assumptions!C$41*'Property % affected'!B93</f>
        <v>816.13387666584561</v>
      </c>
      <c r="W93" s="43">
        <f>'Population Estimate'!K92*Assumptions!D$41*'Property % affected'!C93</f>
        <v>1180.2091777088494</v>
      </c>
      <c r="X93" s="43">
        <f>'Population Estimate'!L92*Assumptions!E$41*'Property % affected'!D93</f>
        <v>1275.6736248590744</v>
      </c>
      <c r="Y93" s="43">
        <f>'Population Estimate'!M92*Assumptions!F$41*'Property % affected'!E93</f>
        <v>1366.3715867094331</v>
      </c>
      <c r="Z93" s="43">
        <f>'Population Estimate'!N92*Assumptions!G$41*'Property % affected'!F93</f>
        <v>1023.2981487919278</v>
      </c>
      <c r="AA93" s="43">
        <f>'Population Estimate'!O92*Assumptions!H$41*'Property % affected'!G93</f>
        <v>547.29679789550119</v>
      </c>
      <c r="AB93" s="44">
        <f>'Population Estimate'!J92*Assumptions!C$41*'Property % affected'!H93</f>
        <v>220.89643033211777</v>
      </c>
      <c r="AC93" s="44">
        <f>'Population Estimate'!K92*Assumptions!D$41*'Property % affected'!I93</f>
        <v>264.74647541335844</v>
      </c>
      <c r="AD93" s="44">
        <f>'Population Estimate'!L92*Assumptions!E$41*'Property % affected'!J93</f>
        <v>171.24185598035061</v>
      </c>
      <c r="AE93" s="44">
        <f>'Population Estimate'!M92*Assumptions!F$41*'Property % affected'!K93</f>
        <v>205.24408352635987</v>
      </c>
      <c r="AF93" s="44">
        <f>'Population Estimate'!N92*Assumptions!G$41*'Property % affected'!L93</f>
        <v>165.75123491785675</v>
      </c>
      <c r="AG93" s="44">
        <f>'Population Estimate'!O92*Assumptions!H$41*'Property % affected'!M93</f>
        <v>63.37654894484281</v>
      </c>
      <c r="AH93" s="45">
        <f>'Population Estimate'!J92*Assumptions!C$41*'Property % affected'!N93</f>
        <v>25987.835697909588</v>
      </c>
      <c r="AI93" s="45">
        <f>'Population Estimate'!K92*Assumptions!D$41*'Property % affected'!O93</f>
        <v>52217.42210654747</v>
      </c>
      <c r="AJ93" s="45">
        <f>'Population Estimate'!L92*Assumptions!E$41*'Property % affected'!P93</f>
        <v>39168.413521457354</v>
      </c>
      <c r="AK93" s="45">
        <f>'Population Estimate'!M92*Assumptions!F$41*'Property % affected'!Q93</f>
        <v>21266.044074379348</v>
      </c>
      <c r="AL93" s="45">
        <f>'Population Estimate'!N92*Assumptions!G$41*'Property % affected'!R93</f>
        <v>13395.762475271193</v>
      </c>
      <c r="AM93" s="45">
        <f>'Population Estimate'!O92*Assumptions!H$41*'Property % affected'!S93</f>
        <v>6829.3282728843687</v>
      </c>
    </row>
    <row r="94" spans="1:39" x14ac:dyDescent="0.35">
      <c r="A94">
        <v>2113</v>
      </c>
      <c r="B94" s="43">
        <f>'Property % affected'!B94*'Population Estimate'!B93</f>
        <v>902.01806364294248</v>
      </c>
      <c r="C94" s="43">
        <f>'Property % affected'!C94*'Population Estimate'!C93</f>
        <v>1329.8083715444156</v>
      </c>
      <c r="D94" s="43">
        <f>'Property % affected'!D94*'Population Estimate'!D93</f>
        <v>1452.6288969612583</v>
      </c>
      <c r="E94" s="43">
        <f>'Property % affected'!E94*'Population Estimate'!E93</f>
        <v>1409.5482384067934</v>
      </c>
      <c r="F94" s="43">
        <f>'Property % affected'!F94*'Population Estimate'!F93</f>
        <v>1074.8739450655416</v>
      </c>
      <c r="G94" s="43">
        <f>'Property % affected'!G94*'Population Estimate'!G93</f>
        <v>615.69797187631968</v>
      </c>
      <c r="H94" s="44">
        <f>'Property % affected'!H94*'Population Estimate'!B93</f>
        <v>238.7056748429153</v>
      </c>
      <c r="I94" s="44">
        <f>'Property % affected'!I94*'Population Estimate'!C93</f>
        <v>291.66242249944287</v>
      </c>
      <c r="J94" s="44">
        <f>'Property % affected'!J94*'Population Estimate'!D93</f>
        <v>190.65370335232109</v>
      </c>
      <c r="K94" s="44">
        <f>'Property % affected'!K94*'Population Estimate'!E93</f>
        <v>207.01508060316675</v>
      </c>
      <c r="L94" s="44">
        <f>'Property % affected'!L94*'Population Estimate'!F93</f>
        <v>170.22852518401879</v>
      </c>
      <c r="M94" s="44">
        <f>'Property % affected'!M94*'Population Estimate'!G93</f>
        <v>69.709765071139174</v>
      </c>
      <c r="N94" s="45">
        <f>'Property % affected'!N94*'Population Estimate'!B93</f>
        <v>28302.409697898336</v>
      </c>
      <c r="O94" s="45">
        <f>'Property % affected'!O94*'Population Estimate'!C93</f>
        <v>57975.562925706057</v>
      </c>
      <c r="P94" s="45">
        <f>'Property % affected'!P94*'Population Estimate'!D93</f>
        <v>43949.157655755138</v>
      </c>
      <c r="Q94" s="45">
        <f>'Property % affected'!Q94*'Population Estimate'!E93</f>
        <v>21617.093544241514</v>
      </c>
      <c r="R94" s="45">
        <f>'Property % affected'!R94*'Population Estimate'!F93</f>
        <v>13865.076084418526</v>
      </c>
      <c r="S94" s="45">
        <f>'Property % affected'!S94*'Population Estimate'!G93</f>
        <v>7570.460125046262</v>
      </c>
      <c r="U94">
        <v>2113</v>
      </c>
      <c r="V94" s="43">
        <f>'Population Estimate'!J93*Assumptions!C$41*'Property % affected'!B94</f>
        <v>839.75687236301792</v>
      </c>
      <c r="W94" s="43">
        <f>'Population Estimate'!K93*Assumptions!D$41*'Property % affected'!C94</f>
        <v>1214.3703332789109</v>
      </c>
      <c r="X94" s="43">
        <f>'Population Estimate'!L93*Assumptions!E$41*'Property % affected'!D94</f>
        <v>1312.5979989264192</v>
      </c>
      <c r="Y94" s="43">
        <f>'Population Estimate'!M93*Assumptions!F$41*'Property % affected'!E94</f>
        <v>1405.9212133533363</v>
      </c>
      <c r="Z94" s="43">
        <f>'Population Estimate'!N93*Assumptions!G$41*'Property % affected'!F94</f>
        <v>1052.917514507503</v>
      </c>
      <c r="AA94" s="43">
        <f>'Population Estimate'!O93*Assumptions!H$41*'Property % affected'!G94</f>
        <v>563.13830413780988</v>
      </c>
      <c r="AB94" s="44">
        <f>'Population Estimate'!J93*Assumptions!C$41*'Property % affected'!H94</f>
        <v>222.229175890139</v>
      </c>
      <c r="AC94" s="44">
        <f>'Population Estimate'!K93*Assumptions!D$41*'Property % affected'!I94</f>
        <v>266.34378365676662</v>
      </c>
      <c r="AD94" s="44">
        <f>'Population Estimate'!L93*Assumptions!E$41*'Property % affected'!J94</f>
        <v>172.27501809420639</v>
      </c>
      <c r="AE94" s="44">
        <f>'Population Estimate'!M93*Assumptions!F$41*'Property % affected'!K94</f>
        <v>206.48239299210647</v>
      </c>
      <c r="AF94" s="44">
        <f>'Population Estimate'!N93*Assumptions!G$41*'Property % affected'!L94</f>
        <v>166.75127019113464</v>
      </c>
      <c r="AG94" s="44">
        <f>'Population Estimate'!O93*Assumptions!H$41*'Property % affected'!M94</f>
        <v>63.758921869393731</v>
      </c>
      <c r="AH94" s="45">
        <f>'Population Estimate'!J93*Assumptions!C$41*'Property % affected'!N94</f>
        <v>26348.854869110372</v>
      </c>
      <c r="AI94" s="45">
        <f>'Population Estimate'!K93*Assumptions!D$41*'Property % affected'!O94</f>
        <v>52942.81881407951</v>
      </c>
      <c r="AJ94" s="45">
        <f>'Population Estimate'!L93*Assumptions!E$41*'Property % affected'!P94</f>
        <v>39712.535331027801</v>
      </c>
      <c r="AK94" s="45">
        <f>'Population Estimate'!M93*Assumptions!F$41*'Property % affected'!Q94</f>
        <v>21561.468814465319</v>
      </c>
      <c r="AL94" s="45">
        <f>'Population Estimate'!N93*Assumptions!G$41*'Property % affected'!R94</f>
        <v>13581.854427007438</v>
      </c>
      <c r="AM94" s="45">
        <f>'Population Estimate'!O93*Assumptions!H$41*'Property % affected'!S94</f>
        <v>6924.2002915316598</v>
      </c>
    </row>
    <row r="95" spans="1:39" x14ac:dyDescent="0.35">
      <c r="A95">
        <v>2114</v>
      </c>
      <c r="B95" s="43">
        <f>'Property % affected'!B95*'Population Estimate'!B94</f>
        <v>928.12697719920845</v>
      </c>
      <c r="C95" s="43">
        <f>'Property % affected'!C95*'Population Estimate'!C94</f>
        <v>1368.2996758968261</v>
      </c>
      <c r="D95" s="43">
        <f>'Property % affected'!D95*'Population Estimate'!D94</f>
        <v>1494.6752415177332</v>
      </c>
      <c r="E95" s="43">
        <f>'Property % affected'!E95*'Population Estimate'!E94</f>
        <v>1450.3476132677808</v>
      </c>
      <c r="F95" s="43">
        <f>'Property % affected'!F95*'Population Estimate'!F94</f>
        <v>1105.9861722445173</v>
      </c>
      <c r="G95" s="43">
        <f>'Property % affected'!G95*'Population Estimate'!G94</f>
        <v>633.51935015289769</v>
      </c>
      <c r="H95" s="44">
        <f>'Property % affected'!H95*'Population Estimate'!B94</f>
        <v>240.14586981276176</v>
      </c>
      <c r="I95" s="44">
        <f>'Property % affected'!I95*'Population Estimate'!C94</f>
        <v>293.42212408196013</v>
      </c>
      <c r="J95" s="44">
        <f>'Property % affected'!J95*'Population Estimate'!D94</f>
        <v>191.8039839425555</v>
      </c>
      <c r="K95" s="44">
        <f>'Property % affected'!K95*'Population Estimate'!E94</f>
        <v>208.26407511476876</v>
      </c>
      <c r="L95" s="44">
        <f>'Property % affected'!L95*'Population Estimate'!F94</f>
        <v>171.25557351814717</v>
      </c>
      <c r="M95" s="44">
        <f>'Property % affected'!M95*'Population Estimate'!G94</f>
        <v>70.130348507501566</v>
      </c>
      <c r="N95" s="45">
        <f>'Property % affected'!N95*'Population Estimate'!B94</f>
        <v>28695.582588896032</v>
      </c>
      <c r="O95" s="45">
        <f>'Property % affected'!O95*'Population Estimate'!C94</f>
        <v>58780.950874153823</v>
      </c>
      <c r="P95" s="45">
        <f>'Property % affected'!P95*'Population Estimate'!D94</f>
        <v>44559.692856003829</v>
      </c>
      <c r="Q95" s="45">
        <f>'Property % affected'!Q95*'Population Estimate'!E94</f>
        <v>21917.39501165997</v>
      </c>
      <c r="R95" s="45">
        <f>'Property % affected'!R95*'Population Estimate'!F94</f>
        <v>14057.687671424796</v>
      </c>
      <c r="S95" s="45">
        <f>'Property % affected'!S95*'Population Estimate'!G94</f>
        <v>7675.6278378070692</v>
      </c>
      <c r="U95">
        <v>2114</v>
      </c>
      <c r="V95" s="43">
        <f>'Population Estimate'!J94*Assumptions!C$41*'Property % affected'!B95</f>
        <v>864.063635689085</v>
      </c>
      <c r="W95" s="43">
        <f>'Population Estimate'!K94*Assumptions!D$41*'Property % affected'!C95</f>
        <v>1249.5202835236146</v>
      </c>
      <c r="X95" s="43">
        <f>'Population Estimate'!L94*Assumptions!E$41*'Property % affected'!D95</f>
        <v>1350.591149029967</v>
      </c>
      <c r="Y95" s="43">
        <f>'Population Estimate'!M94*Assumptions!F$41*'Property % affected'!E95</f>
        <v>1446.6156039713196</v>
      </c>
      <c r="Z95" s="43">
        <f>'Population Estimate'!N94*Assumptions!G$41*'Property % affected'!F95</f>
        <v>1083.3942127868372</v>
      </c>
      <c r="AA95" s="43">
        <f>'Population Estimate'!O94*Assumptions!H$41*'Property % affected'!G95</f>
        <v>579.43834279066834</v>
      </c>
      <c r="AB95" s="44">
        <f>'Population Estimate'!J94*Assumptions!C$41*'Property % affected'!H95</f>
        <v>223.56996236905587</v>
      </c>
      <c r="AC95" s="44">
        <f>'Population Estimate'!K94*Assumptions!D$41*'Property % affected'!I95</f>
        <v>267.95072902044421</v>
      </c>
      <c r="AD95" s="44">
        <f>'Population Estimate'!L94*Assumptions!E$41*'Property % affected'!J95</f>
        <v>173.31441363707634</v>
      </c>
      <c r="AE95" s="44">
        <f>'Population Estimate'!M94*Assumptions!F$41*'Property % affected'!K95</f>
        <v>207.72817361271714</v>
      </c>
      <c r="AF95" s="44">
        <f>'Population Estimate'!N94*Assumptions!G$41*'Property % affected'!L95</f>
        <v>167.7573390275912</v>
      </c>
      <c r="AG95" s="44">
        <f>'Population Estimate'!O94*Assumptions!H$41*'Property % affected'!M95</f>
        <v>64.143601783767636</v>
      </c>
      <c r="AH95" s="45">
        <f>'Population Estimate'!J94*Assumptions!C$41*'Property % affected'!N95</f>
        <v>26714.889265260608</v>
      </c>
      <c r="AI95" s="45">
        <f>'Population Estimate'!K94*Assumptions!D$41*'Property % affected'!O95</f>
        <v>53678.29262542232</v>
      </c>
      <c r="AJ95" s="45">
        <f>'Population Estimate'!L94*Assumptions!E$41*'Property % affected'!P95</f>
        <v>40264.216000328131</v>
      </c>
      <c r="AK95" s="45">
        <f>'Population Estimate'!M94*Assumptions!F$41*'Property % affected'!Q95</f>
        <v>21860.997551361863</v>
      </c>
      <c r="AL95" s="45">
        <f>'Population Estimate'!N94*Assumptions!G$41*'Property % affected'!R95</f>
        <v>13770.531540623419</v>
      </c>
      <c r="AM95" s="45">
        <f>'Population Estimate'!O94*Assumptions!H$41*'Property % affected'!S95</f>
        <v>7020.3902582351238</v>
      </c>
    </row>
    <row r="96" spans="1:39" x14ac:dyDescent="0.35">
      <c r="A96">
        <v>2115</v>
      </c>
      <c r="B96" s="43">
        <f>'Property % affected'!B96*'Population Estimate'!B95</f>
        <v>954.99161327874151</v>
      </c>
      <c r="C96" s="43">
        <f>'Property % affected'!C96*'Population Estimate'!C95</f>
        <v>1407.9051110837629</v>
      </c>
      <c r="D96" s="43">
        <f>'Property % affected'!D96*'Population Estimate'!D95</f>
        <v>1537.938617550217</v>
      </c>
      <c r="E96" s="43">
        <f>'Property % affected'!E96*'Population Estimate'!E95</f>
        <v>1492.3279260659674</v>
      </c>
      <c r="F96" s="43">
        <f>'Property % affected'!F96*'Population Estimate'!F95</f>
        <v>1137.9989428634747</v>
      </c>
      <c r="G96" s="43">
        <f>'Property % affected'!G96*'Population Estimate'!G95</f>
        <v>651.85656823760257</v>
      </c>
      <c r="H96" s="44">
        <f>'Property % affected'!H96*'Population Estimate'!B95</f>
        <v>241.59475398345162</v>
      </c>
      <c r="I96" s="44">
        <f>'Property % affected'!I96*'Population Estimate'!C95</f>
        <v>295.19244256065821</v>
      </c>
      <c r="J96" s="44">
        <f>'Property % affected'!J96*'Population Estimate'!D95</f>
        <v>192.96120457860596</v>
      </c>
      <c r="K96" s="44">
        <f>'Property % affected'!K96*'Population Estimate'!E95</f>
        <v>209.52060524786</v>
      </c>
      <c r="L96" s="44">
        <f>'Property % affected'!L96*'Population Estimate'!F95</f>
        <v>172.28881839471455</v>
      </c>
      <c r="M96" s="44">
        <f>'Property % affected'!M96*'Population Estimate'!G95</f>
        <v>70.553469471092171</v>
      </c>
      <c r="N96" s="45">
        <f>'Property % affected'!N96*'Population Estimate'!B95</f>
        <v>29094.217379564667</v>
      </c>
      <c r="O96" s="45">
        <f>'Property % affected'!O96*'Population Estimate'!C95</f>
        <v>59597.527152904433</v>
      </c>
      <c r="P96" s="45">
        <f>'Property % affected'!P96*'Population Estimate'!D95</f>
        <v>45178.709520986435</v>
      </c>
      <c r="Q96" s="45">
        <f>'Property % affected'!Q96*'Population Estimate'!E95</f>
        <v>22221.868222664078</v>
      </c>
      <c r="R96" s="45">
        <f>'Property % affected'!R96*'Population Estimate'!F95</f>
        <v>14252.974990120038</v>
      </c>
      <c r="S96" s="45">
        <f>'Property % affected'!S96*'Population Estimate'!G95</f>
        <v>7782.2565248844512</v>
      </c>
      <c r="U96">
        <v>2115</v>
      </c>
      <c r="V96" s="43">
        <f>'Population Estimate'!J95*Assumptions!C$41*'Property % affected'!B96</f>
        <v>889.07395829859934</v>
      </c>
      <c r="W96" s="43">
        <f>'Population Estimate'!K95*Assumptions!D$41*'Property % affected'!C96</f>
        <v>1285.6876491055887</v>
      </c>
      <c r="X96" s="43">
        <f>'Population Estimate'!L95*Assumptions!E$41*'Property % affected'!D96</f>
        <v>1389.6840108929196</v>
      </c>
      <c r="Y96" s="43">
        <f>'Population Estimate'!M95*Assumptions!F$41*'Property % affected'!E96</f>
        <v>1488.487893757507</v>
      </c>
      <c r="Z96" s="43">
        <f>'Population Estimate'!N95*Assumptions!G$41*'Property % affected'!F96</f>
        <v>1114.7530591216566</v>
      </c>
      <c r="AA96" s="43">
        <f>'Population Estimate'!O95*Assumptions!H$41*'Property % affected'!G96</f>
        <v>596.21018607505744</v>
      </c>
      <c r="AB96" s="44">
        <f>'Population Estimate'!J95*Assumptions!C$41*'Property % affected'!H96</f>
        <v>224.91883828256135</v>
      </c>
      <c r="AC96" s="44">
        <f>'Population Estimate'!K95*Assumptions!D$41*'Property % affected'!I96</f>
        <v>269.56736964851416</v>
      </c>
      <c r="AD96" s="44">
        <f>'Population Estimate'!L95*Assumptions!E$41*'Property % affected'!J96</f>
        <v>174.3600802174216</v>
      </c>
      <c r="AE96" s="44">
        <f>'Population Estimate'!M95*Assumptions!F$41*'Property % affected'!K96</f>
        <v>208.98147046428673</v>
      </c>
      <c r="AF96" s="44">
        <f>'Population Estimate'!N95*Assumptions!G$41*'Property % affected'!L96</f>
        <v>168.76947782982685</v>
      </c>
      <c r="AG96" s="44">
        <f>'Population Estimate'!O95*Assumptions!H$41*'Property % affected'!M96</f>
        <v>64.530602606842351</v>
      </c>
      <c r="AH96" s="45">
        <f>'Population Estimate'!J95*Assumptions!C$41*'Property % affected'!N96</f>
        <v>27086.008557123805</v>
      </c>
      <c r="AI96" s="45">
        <f>'Population Estimate'!K95*Assumptions!D$41*'Property % affected'!O96</f>
        <v>54423.983530212128</v>
      </c>
      <c r="AJ96" s="45">
        <f>'Population Estimate'!L95*Assumptions!E$41*'Property % affected'!P96</f>
        <v>40823.5605359201</v>
      </c>
      <c r="AK96" s="45">
        <f>'Population Estimate'!M95*Assumptions!F$41*'Property % affected'!Q96</f>
        <v>22164.687297185901</v>
      </c>
      <c r="AL96" s="45">
        <f>'Population Estimate'!N95*Assumptions!G$41*'Property % affected'!R96</f>
        <v>13961.829728805749</v>
      </c>
      <c r="AM96" s="45">
        <f>'Population Estimate'!O95*Assumptions!H$41*'Property % affected'!S96</f>
        <v>7117.9164817342962</v>
      </c>
    </row>
    <row r="97" spans="1:39" x14ac:dyDescent="0.35">
      <c r="A97">
        <v>2116</v>
      </c>
      <c r="B97" s="43">
        <f>'Property % affected'!B97*'Population Estimate'!B96</f>
        <v>982.63384627056735</v>
      </c>
      <c r="C97" s="43">
        <f>'Property % affected'!C97*'Population Estimate'!C96</f>
        <v>1448.6569256231026</v>
      </c>
      <c r="D97" s="43">
        <f>'Property % affected'!D97*'Population Estimate'!D96</f>
        <v>1582.4542520357329</v>
      </c>
      <c r="E97" s="43">
        <f>'Property % affected'!E97*'Population Estimate'!E96</f>
        <v>1535.5233590508674</v>
      </c>
      <c r="F97" s="43">
        <f>'Property % affected'!F97*'Population Estimate'!F96</f>
        <v>1170.9383231529873</v>
      </c>
      <c r="G97" s="43">
        <f>'Property % affected'!G97*'Population Estimate'!G96</f>
        <v>670.72455711408338</v>
      </c>
      <c r="H97" s="44">
        <f>'Property % affected'!H97*'Population Estimate'!B96</f>
        <v>243.05237977997791</v>
      </c>
      <c r="I97" s="44">
        <f>'Property % affected'!I97*'Population Estimate'!C96</f>
        <v>296.97344199099143</v>
      </c>
      <c r="J97" s="44">
        <f>'Property % affected'!J97*'Population Estimate'!D96</f>
        <v>194.12540713220045</v>
      </c>
      <c r="K97" s="44">
        <f>'Property % affected'!K97*'Population Estimate'!E96</f>
        <v>210.78471646748528</v>
      </c>
      <c r="L97" s="44">
        <f>'Property % affected'!L97*'Population Estimate'!F96</f>
        <v>173.32829719963257</v>
      </c>
      <c r="M97" s="44">
        <f>'Property % affected'!M97*'Population Estimate'!G96</f>
        <v>70.979143271701858</v>
      </c>
      <c r="N97" s="45">
        <f>'Property % affected'!N97*'Population Estimate'!B96</f>
        <v>29498.38994580691</v>
      </c>
      <c r="O97" s="45">
        <f>'Property % affected'!O97*'Population Estimate'!C96</f>
        <v>60425.447188588223</v>
      </c>
      <c r="P97" s="45">
        <f>'Property % affected'!P97*'Population Estimate'!D96</f>
        <v>45806.325473957062</v>
      </c>
      <c r="Q97" s="45">
        <f>'Property % affected'!Q97*'Population Estimate'!E96</f>
        <v>22530.571130498931</v>
      </c>
      <c r="R97" s="45">
        <f>'Property % affected'!R97*'Population Estimate'!F96</f>
        <v>14450.97521137327</v>
      </c>
      <c r="S97" s="45">
        <f>'Property % affected'!S97*'Population Estimate'!G96</f>
        <v>7890.3664819176065</v>
      </c>
      <c r="U97">
        <v>2116</v>
      </c>
      <c r="V97" s="43">
        <f>'Population Estimate'!J96*Assumptions!C$41*'Property % affected'!B97</f>
        <v>914.8082047155691</v>
      </c>
      <c r="W97" s="43">
        <f>'Population Estimate'!K96*Assumptions!D$41*'Property % affected'!C97</f>
        <v>1322.9018791125663</v>
      </c>
      <c r="X97" s="43">
        <f>'Population Estimate'!L96*Assumptions!E$41*'Property % affected'!D97</f>
        <v>1429.9084156730114</v>
      </c>
      <c r="Y97" s="43">
        <f>'Population Estimate'!M96*Assumptions!F$41*'Property % affected'!E97</f>
        <v>1531.5721770042414</v>
      </c>
      <c r="Z97" s="43">
        <f>'Population Estimate'!N96*Assumptions!G$41*'Property % affected'!F97</f>
        <v>1147.0195872881163</v>
      </c>
      <c r="AA97" s="43">
        <f>'Population Estimate'!O96*Assumptions!H$41*'Property % affected'!G97</f>
        <v>613.46749037640552</v>
      </c>
      <c r="AB97" s="44">
        <f>'Population Estimate'!J96*Assumptions!C$41*'Property % affected'!H97</f>
        <v>226.27585243704848</v>
      </c>
      <c r="AC97" s="44">
        <f>'Population Estimate'!K96*Assumptions!D$41*'Property % affected'!I97</f>
        <v>271.19376403590365</v>
      </c>
      <c r="AD97" s="44">
        <f>'Population Estimate'!L96*Assumptions!E$41*'Property % affected'!J97</f>
        <v>175.41205567060845</v>
      </c>
      <c r="AE97" s="44">
        <f>'Population Estimate'!M96*Assumptions!F$41*'Property % affected'!K97</f>
        <v>210.2423288948701</v>
      </c>
      <c r="AF97" s="44">
        <f>'Population Estimate'!N96*Assumptions!G$41*'Property % affected'!L97</f>
        <v>169.78772322007188</v>
      </c>
      <c r="AG97" s="44">
        <f>'Population Estimate'!O96*Assumptions!H$41*'Property % affected'!M97</f>
        <v>64.919938341473284</v>
      </c>
      <c r="AH97" s="45">
        <f>'Population Estimate'!J96*Assumptions!C$41*'Property % affected'!N97</f>
        <v>27462.283383319384</v>
      </c>
      <c r="AI97" s="45">
        <f>'Population Estimate'!K96*Assumptions!D$41*'Property % affected'!O97</f>
        <v>55180.033462800508</v>
      </c>
      <c r="AJ97" s="45">
        <f>'Population Estimate'!L96*Assumptions!E$41*'Property % affected'!P97</f>
        <v>41390.675403101151</v>
      </c>
      <c r="AK97" s="45">
        <f>'Population Estimate'!M96*Assumptions!F$41*'Property % affected'!Q97</f>
        <v>22472.595856058244</v>
      </c>
      <c r="AL97" s="45">
        <f>'Population Estimate'!N96*Assumptions!G$41*'Property % affected'!R97</f>
        <v>14155.785403134772</v>
      </c>
      <c r="AM97" s="45">
        <f>'Population Estimate'!O96*Assumptions!H$41*'Property % affected'!S97</f>
        <v>7216.7975251110201</v>
      </c>
    </row>
    <row r="98" spans="1:39" x14ac:dyDescent="0.35">
      <c r="A98">
        <v>2117</v>
      </c>
      <c r="B98" s="43">
        <f>'Property % affected'!B98*'Population Estimate'!B97</f>
        <v>1011.0761837179193</v>
      </c>
      <c r="C98" s="43">
        <f>'Property % affected'!C98*'Population Estimate'!C97</f>
        <v>1490.588301466094</v>
      </c>
      <c r="D98" s="43">
        <f>'Property % affected'!D98*'Population Estimate'!D97</f>
        <v>1628.2583915961814</v>
      </c>
      <c r="E98" s="43">
        <f>'Property % affected'!E98*'Population Estimate'!E97</f>
        <v>1579.9690838772342</v>
      </c>
      <c r="F98" s="43">
        <f>'Property % affected'!F98*'Population Estimate'!F97</f>
        <v>1204.8311338306926</v>
      </c>
      <c r="G98" s="43">
        <f>'Property % affected'!G98*'Population Estimate'!G97</f>
        <v>690.13867994332259</v>
      </c>
      <c r="H98" s="44">
        <f>'Property % affected'!H98*'Population Estimate'!B97</f>
        <v>244.5187999436321</v>
      </c>
      <c r="I98" s="44">
        <f>'Property % affected'!I98*'Population Estimate'!C97</f>
        <v>298.76518681488329</v>
      </c>
      <c r="J98" s="44">
        <f>'Property % affected'!J98*'Population Estimate'!D97</f>
        <v>195.29663372769372</v>
      </c>
      <c r="K98" s="44">
        <f>'Property % affected'!K98*'Population Estimate'!E97</f>
        <v>212.05645451299571</v>
      </c>
      <c r="L98" s="44">
        <f>'Property % affected'!L98*'Population Estimate'!F97</f>
        <v>174.374047544375</v>
      </c>
      <c r="M98" s="44">
        <f>'Property % affected'!M98*'Population Estimate'!G97</f>
        <v>71.407385311490756</v>
      </c>
      <c r="N98" s="45">
        <f>'Property % affected'!N98*'Population Estimate'!B97</f>
        <v>29908.177217582277</v>
      </c>
      <c r="O98" s="45">
        <f>'Property % affected'!O98*'Population Estimate'!C97</f>
        <v>61264.868566999328</v>
      </c>
      <c r="P98" s="45">
        <f>'Property % affected'!P98*'Population Estimate'!D97</f>
        <v>46442.660174953016</v>
      </c>
      <c r="Q98" s="45">
        <f>'Property % affected'!Q98*'Population Estimate'!E97</f>
        <v>22843.562493487552</v>
      </c>
      <c r="R98" s="45">
        <f>'Property % affected'!R98*'Population Estimate'!F97</f>
        <v>14651.726022425713</v>
      </c>
      <c r="S98" s="45">
        <f>'Property % affected'!S98*'Population Estimate'!G97</f>
        <v>7999.9782864897534</v>
      </c>
      <c r="U98">
        <v>2117</v>
      </c>
      <c r="V98" s="43">
        <f>'Population Estimate'!J97*Assumptions!C$41*'Property % affected'!B98</f>
        <v>941.28732891516665</v>
      </c>
      <c r="W98" s="43">
        <f>'Population Estimate'!K97*Assumptions!D$41*'Property % affected'!C98</f>
        <v>1361.1932750361452</v>
      </c>
      <c r="X98" s="43">
        <f>'Population Estimate'!L97*Assumptions!E$41*'Property % affected'!D98</f>
        <v>1471.2971158808621</v>
      </c>
      <c r="Y98" s="43">
        <f>'Population Estimate'!M97*Assumptions!F$41*'Property % affected'!E98</f>
        <v>1575.9035348631842</v>
      </c>
      <c r="Z98" s="43">
        <f>'Population Estimate'!N97*Assumptions!G$41*'Property % affected'!F98</f>
        <v>1180.2200701375421</v>
      </c>
      <c r="AA98" s="43">
        <f>'Population Estimate'!O97*Assumptions!H$41*'Property % affected'!G98</f>
        <v>631.22430736422723</v>
      </c>
      <c r="AB98" s="44">
        <f>'Population Estimate'!J97*Assumptions!C$41*'Property % affected'!H98</f>
        <v>227.64105393337658</v>
      </c>
      <c r="AC98" s="44">
        <f>'Population Estimate'!K97*Assumptions!D$41*'Property % affected'!I98</f>
        <v>272.82997103045983</v>
      </c>
      <c r="AD98" s="44">
        <f>'Population Estimate'!L97*Assumptions!E$41*'Property % affected'!J98</f>
        <v>176.47037806027711</v>
      </c>
      <c r="AE98" s="44">
        <f>'Population Estimate'!M97*Assumptions!F$41*'Property % affected'!K98</f>
        <v>211.51079452612268</v>
      </c>
      <c r="AF98" s="44">
        <f>'Population Estimate'!N97*Assumptions!G$41*'Property % affected'!L98</f>
        <v>170.81211204151128</v>
      </c>
      <c r="AG98" s="44">
        <f>'Population Estimate'!O97*Assumptions!H$41*'Property % affected'!M98</f>
        <v>65.311623074999858</v>
      </c>
      <c r="AH98" s="45">
        <f>'Population Estimate'!J97*Assumptions!C$41*'Property % affected'!N98</f>
        <v>27843.785363768053</v>
      </c>
      <c r="AI98" s="45">
        <f>'Population Estimate'!K97*Assumptions!D$41*'Property % affected'!O98</f>
        <v>55946.586329270031</v>
      </c>
      <c r="AJ98" s="45">
        <f>'Population Estimate'!L97*Assumptions!E$41*'Property % affected'!P98</f>
        <v>41965.668546168854</v>
      </c>
      <c r="AK98" s="45">
        <f>'Population Estimate'!M97*Assumptions!F$41*'Property % affected'!Q98</f>
        <v>22784.781835106009</v>
      </c>
      <c r="AL98" s="45">
        <f>'Population Estimate'!N97*Assumptions!G$41*'Property % affected'!R98</f>
        <v>14352.435481015133</v>
      </c>
      <c r="AM98" s="45">
        <f>'Population Estimate'!O97*Assumptions!H$41*'Property % affected'!S98</f>
        <v>7317.0522093227173</v>
      </c>
    </row>
    <row r="99" spans="1:39" x14ac:dyDescent="0.35">
      <c r="A99">
        <v>2118</v>
      </c>
      <c r="B99" s="43">
        <f>'Property % affected'!B99*'Population Estimate'!B98</f>
        <v>1040.341784644887</v>
      </c>
      <c r="C99" s="43">
        <f>'Property % affected'!C99*'Population Estimate'!C98</f>
        <v>1533.7333810155928</v>
      </c>
      <c r="D99" s="43">
        <f>'Property % affected'!D99*'Population Estimate'!D98</f>
        <v>1675.3883320119617</v>
      </c>
      <c r="E99" s="43">
        <f>'Property % affected'!E99*'Population Estimate'!E98</f>
        <v>1625.7012902433951</v>
      </c>
      <c r="F99" s="43">
        <f>'Property % affected'!F99*'Population Estimate'!F98</f>
        <v>1239.7049719399211</v>
      </c>
      <c r="G99" s="43">
        <f>'Property % affected'!G99*'Population Estimate'!G98</f>
        <v>710.11474457300869</v>
      </c>
      <c r="H99" s="44">
        <f>'Property % affected'!H99*'Population Estimate'!B98</f>
        <v>245.9940675339123</v>
      </c>
      <c r="I99" s="44">
        <f>'Property % affected'!I99*'Population Estimate'!C98</f>
        <v>300.5677418630579</v>
      </c>
      <c r="J99" s="44">
        <f>'Property % affected'!J99*'Population Estimate'!D98</f>
        <v>196.47492674359151</v>
      </c>
      <c r="K99" s="44">
        <f>'Property % affected'!K99*'Population Estimate'!E98</f>
        <v>213.33586539970406</v>
      </c>
      <c r="L99" s="44">
        <f>'Property % affected'!L99*'Population Estimate'!F98</f>
        <v>175.42610726733906</v>
      </c>
      <c r="M99" s="44">
        <f>'Property % affected'!M99*'Population Estimate'!G98</f>
        <v>71.838211085545652</v>
      </c>
      <c r="N99" s="45">
        <f>'Property % affected'!N99*'Population Estimate'!B98</f>
        <v>30323.657193549883</v>
      </c>
      <c r="O99" s="45">
        <f>'Property % affected'!O99*'Population Estimate'!C98</f>
        <v>62115.95106309047</v>
      </c>
      <c r="P99" s="45">
        <f>'Property % affected'!P99*'Population Estimate'!D98</f>
        <v>47087.834743532811</v>
      </c>
      <c r="Q99" s="45">
        <f>'Property % affected'!Q99*'Population Estimate'!E98</f>
        <v>23160.901886214877</v>
      </c>
      <c r="R99" s="45">
        <f>'Property % affected'!R99*'Population Estimate'!F98</f>
        <v>14855.265634064193</v>
      </c>
      <c r="S99" s="45">
        <f>'Property % affected'!S99*'Population Estimate'!G98</f>
        <v>8111.1128020448559</v>
      </c>
      <c r="U99">
        <v>2118</v>
      </c>
      <c r="V99" s="43">
        <f>'Population Estimate'!J98*Assumptions!C$41*'Property % affected'!B99</f>
        <v>968.53289138539094</v>
      </c>
      <c r="W99" s="43">
        <f>'Population Estimate'!K98*Assumptions!D$41*'Property % affected'!C99</f>
        <v>1400.5930154446226</v>
      </c>
      <c r="X99" s="43">
        <f>'Population Estimate'!L98*Assumptions!E$41*'Property % affected'!D99</f>
        <v>1513.8838120485377</v>
      </c>
      <c r="Y99" s="43">
        <f>'Population Estimate'!M98*Assumptions!F$41*'Property % affected'!E99</f>
        <v>1621.5180639099597</v>
      </c>
      <c r="Z99" s="43">
        <f>'Population Estimate'!N98*Assumptions!G$41*'Property % affected'!F99</f>
        <v>1214.3815409889605</v>
      </c>
      <c r="AA99" s="43">
        <f>'Population Estimate'!O98*Assumptions!H$41*'Property % affected'!G99</f>
        <v>649.49509543362262</v>
      </c>
      <c r="AB99" s="44">
        <f>'Population Estimate'!J98*Assumptions!C$41*'Property % affected'!H99</f>
        <v>229.01449216864748</v>
      </c>
      <c r="AC99" s="44">
        <f>'Population Estimate'!K98*Assumptions!D$41*'Property % affected'!I99</f>
        <v>274.47604983507972</v>
      </c>
      <c r="AD99" s="44">
        <f>'Population Estimate'!L98*Assumptions!E$41*'Property % affected'!J99</f>
        <v>177.5350856797192</v>
      </c>
      <c r="AE99" s="44">
        <f>'Population Estimate'!M98*Assumptions!F$41*'Property % affected'!K99</f>
        <v>212.78691325495143</v>
      </c>
      <c r="AF99" s="44">
        <f>'Population Estimate'!N98*Assumptions!G$41*'Property % affected'!L99</f>
        <v>171.84268135961787</v>
      </c>
      <c r="AG99" s="44">
        <f>'Population Estimate'!O98*Assumptions!H$41*'Property % affected'!M99</f>
        <v>65.705670979755467</v>
      </c>
      <c r="AH99" s="45">
        <f>'Population Estimate'!J98*Assumptions!C$41*'Property % affected'!N99</f>
        <v>28230.587113323847</v>
      </c>
      <c r="AI99" s="45">
        <f>'Population Estimate'!K98*Assumptions!D$41*'Property % affected'!O99</f>
        <v>56723.788034825331</v>
      </c>
      <c r="AJ99" s="45">
        <f>'Population Estimate'!L98*Assumptions!E$41*'Property % affected'!P99</f>
        <v>42548.649408967038</v>
      </c>
      <c r="AK99" s="45">
        <f>'Population Estimate'!M98*Assumptions!F$41*'Property % affected'!Q99</f>
        <v>23101.304655617845</v>
      </c>
      <c r="AL99" s="45">
        <f>'Population Estimate'!N98*Assumptions!G$41*'Property % affected'!R99</f>
        <v>14551.817392702593</v>
      </c>
      <c r="AM99" s="45">
        <f>'Population Estimate'!O98*Assumptions!H$41*'Property % affected'!S99</f>
        <v>7418.699616784781</v>
      </c>
    </row>
    <row r="100" spans="1:39" x14ac:dyDescent="0.35">
      <c r="A100">
        <v>2119</v>
      </c>
      <c r="B100" s="43">
        <f>'Property % affected'!B100*'Population Estimate'!B99</f>
        <v>1070.4544784135308</v>
      </c>
      <c r="C100" s="43">
        <f>'Property % affected'!C100*'Population Estimate'!C99</f>
        <v>1578.1272949263312</v>
      </c>
      <c r="D100" s="43">
        <f>'Property % affected'!D100*'Population Estimate'!D99</f>
        <v>1723.8824485898665</v>
      </c>
      <c r="E100" s="43">
        <f>'Property % affected'!E100*'Population Estimate'!E99</f>
        <v>1672.7572153585222</v>
      </c>
      <c r="F100" s="43">
        <f>'Property % affected'!F100*'Population Estimate'!F99</f>
        <v>1275.5882333204436</v>
      </c>
      <c r="G100" s="43">
        <f>'Property % affected'!G100*'Population Estimate'!G99</f>
        <v>730.66901640899437</v>
      </c>
      <c r="H100" s="44">
        <f>'Property % affected'!H100*'Population Estimate'!B99</f>
        <v>247.47823593044308</v>
      </c>
      <c r="I100" s="44">
        <f>'Property % affected'!I100*'Population Estimate'!C99</f>
        <v>302.38117235738588</v>
      </c>
      <c r="J100" s="44">
        <f>'Property % affected'!J100*'Population Estimate'!D99</f>
        <v>197.66032881408384</v>
      </c>
      <c r="K100" s="44">
        <f>'Property % affected'!K100*'Population Estimate'!E99</f>
        <v>214.62299542054953</v>
      </c>
      <c r="L100" s="44">
        <f>'Property % affected'!L100*'Population Estimate'!F99</f>
        <v>176.48451443521398</v>
      </c>
      <c r="M100" s="44">
        <f>'Property % affected'!M100*'Population Estimate'!G99</f>
        <v>72.271636182440631</v>
      </c>
      <c r="N100" s="45">
        <f>'Property % affected'!N100*'Population Estimate'!B99</f>
        <v>30744.908955914725</v>
      </c>
      <c r="O100" s="45">
        <f>'Property % affected'!O100*'Population Estimate'!C99</f>
        <v>62978.856671384325</v>
      </c>
      <c r="P100" s="45">
        <f>'Property % affected'!P100*'Population Estimate'!D99</f>
        <v>47741.97198182992</v>
      </c>
      <c r="Q100" s="45">
        <f>'Property % affected'!Q100*'Population Estimate'!E99</f>
        <v>23482.649710867187</v>
      </c>
      <c r="R100" s="45">
        <f>'Property % affected'!R100*'Population Estimate'!F99</f>
        <v>15061.632787894119</v>
      </c>
      <c r="S100" s="45">
        <f>'Property % affected'!S100*'Population Estimate'!G99</f>
        <v>8223.7911818587581</v>
      </c>
      <c r="U100">
        <v>2119</v>
      </c>
      <c r="V100" s="43">
        <f>'Population Estimate'!J99*Assumptions!C$41*'Property % affected'!B100</f>
        <v>996.56707668258423</v>
      </c>
      <c r="W100" s="43">
        <f>'Population Estimate'!K99*Assumptions!D$41*'Property % affected'!C100</f>
        <v>1441.1331813699794</v>
      </c>
      <c r="X100" s="43">
        <f>'Population Estimate'!L99*Assumptions!E$41*'Property % affected'!D100</f>
        <v>1557.7031801700298</v>
      </c>
      <c r="Y100" s="43">
        <f>'Population Estimate'!M99*Assumptions!F$41*'Property % affected'!E100</f>
        <v>1668.4529055355999</v>
      </c>
      <c r="Z100" s="43">
        <f>'Population Estimate'!N99*Assumptions!G$41*'Property % affected'!F100</f>
        <v>1249.5318156408398</v>
      </c>
      <c r="AA100" s="43">
        <f>'Population Estimate'!O99*Assumptions!H$41*'Property % affected'!G100</f>
        <v>668.29473147794874</v>
      </c>
      <c r="AB100" s="44">
        <f>'Population Estimate'!J99*Assumptions!C$41*'Property % affected'!H100</f>
        <v>230.39621683799299</v>
      </c>
      <c r="AC100" s="44">
        <f>'Population Estimate'!K99*Assumptions!D$41*'Property % affected'!I100</f>
        <v>276.1320600098523</v>
      </c>
      <c r="AD100" s="44">
        <f>'Population Estimate'!L99*Assumptions!E$41*'Property % affected'!J100</f>
        <v>178.60621705326298</v>
      </c>
      <c r="AE100" s="44">
        <f>'Population Estimate'!M99*Assumptions!F$41*'Property % affected'!K100</f>
        <v>214.07073125517528</v>
      </c>
      <c r="AF100" s="44">
        <f>'Population Estimate'!N99*Assumptions!G$41*'Property % affected'!L100</f>
        <v>172.87946846349342</v>
      </c>
      <c r="AG100" s="44">
        <f>'Population Estimate'!O99*Assumptions!H$41*'Property % affected'!M100</f>
        <v>66.102096313580063</v>
      </c>
      <c r="AH100" s="45">
        <f>'Population Estimate'!J99*Assumptions!C$41*'Property % affected'!N100</f>
        <v>28622.762255595651</v>
      </c>
      <c r="AI100" s="45">
        <f>'Population Estimate'!K99*Assumptions!D$41*'Property % affected'!O100</f>
        <v>57511.786511564555</v>
      </c>
      <c r="AJ100" s="45">
        <f>'Population Estimate'!L99*Assumptions!E$41*'Property % affected'!P100</f>
        <v>43139.72895571719</v>
      </c>
      <c r="AK100" s="45">
        <f>'Population Estimate'!M99*Assumptions!F$41*'Property % affected'!Q100</f>
        <v>23422.224564354179</v>
      </c>
      <c r="AL100" s="45">
        <f>'Population Estimate'!N99*Assumptions!G$41*'Property % affected'!R100</f>
        <v>14753.969088428497</v>
      </c>
      <c r="AM100" s="45">
        <f>'Population Estimate'!O99*Assumptions!H$41*'Property % affected'!S100</f>
        <v>7521.759095002687</v>
      </c>
    </row>
    <row r="101" spans="1:39" x14ac:dyDescent="0.35">
      <c r="A101">
        <v>2120</v>
      </c>
      <c r="B101" s="43">
        <f>'Property % affected'!B101*'Population Estimate'!B100</f>
        <v>1072.0008007174192</v>
      </c>
      <c r="C101" s="43">
        <f>'Property % affected'!C101*'Population Estimate'!C100</f>
        <v>1580.4069747106939</v>
      </c>
      <c r="D101" s="43">
        <f>'Property % affected'!D101*'Population Estimate'!D100</f>
        <v>1726.3726786120594</v>
      </c>
      <c r="E101" s="43">
        <f>'Property % affected'!E101*'Population Estimate'!E100</f>
        <v>1675.1735925546204</v>
      </c>
      <c r="F101" s="43">
        <f>'Property % affected'!F101*'Population Estimate'!F100</f>
        <v>1277.4308810701027</v>
      </c>
      <c r="G101" s="43">
        <f>'Property % affected'!G101*'Population Estimate'!G100</f>
        <v>731.72450248487883</v>
      </c>
      <c r="H101" s="44">
        <f>'Property % affected'!H101*'Population Estimate'!B100</f>
        <v>242.3171399746127</v>
      </c>
      <c r="I101" s="44">
        <f>'Property % affected'!I101*'Population Estimate'!C100</f>
        <v>296.07508956224422</v>
      </c>
      <c r="J101" s="44">
        <f>'Property % affected'!J101*'Population Estimate'!D100</f>
        <v>193.53817269867812</v>
      </c>
      <c r="K101" s="44">
        <f>'Property % affected'!K101*'Population Estimate'!E100</f>
        <v>210.14708718753408</v>
      </c>
      <c r="L101" s="44">
        <f>'Property % affected'!L101*'Population Estimate'!F100</f>
        <v>172.80397456756157</v>
      </c>
      <c r="M101" s="44">
        <f>'Property % affected'!M101*'Population Estimate'!G100</f>
        <v>70.764429506992684</v>
      </c>
      <c r="N101" s="45">
        <f>'Property % affected'!N101*'Population Estimate'!B100</f>
        <v>30338.883141199392</v>
      </c>
      <c r="O101" s="45">
        <f>'Property % affected'!O101*'Population Estimate'!C100</f>
        <v>62147.140382144178</v>
      </c>
      <c r="P101" s="45">
        <f>'Property % affected'!P101*'Population Estimate'!D100</f>
        <v>47111.47822763359</v>
      </c>
      <c r="Q101" s="45">
        <f>'Property % affected'!Q101*'Population Estimate'!E100</f>
        <v>23172.531310640297</v>
      </c>
      <c r="R101" s="45">
        <f>'Property % affected'!R101*'Population Estimate'!F100</f>
        <v>14862.724678183444</v>
      </c>
      <c r="S101" s="45">
        <f>'Property % affected'!S101*'Population Estimate'!G100</f>
        <v>8115.1855093081931</v>
      </c>
      <c r="U101">
        <v>2120</v>
      </c>
      <c r="V101" s="43">
        <f>'Population Estimate'!J100*Assumptions!C$41*'Property % affected'!B101</f>
        <v>998.00666512755834</v>
      </c>
      <c r="W101" s="43">
        <f>'Population Estimate'!K100*Assumptions!D$41*'Property % affected'!C101</f>
        <v>1443.2149666547948</v>
      </c>
      <c r="X101" s="43">
        <f>'Population Estimate'!L100*Assumptions!E$41*'Property % affected'!D101</f>
        <v>1559.9533563511827</v>
      </c>
      <c r="Y101" s="43">
        <f>'Population Estimate'!M100*Assumptions!F$41*'Property % affected'!E101</f>
        <v>1670.863064951852</v>
      </c>
      <c r="Z101" s="43">
        <f>'Population Estimate'!N100*Assumptions!G$41*'Property % affected'!F101</f>
        <v>1251.336823658376</v>
      </c>
      <c r="AA101" s="43">
        <f>'Population Estimate'!O100*Assumptions!H$41*'Property % affected'!G101</f>
        <v>669.26011493861415</v>
      </c>
      <c r="AB101" s="44">
        <f>'Population Estimate'!J100*Assumptions!C$41*'Property % affected'!H101</f>
        <v>225.59136206565091</v>
      </c>
      <c r="AC101" s="44">
        <f>'Population Estimate'!K100*Assumptions!D$41*'Property % affected'!I101</f>
        <v>270.37339580718464</v>
      </c>
      <c r="AD101" s="44">
        <f>'Population Estimate'!L100*Assumptions!E$41*'Property % affected'!J101</f>
        <v>174.88142961466627</v>
      </c>
      <c r="AE101" s="44">
        <f>'Population Estimate'!M100*Assumptions!F$41*'Property % affected'!K101</f>
        <v>209.60634035151108</v>
      </c>
      <c r="AF101" s="44">
        <f>'Population Estimate'!N100*Assumptions!G$41*'Property % affected'!L101</f>
        <v>169.27411091688546</v>
      </c>
      <c r="AG101" s="44">
        <f>'Population Estimate'!O100*Assumptions!H$41*'Property % affected'!M101</f>
        <v>64.723553830143999</v>
      </c>
      <c r="AH101" s="45">
        <f>'Population Estimate'!J100*Assumptions!C$41*'Property % affected'!N101</f>
        <v>28244.76210015867</v>
      </c>
      <c r="AI101" s="45">
        <f>'Population Estimate'!K100*Assumptions!D$41*'Property % affected'!O101</f>
        <v>56752.269870693177</v>
      </c>
      <c r="AJ101" s="45">
        <f>'Population Estimate'!L100*Assumptions!E$41*'Property % affected'!P101</f>
        <v>42570.013702341101</v>
      </c>
      <c r="AK101" s="45">
        <f>'Population Estimate'!M100*Assumptions!F$41*'Property % affected'!Q101</f>
        <v>23112.904155410251</v>
      </c>
      <c r="AL101" s="45">
        <f>'Population Estimate'!N100*Assumptions!G$41*'Property % affected'!R101</f>
        <v>14559.124071063063</v>
      </c>
      <c r="AM101" s="45">
        <f>'Population Estimate'!O100*Assumptions!H$41*'Property % affected'!S101</f>
        <v>7422.424653355125</v>
      </c>
    </row>
    <row r="102" spans="1:39" x14ac:dyDescent="0.35">
      <c r="A102">
        <v>2121</v>
      </c>
      <c r="B102" s="43">
        <f>'Property % affected'!B102*'Population Estimate'!B101</f>
        <v>1103.0298647309955</v>
      </c>
      <c r="C102" s="43">
        <f>'Property % affected'!C102*'Population Estimate'!C101</f>
        <v>1626.1518558273708</v>
      </c>
      <c r="D102" s="43">
        <f>'Property % affected'!D102*'Population Estimate'!D101</f>
        <v>1776.3425371421031</v>
      </c>
      <c r="E102" s="43">
        <f>'Property % affected'!E102*'Population Estimate'!E101</f>
        <v>1723.6614934987651</v>
      </c>
      <c r="F102" s="43">
        <f>'Property % affected'!F102*'Population Estimate'!F101</f>
        <v>1314.4061189198478</v>
      </c>
      <c r="G102" s="43">
        <f>'Property % affected'!G102*'Population Estimate'!G101</f>
        <v>752.90426878049232</v>
      </c>
      <c r="H102" s="44">
        <f>'Property % affected'!H102*'Population Estimate'!B101</f>
        <v>243.77912417892063</v>
      </c>
      <c r="I102" s="44">
        <f>'Property % affected'!I102*'Population Estimate'!C101</f>
        <v>297.86141431118449</v>
      </c>
      <c r="J102" s="44">
        <f>'Property % affected'!J102*'Population Estimate'!D101</f>
        <v>194.70585630308901</v>
      </c>
      <c r="K102" s="44">
        <f>'Property % affected'!K102*'Population Estimate'!E101</f>
        <v>211.41497819219717</v>
      </c>
      <c r="L102" s="44">
        <f>'Property % affected'!L102*'Population Estimate'!F101</f>
        <v>173.84656149016178</v>
      </c>
      <c r="M102" s="44">
        <f>'Property % affected'!M102*'Population Estimate'!G101</f>
        <v>71.191376103411443</v>
      </c>
      <c r="N102" s="45">
        <f>'Property % affected'!N102*'Population Estimate'!B101</f>
        <v>30760.346420177808</v>
      </c>
      <c r="O102" s="45">
        <f>'Property % affected'!O102*'Population Estimate'!C101</f>
        <v>63010.479267846975</v>
      </c>
      <c r="P102" s="45">
        <f>'Property % affected'!P102*'Population Estimate'!D101</f>
        <v>47765.943917716126</v>
      </c>
      <c r="Q102" s="45">
        <f>'Property % affected'!Q102*'Population Estimate'!E101</f>
        <v>23494.44068953731</v>
      </c>
      <c r="R102" s="45">
        <f>'Property % affected'!R102*'Population Estimate'!F101</f>
        <v>15069.195451951451</v>
      </c>
      <c r="S102" s="45">
        <f>'Property % affected'!S102*'Population Estimate'!G101</f>
        <v>8227.920466569245</v>
      </c>
      <c r="U102">
        <v>2121</v>
      </c>
      <c r="V102" s="43">
        <f>'Population Estimate'!J101*Assumptions!C$41*'Property % affected'!B102</f>
        <v>1026.8939688287262</v>
      </c>
      <c r="W102" s="43">
        <f>'Population Estimate'!K101*Assumptions!D$41*'Property % affected'!C102</f>
        <v>1484.9888249912005</v>
      </c>
      <c r="X102" s="43">
        <f>'Population Estimate'!L101*Assumptions!E$41*'Property % affected'!D102</f>
        <v>1605.1062074684771</v>
      </c>
      <c r="Y102" s="43">
        <f>'Population Estimate'!M101*Assumptions!F$41*'Property % affected'!E102</f>
        <v>1719.2261976711698</v>
      </c>
      <c r="Z102" s="43">
        <f>'Population Estimate'!N101*Assumptions!G$41*'Property % affected'!F102</f>
        <v>1287.5567689959694</v>
      </c>
      <c r="AA102" s="43">
        <f>'Population Estimate'!O101*Assumptions!H$41*'Property % affected'!G102</f>
        <v>688.63184948794094</v>
      </c>
      <c r="AB102" s="44">
        <f>'Population Estimate'!J101*Assumptions!C$41*'Property % affected'!H102</f>
        <v>226.95243379174858</v>
      </c>
      <c r="AC102" s="44">
        <f>'Population Estimate'!K101*Assumptions!D$41*'Property % affected'!I102</f>
        <v>272.0046532327907</v>
      </c>
      <c r="AD102" s="44">
        <f>'Population Estimate'!L101*Assumptions!E$41*'Property % affected'!J102</f>
        <v>175.93655055142798</v>
      </c>
      <c r="AE102" s="44">
        <f>'Population Estimate'!M101*Assumptions!F$41*'Property % affected'!K102</f>
        <v>210.870968841055</v>
      </c>
      <c r="AF102" s="44">
        <f>'Population Estimate'!N101*Assumptions!G$41*'Property % affected'!L102</f>
        <v>170.29540093534925</v>
      </c>
      <c r="AG102" s="44">
        <f>'Population Estimate'!O101*Assumptions!H$41*'Property % affected'!M102</f>
        <v>65.114053707107956</v>
      </c>
      <c r="AH102" s="45">
        <f>'Population Estimate'!J101*Assumptions!C$41*'Property % affected'!N102</f>
        <v>28637.1341592518</v>
      </c>
      <c r="AI102" s="45">
        <f>'Population Estimate'!K101*Assumptions!D$41*'Property % affected'!O102</f>
        <v>57540.664012885209</v>
      </c>
      <c r="AJ102" s="45">
        <f>'Population Estimate'!L101*Assumptions!E$41*'Property % affected'!P102</f>
        <v>43161.390038696089</v>
      </c>
      <c r="AK102" s="45">
        <f>'Population Estimate'!M101*Assumptions!F$41*'Property % affected'!Q102</f>
        <v>23433.98520268271</v>
      </c>
      <c r="AL102" s="45">
        <f>'Population Estimate'!N101*Assumptions!G$41*'Property % affected'!R102</f>
        <v>14761.377270084457</v>
      </c>
      <c r="AM102" s="45">
        <f>'Population Estimate'!O101*Assumptions!H$41*'Property % affected'!S102</f>
        <v>7525.5358792303159</v>
      </c>
    </row>
    <row r="103" spans="1:39" x14ac:dyDescent="0.35">
      <c r="A103">
        <v>2122</v>
      </c>
      <c r="B103" s="43">
        <f>'Property % affected'!B103*'Population Estimate'!B102</f>
        <v>1134.9570650266664</v>
      </c>
      <c r="C103" s="43">
        <f>'Property % affected'!C103*'Population Estimate'!C102</f>
        <v>1673.2208225636787</v>
      </c>
      <c r="D103" s="43">
        <f>'Property % affected'!D103*'Population Estimate'!D102</f>
        <v>1827.7587732663058</v>
      </c>
      <c r="E103" s="43">
        <f>'Property % affected'!E103*'Population Estimate'!E102</f>
        <v>1773.5528767735887</v>
      </c>
      <c r="F103" s="43">
        <f>'Property % affected'!F103*'Population Estimate'!F102</f>
        <v>1352.4516050580166</v>
      </c>
      <c r="G103" s="43">
        <f>'Property % affected'!G103*'Population Estimate'!G102</f>
        <v>774.69708342806575</v>
      </c>
      <c r="H103" s="44">
        <f>'Property % affected'!H103*'Population Estimate'!B102</f>
        <v>245.24992904615763</v>
      </c>
      <c r="I103" s="44">
        <f>'Property % affected'!I103*'Population Estimate'!C102</f>
        <v>299.65851658319627</v>
      </c>
      <c r="J103" s="44">
        <f>'Property % affected'!J103*'Population Estimate'!D102</f>
        <v>195.88058495179789</v>
      </c>
      <c r="K103" s="44">
        <f>'Property % affected'!K103*'Population Estimate'!E102</f>
        <v>212.69051882751293</v>
      </c>
      <c r="L103" s="44">
        <f>'Property % affected'!L103*'Population Estimate'!F102</f>
        <v>174.89543870494938</v>
      </c>
      <c r="M103" s="44">
        <f>'Property % affected'!M103*'Population Estimate'!G102</f>
        <v>71.620898618232474</v>
      </c>
      <c r="N103" s="45">
        <f>'Property % affected'!N103*'Population Estimate'!B102</f>
        <v>31187.664604714231</v>
      </c>
      <c r="O103" s="45">
        <f>'Property % affected'!O103*'Population Estimate'!C102</f>
        <v>63885.811529704864</v>
      </c>
      <c r="P103" s="45">
        <f>'Property % affected'!P103*'Population Estimate'!D102</f>
        <v>48429.50134840222</v>
      </c>
      <c r="Q103" s="45">
        <f>'Property % affected'!Q103*'Population Estimate'!E102</f>
        <v>23820.821985931496</v>
      </c>
      <c r="R103" s="45">
        <f>'Property % affected'!R103*'Population Estimate'!F102</f>
        <v>15278.534487181838</v>
      </c>
      <c r="S103" s="45">
        <f>'Property % affected'!S103*'Population Estimate'!G102</f>
        <v>8342.2215211886469</v>
      </c>
      <c r="U103">
        <v>2122</v>
      </c>
      <c r="V103" s="43">
        <f>'Population Estimate'!J102*Assumptions!C$41*'Property % affected'!B103</f>
        <v>1056.6174155580736</v>
      </c>
      <c r="W103" s="43">
        <f>'Population Estimate'!K102*Assumptions!D$41*'Property % affected'!C103</f>
        <v>1527.9718276897627</v>
      </c>
      <c r="X103" s="43">
        <f>'Population Estimate'!L102*Assumptions!E$41*'Property % affected'!D103</f>
        <v>1651.5660078966087</v>
      </c>
      <c r="Y103" s="43">
        <f>'Population Estimate'!M102*Assumptions!F$41*'Property % affected'!E103</f>
        <v>1768.9892013048013</v>
      </c>
      <c r="Z103" s="43">
        <f>'Population Estimate'!N102*Assumptions!G$41*'Property % affected'!F103</f>
        <v>1324.8251006796327</v>
      </c>
      <c r="AA103" s="43">
        <f>'Population Estimate'!O102*Assumptions!H$41*'Property % affected'!G103</f>
        <v>708.56429890891991</v>
      </c>
      <c r="AB103" s="44">
        <f>'Population Estimate'!J102*Assumptions!C$41*'Property % affected'!H103</f>
        <v>228.32171734043831</v>
      </c>
      <c r="AC103" s="44">
        <f>'Population Estimate'!K102*Assumptions!D$41*'Property % affected'!I103</f>
        <v>273.64575260597684</v>
      </c>
      <c r="AD103" s="44">
        <f>'Population Estimate'!L102*Assumptions!E$41*'Property % affected'!J103</f>
        <v>176.99803740247606</v>
      </c>
      <c r="AE103" s="44">
        <f>'Population Estimate'!M102*Assumptions!F$41*'Property % affected'!K103</f>
        <v>212.14322727735481</v>
      </c>
      <c r="AF103" s="44">
        <f>'Population Estimate'!N102*Assumptions!G$41*'Property % affected'!L103</f>
        <v>171.32285275431616</v>
      </c>
      <c r="AG103" s="44">
        <f>'Population Estimate'!O102*Assumptions!H$41*'Property % affected'!M103</f>
        <v>65.506909606646161</v>
      </c>
      <c r="AH103" s="45">
        <f>'Population Estimate'!J102*Assumptions!C$41*'Property % affected'!N103</f>
        <v>29034.956992977437</v>
      </c>
      <c r="AI103" s="45">
        <f>'Population Estimate'!K102*Assumptions!D$41*'Property % affected'!O103</f>
        <v>58340.010409936105</v>
      </c>
      <c r="AJ103" s="45">
        <f>'Population Estimate'!L102*Assumptions!E$41*'Property % affected'!P103</f>
        <v>43760.981687680447</v>
      </c>
      <c r="AK103" s="45">
        <f>'Population Estimate'!M102*Assumptions!F$41*'Property % affected'!Q103</f>
        <v>23759.526660391886</v>
      </c>
      <c r="AL103" s="45">
        <f>'Population Estimate'!N102*Assumptions!G$41*'Property % affected'!R103</f>
        <v>14966.440140643419</v>
      </c>
      <c r="AM103" s="45">
        <f>'Population Estimate'!O102*Assumptions!H$41*'Property % affected'!S103</f>
        <v>7630.0795110103199</v>
      </c>
    </row>
    <row r="104" spans="1:39" x14ac:dyDescent="0.35">
      <c r="A104">
        <v>2123</v>
      </c>
      <c r="B104" s="43">
        <f>'Property % affected'!B104*'Population Estimate'!B103</f>
        <v>1167.8083981598181</v>
      </c>
      <c r="C104" s="43">
        <f>'Property % affected'!C104*'Population Estimate'!C103</f>
        <v>1721.6522005789111</v>
      </c>
      <c r="D104" s="43">
        <f>'Property % affected'!D104*'Population Estimate'!D103</f>
        <v>1880.6632523852593</v>
      </c>
      <c r="E104" s="43">
        <f>'Property % affected'!E104*'Population Estimate'!E103</f>
        <v>1824.8883661762466</v>
      </c>
      <c r="F104" s="43">
        <f>'Property % affected'!F104*'Population Estimate'!F103</f>
        <v>1391.5983178221534</v>
      </c>
      <c r="G104" s="43">
        <f>'Property % affected'!G104*'Population Estimate'!G103</f>
        <v>797.12069111262463</v>
      </c>
      <c r="H104" s="44">
        <f>'Property % affected'!H104*'Population Estimate'!B103</f>
        <v>246.72960779447359</v>
      </c>
      <c r="I104" s="44">
        <f>'Property % affected'!I104*'Population Estimate'!C103</f>
        <v>301.46646140285242</v>
      </c>
      <c r="J104" s="44">
        <f>'Property % affected'!J104*'Population Estimate'!D103</f>
        <v>197.06240115002529</v>
      </c>
      <c r="K104" s="44">
        <f>'Property % affected'!K104*'Population Estimate'!E103</f>
        <v>213.97375524638315</v>
      </c>
      <c r="L104" s="44">
        <f>'Property % affected'!L104*'Population Estimate'!F103</f>
        <v>175.95064416346108</v>
      </c>
      <c r="M104" s="44">
        <f>'Property % affected'!M104*'Population Estimate'!G103</f>
        <v>72.053012592873998</v>
      </c>
      <c r="N104" s="45">
        <f>'Property % affected'!N104*'Population Estimate'!B103</f>
        <v>31620.919030291028</v>
      </c>
      <c r="O104" s="45">
        <f>'Property % affected'!O104*'Population Estimate'!C103</f>
        <v>64773.303777926165</v>
      </c>
      <c r="P104" s="45">
        <f>'Property % affected'!P104*'Population Estimate'!D103</f>
        <v>49102.276820808096</v>
      </c>
      <c r="Q104" s="45">
        <f>'Property % affected'!Q104*'Population Estimate'!E103</f>
        <v>24151.737323039546</v>
      </c>
      <c r="R104" s="45">
        <f>'Property % affected'!R104*'Population Estimate'!F103</f>
        <v>15490.781629338762</v>
      </c>
      <c r="S104" s="45">
        <f>'Property % affected'!S104*'Population Estimate'!G103</f>
        <v>8458.1104291593529</v>
      </c>
      <c r="U104">
        <v>2123</v>
      </c>
      <c r="V104" s="43">
        <f>'Population Estimate'!J103*Assumptions!C$41*'Property % affected'!B104</f>
        <v>1087.2012074762044</v>
      </c>
      <c r="W104" s="43">
        <f>'Population Estimate'!K103*Assumptions!D$41*'Property % affected'!C104</f>
        <v>1572.1989734349877</v>
      </c>
      <c r="X104" s="43">
        <f>'Population Estimate'!L103*Assumptions!E$41*'Property % affected'!D104</f>
        <v>1699.3705872843989</v>
      </c>
      <c r="Y104" s="43">
        <f>'Population Estimate'!M103*Assumptions!F$41*'Property % affected'!E104</f>
        <v>1820.192595117453</v>
      </c>
      <c r="Z104" s="43">
        <f>'Population Estimate'!N103*Assumptions!G$41*'Property % affected'!F104</f>
        <v>1363.1721642529717</v>
      </c>
      <c r="AA104" s="43">
        <f>'Population Estimate'!O103*Assumptions!H$41*'Property % affected'!G104</f>
        <v>729.07369309394869</v>
      </c>
      <c r="AB104" s="44">
        <f>'Population Estimate'!J103*Assumptions!C$41*'Property % affected'!H104</f>
        <v>229.69926225652296</v>
      </c>
      <c r="AC104" s="44">
        <f>'Population Estimate'!K103*Assumptions!D$41*'Property % affected'!I104</f>
        <v>275.29675330666123</v>
      </c>
      <c r="AD104" s="44">
        <f>'Population Estimate'!L103*Assumptions!E$41*'Property % affected'!J104</f>
        <v>178.06592857560165</v>
      </c>
      <c r="AE104" s="44">
        <f>'Population Estimate'!M103*Assumptions!F$41*'Property % affected'!K104</f>
        <v>213.4231616945525</v>
      </c>
      <c r="AF104" s="44">
        <f>'Population Estimate'!N103*Assumptions!G$41*'Property % affected'!L104</f>
        <v>172.3565035500875</v>
      </c>
      <c r="AG104" s="44">
        <f>'Population Estimate'!O103*Assumptions!H$41*'Property % affected'!M104</f>
        <v>65.902135743468278</v>
      </c>
      <c r="AH104" s="45">
        <f>'Population Estimate'!J103*Assumptions!C$41*'Property % affected'!N104</f>
        <v>29438.306322690893</v>
      </c>
      <c r="AI104" s="45">
        <f>'Population Estimate'!K103*Assumptions!D$41*'Property % affected'!O104</f>
        <v>59150.461208951063</v>
      </c>
      <c r="AJ104" s="45">
        <f>'Population Estimate'!L103*Assumptions!E$41*'Property % affected'!P104</f>
        <v>44368.902775202543</v>
      </c>
      <c r="AK104" s="45">
        <f>'Population Estimate'!M103*Assumptions!F$41*'Property % affected'!Q104</f>
        <v>24089.59049190009</v>
      </c>
      <c r="AL104" s="45">
        <f>'Population Estimate'!N103*Assumptions!G$41*'Property % affected'!R104</f>
        <v>15174.351714281538</v>
      </c>
      <c r="AM104" s="45">
        <f>'Population Estimate'!O103*Assumptions!H$41*'Property % affected'!S104</f>
        <v>7736.0754474661853</v>
      </c>
    </row>
    <row r="105" spans="1:39" x14ac:dyDescent="0.35">
      <c r="A105">
        <v>2124</v>
      </c>
      <c r="B105" s="43">
        <f>'Property % affected'!B105*'Population Estimate'!B104</f>
        <v>1201.610613156153</v>
      </c>
      <c r="C105" s="43">
        <f>'Property % affected'!C105*'Population Estimate'!C104</f>
        <v>1771.4854248686006</v>
      </c>
      <c r="D105" s="43">
        <f>'Property % affected'!D105*'Population Estimate'!D104</f>
        <v>1935.0990516936085</v>
      </c>
      <c r="E105" s="43">
        <f>'Property % affected'!E105*'Population Estimate'!E104</f>
        <v>1877.7097613597377</v>
      </c>
      <c r="F105" s="43">
        <f>'Property % affected'!F105*'Population Estimate'!F104</f>
        <v>1431.8781322178063</v>
      </c>
      <c r="G105" s="43">
        <f>'Property % affected'!G105*'Population Estimate'!G104</f>
        <v>820.193350139117</v>
      </c>
      <c r="H105" s="44">
        <f>'Property % affected'!H105*'Population Estimate'!B104</f>
        <v>248.21821396310204</v>
      </c>
      <c r="I105" s="44">
        <f>'Property % affected'!I105*'Population Estimate'!C104</f>
        <v>303.28531418704165</v>
      </c>
      <c r="J105" s="44">
        <f>'Property % affected'!J105*'Population Estimate'!D104</f>
        <v>198.25134765944074</v>
      </c>
      <c r="K105" s="44">
        <f>'Property % affected'!K105*'Population Estimate'!E104</f>
        <v>215.26473388016629</v>
      </c>
      <c r="L105" s="44">
        <f>'Property % affected'!L105*'Population Estimate'!F104</f>
        <v>177.01221604620841</v>
      </c>
      <c r="M105" s="44">
        <f>'Property % affected'!M105*'Population Estimate'!G104</f>
        <v>72.48773366252108</v>
      </c>
      <c r="N105" s="45">
        <f>'Property % affected'!N105*'Population Estimate'!B104</f>
        <v>32060.192162291049</v>
      </c>
      <c r="O105" s="45">
        <f>'Property % affected'!O105*'Population Estimate'!C104</f>
        <v>65673.12493724357</v>
      </c>
      <c r="P105" s="45">
        <f>'Property % affected'!P105*'Population Estimate'!D104</f>
        <v>49784.398390606446</v>
      </c>
      <c r="Q105" s="45">
        <f>'Property % affected'!Q105*'Population Estimate'!E104</f>
        <v>24487.249687084695</v>
      </c>
      <c r="R105" s="45">
        <f>'Property % affected'!R105*'Population Estimate'!F104</f>
        <v>15705.977277413684</v>
      </c>
      <c r="S105" s="45">
        <f>'Property % affected'!S105*'Population Estimate'!G104</f>
        <v>8575.6092487053538</v>
      </c>
      <c r="U105">
        <v>2124</v>
      </c>
      <c r="V105" s="43">
        <f>'Population Estimate'!J104*Assumptions!C$41*'Property % affected'!B105</f>
        <v>1118.6702472752793</v>
      </c>
      <c r="W105" s="43">
        <f>'Population Estimate'!K104*Assumptions!D$41*'Property % affected'!C105</f>
        <v>1617.7062739483322</v>
      </c>
      <c r="X105" s="43">
        <f>'Population Estimate'!L104*Assumptions!E$41*'Property % affected'!D105</f>
        <v>1748.5588702598857</v>
      </c>
      <c r="Y105" s="43">
        <f>'Population Estimate'!M104*Assumptions!F$41*'Property % affected'!E105</f>
        <v>1872.8780712039822</v>
      </c>
      <c r="Z105" s="43">
        <f>'Population Estimate'!N104*Assumptions!G$41*'Property % affected'!F105</f>
        <v>1402.6291836113751</v>
      </c>
      <c r="AA105" s="43">
        <f>'Population Estimate'!O104*Assumptions!H$41*'Property % affected'!G105</f>
        <v>750.17673170967259</v>
      </c>
      <c r="AB105" s="44">
        <f>'Population Estimate'!J104*Assumptions!C$41*'Property % affected'!H105</f>
        <v>231.0851183837263</v>
      </c>
      <c r="AC105" s="44">
        <f>'Population Estimate'!K104*Assumptions!D$41*'Property % affected'!I105</f>
        <v>276.95771507302152</v>
      </c>
      <c r="AD105" s="44">
        <f>'Population Estimate'!L104*Assumptions!E$41*'Property % affected'!J105</f>
        <v>179.14026271032378</v>
      </c>
      <c r="AE105" s="44">
        <f>'Population Estimate'!M104*Assumptions!F$41*'Property % affected'!K105</f>
        <v>214.71081840453016</v>
      </c>
      <c r="AF105" s="44">
        <f>'Population Estimate'!N104*Assumptions!G$41*'Property % affected'!L105</f>
        <v>173.39639072326221</v>
      </c>
      <c r="AG105" s="44">
        <f>'Population Estimate'!O104*Assumptions!H$41*'Property % affected'!M105</f>
        <v>66.29974641804624</v>
      </c>
      <c r="AH105" s="45">
        <f>'Population Estimate'!J104*Assumptions!C$41*'Property % affected'!N105</f>
        <v>29847.258921657314</v>
      </c>
      <c r="AI105" s="45">
        <f>'Population Estimate'!K104*Assumptions!D$41*'Property % affected'!O105</f>
        <v>59972.170670640378</v>
      </c>
      <c r="AJ105" s="45">
        <f>'Population Estimate'!L104*Assumptions!E$41*'Property % affected'!P105</f>
        <v>44985.269012591081</v>
      </c>
      <c r="AK105" s="45">
        <f>'Population Estimate'!M104*Assumptions!F$41*'Property % affected'!Q105</f>
        <v>24424.239521355492</v>
      </c>
      <c r="AL105" s="45">
        <f>'Population Estimate'!N104*Assumptions!G$41*'Property % affected'!R105</f>
        <v>15385.151564760807</v>
      </c>
      <c r="AM105" s="45">
        <f>'Population Estimate'!O104*Assumptions!H$41*'Property % affected'!S105</f>
        <v>7843.5438637997404</v>
      </c>
    </row>
    <row r="106" spans="1:39" x14ac:dyDescent="0.35">
      <c r="A106">
        <v>2125</v>
      </c>
      <c r="B106" s="43">
        <f>'Property % affected'!B106*'Population Estimate'!B105</f>
        <v>1236.3912332919426</v>
      </c>
      <c r="C106" s="43">
        <f>'Property % affected'!C106*'Population Estimate'!C105</f>
        <v>1822.7610718742551</v>
      </c>
      <c r="D106" s="43">
        <f>'Property % affected'!D106*'Population Estimate'!D105</f>
        <v>1991.110495255431</v>
      </c>
      <c r="E106" s="43">
        <f>'Property % affected'!E106*'Population Estimate'!E105</f>
        <v>1932.0600718680473</v>
      </c>
      <c r="F106" s="43">
        <f>'Property % affected'!F106*'Population Estimate'!F105</f>
        <v>1473.3238458725839</v>
      </c>
      <c r="G106" s="43">
        <f>'Property % affected'!G106*'Population Estimate'!G105</f>
        <v>843.93384729914192</v>
      </c>
      <c r="H106" s="44">
        <f>'Property % affected'!H106*'Population Estimate'!B105</f>
        <v>249.71580141429772</v>
      </c>
      <c r="I106" s="44">
        <f>'Property % affected'!I106*'Population Estimate'!C105</f>
        <v>305.11514074733566</v>
      </c>
      <c r="J106" s="44">
        <f>'Property % affected'!J106*'Population Estimate'!D105</f>
        <v>199.44746749970972</v>
      </c>
      <c r="K106" s="44">
        <f>'Property % affected'!K106*'Population Estimate'!E105</f>
        <v>216.56350144035761</v>
      </c>
      <c r="L106" s="44">
        <f>'Property % affected'!L106*'Population Estimate'!F105</f>
        <v>178.08019276405929</v>
      </c>
      <c r="M106" s="44">
        <f>'Property % affected'!M106*'Population Estimate'!G105</f>
        <v>72.925077556691306</v>
      </c>
      <c r="N106" s="45">
        <f>'Property % affected'!N106*'Population Estimate'!B105</f>
        <v>32505.56761169407</v>
      </c>
      <c r="O106" s="45">
        <f>'Property % affected'!O106*'Population Estimate'!C105</f>
        <v>66585.446279067226</v>
      </c>
      <c r="P106" s="45">
        <f>'Property % affected'!P106*'Population Estimate'!D105</f>
        <v>50475.995892400417</v>
      </c>
      <c r="Q106" s="45">
        <f>'Property % affected'!Q106*'Population Estimate'!E105</f>
        <v>24827.422939285498</v>
      </c>
      <c r="R106" s="45">
        <f>'Property % affected'!R106*'Population Estimate'!F105</f>
        <v>15924.162391614876</v>
      </c>
      <c r="S106" s="45">
        <f>'Property % affected'!S106*'Population Estimate'!G105</f>
        <v>8694.7403444802294</v>
      </c>
      <c r="U106">
        <v>2125</v>
      </c>
      <c r="V106" s="43">
        <f>'Population Estimate'!J105*Assumptions!C$41*'Property % affected'!B106</f>
        <v>1151.0501584559036</v>
      </c>
      <c r="W106" s="43">
        <f>'Population Estimate'!K105*Assumptions!D$41*'Property % affected'!C106</f>
        <v>1664.5307833105583</v>
      </c>
      <c r="X106" s="43">
        <f>'Population Estimate'!L105*Assumptions!E$41*'Property % affected'!D106</f>
        <v>1799.1709081244944</v>
      </c>
      <c r="Y106" s="43">
        <f>'Population Estimate'!M105*Assumptions!F$41*'Property % affected'!E106</f>
        <v>1927.0885284369615</v>
      </c>
      <c r="Z106" s="43">
        <f>'Population Estimate'!N105*Assumptions!G$41*'Property % affected'!F106</f>
        <v>1443.2282864259075</v>
      </c>
      <c r="AA106" s="43">
        <f>'Population Estimate'!O105*Assumptions!H$41*'Property % affected'!G106</f>
        <v>771.89059779460183</v>
      </c>
      <c r="AB106" s="44">
        <f>'Population Estimate'!J105*Assumptions!C$41*'Property % affected'!H106</f>
        <v>232.47933586649725</v>
      </c>
      <c r="AC106" s="44">
        <f>'Population Estimate'!K105*Assumptions!D$41*'Property % affected'!I106</f>
        <v>278.62869800365695</v>
      </c>
      <c r="AD106" s="44">
        <f>'Population Estimate'!L105*Assumptions!E$41*'Property % affected'!J106</f>
        <v>180.22107867928707</v>
      </c>
      <c r="AE106" s="44">
        <f>'Population Estimate'!M105*Assumptions!F$41*'Property % affected'!K106</f>
        <v>216.00624399858575</v>
      </c>
      <c r="AF106" s="44">
        <f>'Population Estimate'!N105*Assumptions!G$41*'Property % affected'!L106</f>
        <v>174.44255190009011</v>
      </c>
      <c r="AG106" s="44">
        <f>'Population Estimate'!O105*Assumptions!H$41*'Property % affected'!M106</f>
        <v>66.699756017131833</v>
      </c>
      <c r="AH106" s="45">
        <f>'Population Estimate'!J105*Assumptions!C$41*'Property % affected'!N106</f>
        <v>30261.892629664744</v>
      </c>
      <c r="AI106" s="45">
        <f>'Population Estimate'!K105*Assumptions!D$41*'Property % affected'!O106</f>
        <v>60805.295198681328</v>
      </c>
      <c r="AJ106" s="45">
        <f>'Population Estimate'!L105*Assumptions!E$41*'Property % affected'!P106</f>
        <v>45610.197718619347</v>
      </c>
      <c r="AK106" s="45">
        <f>'Population Estimate'!M105*Assumptions!F$41*'Property % affected'!Q106</f>
        <v>24763.537445650072</v>
      </c>
      <c r="AL106" s="45">
        <f>'Population Estimate'!N105*Assumptions!G$41*'Property % affected'!R106</f>
        <v>15598.879815596067</v>
      </c>
      <c r="AM106" s="45">
        <f>'Population Estimate'!O105*Assumptions!H$41*'Property % affected'!S106</f>
        <v>7952.5052154837422</v>
      </c>
    </row>
    <row r="107" spans="1:39" x14ac:dyDescent="0.35">
      <c r="A107">
        <v>2126</v>
      </c>
      <c r="B107" s="43">
        <f>'Property % affected'!B107*'Population Estimate'!B106</f>
        <v>1272.178578504713</v>
      </c>
      <c r="C107" s="43">
        <f>'Property % affected'!C107*'Population Estimate'!C106</f>
        <v>1875.5208925225147</v>
      </c>
      <c r="D107" s="43">
        <f>'Property % affected'!D107*'Population Estimate'!D106</f>
        <v>2048.7431900948736</v>
      </c>
      <c r="E107" s="43">
        <f>'Property % affected'!E107*'Population Estimate'!E106</f>
        <v>1987.9835521564466</v>
      </c>
      <c r="F107" s="43">
        <f>'Property % affected'!F107*'Population Estimate'!F106</f>
        <v>1515.9692057414518</v>
      </c>
      <c r="G107" s="43">
        <f>'Property % affected'!G107*'Population Estimate'!G106</f>
        <v>868.36151316799578</v>
      </c>
      <c r="H107" s="44">
        <f>'Property % affected'!H107*'Population Estimate'!B106</f>
        <v>251.22242433528487</v>
      </c>
      <c r="I107" s="44">
        <f>'Property % affected'!I107*'Population Estimate'!C106</f>
        <v>306.9560072923706</v>
      </c>
      <c r="J107" s="44">
        <f>'Property % affected'!J107*'Population Estimate'!D106</f>
        <v>200.65080395005057</v>
      </c>
      <c r="K107" s="44">
        <f>'Property % affected'!K107*'Population Estimate'!E106</f>
        <v>217.87010492027898</v>
      </c>
      <c r="L107" s="44">
        <f>'Property % affected'!L107*'Population Estimate'!F106</f>
        <v>179.154612959628</v>
      </c>
      <c r="M107" s="44">
        <f>'Property % affected'!M107*'Population Estimate'!G106</f>
        <v>73.365060099803983</v>
      </c>
      <c r="N107" s="45">
        <f>'Property % affected'!N107*'Population Estimate'!B106</f>
        <v>32957.130150991208</v>
      </c>
      <c r="O107" s="45">
        <f>'Property % affected'!O107*'Population Estimate'!C106</f>
        <v>67510.441454084314</v>
      </c>
      <c r="P107" s="45">
        <f>'Property % affected'!P107*'Population Estimate'!D106</f>
        <v>51177.200964436277</v>
      </c>
      <c r="Q107" s="45">
        <f>'Property % affected'!Q107*'Population Estimate'!E106</f>
        <v>25172.321828011092</v>
      </c>
      <c r="R107" s="45">
        <f>'Property % affected'!R107*'Population Estimate'!F106</f>
        <v>16145.378501163766</v>
      </c>
      <c r="S107" s="45">
        <f>'Property % affected'!S107*'Population Estimate'!G106</f>
        <v>8815.5263918240162</v>
      </c>
      <c r="U107">
        <v>2126</v>
      </c>
      <c r="V107" s="43">
        <f>'Population Estimate'!J106*Assumptions!C$41*'Property % affected'!B107</f>
        <v>1184.3673061909267</v>
      </c>
      <c r="W107" s="43">
        <f>'Population Estimate'!K106*Assumptions!D$41*'Property % affected'!C107</f>
        <v>1712.7106281328265</v>
      </c>
      <c r="X107" s="43">
        <f>'Population Estimate'!L106*Assumptions!E$41*'Property % affected'!D107</f>
        <v>1851.2479114646023</v>
      </c>
      <c r="Y107" s="43">
        <f>'Population Estimate'!M106*Assumptions!F$41*'Property % affected'!E107</f>
        <v>1982.8681073968671</v>
      </c>
      <c r="Z107" s="43">
        <f>'Population Estimate'!N106*Assumptions!G$41*'Property % affected'!F107</f>
        <v>1485.0025303030986</v>
      </c>
      <c r="AA107" s="43">
        <f>'Population Estimate'!O106*Assumptions!H$41*'Property % affected'!G107</f>
        <v>794.23297175030939</v>
      </c>
      <c r="AB107" s="44">
        <f>'Population Estimate'!J106*Assumptions!C$41*'Property % affected'!H107</f>
        <v>233.88196515182324</v>
      </c>
      <c r="AC107" s="44">
        <f>'Population Estimate'!K106*Assumptions!D$41*'Property % affected'!I107</f>
        <v>280.30976255976282</v>
      </c>
      <c r="AD107" s="44">
        <f>'Population Estimate'!L106*Assumptions!E$41*'Property % affected'!J107</f>
        <v>181.30841558966847</v>
      </c>
      <c r="AE107" s="44">
        <f>'Population Estimate'!M106*Assumptions!F$41*'Property % affected'!K107</f>
        <v>217.30948534911877</v>
      </c>
      <c r="AF107" s="44">
        <f>'Population Estimate'!N106*Assumptions!G$41*'Property % affected'!L107</f>
        <v>175.49502493383352</v>
      </c>
      <c r="AG107" s="44">
        <f>'Population Estimate'!O106*Assumptions!H$41*'Property % affected'!M107</f>
        <v>67.102179014277056</v>
      </c>
      <c r="AH107" s="45">
        <f>'Population Estimate'!J106*Assumptions!C$41*'Property % affected'!N107</f>
        <v>30682.286367840003</v>
      </c>
      <c r="AI107" s="45">
        <f>'Population Estimate'!K106*Assumptions!D$41*'Property % affected'!O107</f>
        <v>61649.993369487944</v>
      </c>
      <c r="AJ107" s="45">
        <f>'Population Estimate'!L106*Assumptions!E$41*'Property % affected'!P107</f>
        <v>46243.80784183574</v>
      </c>
      <c r="AK107" s="45">
        <f>'Population Estimate'!M106*Assumptions!F$41*'Property % affected'!Q107</f>
        <v>25107.548846543577</v>
      </c>
      <c r="AL107" s="45">
        <f>'Population Estimate'!N106*Assumptions!G$41*'Property % affected'!R107</f>
        <v>15815.577147692098</v>
      </c>
      <c r="AM107" s="45">
        <f>'Population Estimate'!O106*Assumptions!H$41*'Property % affected'!S107</f>
        <v>8062.9802421553468</v>
      </c>
    </row>
    <row r="108" spans="1:39" x14ac:dyDescent="0.35">
      <c r="A108">
        <v>2127</v>
      </c>
      <c r="B108" s="43">
        <f>'Property % affected'!B108*'Population Estimate'!B107</f>
        <v>1309.0017884526028</v>
      </c>
      <c r="C108" s="43">
        <f>'Property % affected'!C108*'Population Estimate'!C107</f>
        <v>1929.8078462206224</v>
      </c>
      <c r="D108" s="43">
        <f>'Property % affected'!D108*'Population Estimate'!D107</f>
        <v>2108.044063331432</v>
      </c>
      <c r="E108" s="43">
        <f>'Property % affected'!E108*'Population Estimate'!E107</f>
        <v>2045.5257376254481</v>
      </c>
      <c r="F108" s="43">
        <f>'Property % affected'!F108*'Population Estimate'!F107</f>
        <v>1559.8489355850131</v>
      </c>
      <c r="G108" s="43">
        <f>'Property % affected'!G108*'Population Estimate'!G107</f>
        <v>893.49623784449193</v>
      </c>
      <c r="H108" s="44">
        <f>'Property % affected'!H108*'Population Estimate'!B107</f>
        <v>252.73813724021861</v>
      </c>
      <c r="I108" s="44">
        <f>'Property % affected'!I108*'Population Estimate'!C107</f>
        <v>308.80798043024237</v>
      </c>
      <c r="J108" s="44">
        <f>'Property % affected'!J108*'Population Estimate'!D107</f>
        <v>201.8614005508004</v>
      </c>
      <c r="K108" s="44">
        <f>'Property % affected'!K108*'Population Estimate'!E107</f>
        <v>219.18459159677965</v>
      </c>
      <c r="L108" s="44">
        <f>'Property % affected'!L108*'Population Estimate'!F107</f>
        <v>180.2355155086731</v>
      </c>
      <c r="M108" s="44">
        <f>'Property % affected'!M108*'Population Estimate'!G107</f>
        <v>73.807697211752625</v>
      </c>
      <c r="N108" s="45">
        <f>'Property % affected'!N108*'Population Estimate'!B107</f>
        <v>33414.965730320509</v>
      </c>
      <c r="O108" s="45">
        <f>'Property % affected'!O108*'Population Estimate'!C107</f>
        <v>68448.286525311749</v>
      </c>
      <c r="P108" s="45">
        <f>'Property % affected'!P108*'Population Estimate'!D107</f>
        <v>51888.147073659333</v>
      </c>
      <c r="Q108" s="45">
        <f>'Property % affected'!Q108*'Population Estimate'!E107</f>
        <v>25522.012001105388</v>
      </c>
      <c r="R108" s="45">
        <f>'Property % affected'!R108*'Population Estimate'!F107</f>
        <v>16369.667712199607</v>
      </c>
      <c r="S108" s="45">
        <f>'Property % affected'!S108*'Population Estimate'!G107</f>
        <v>8937.9903810792257</v>
      </c>
      <c r="U108">
        <v>2127</v>
      </c>
      <c r="V108" s="43">
        <f>'Population Estimate'!J107*Assumptions!C$41*'Property % affected'!B108</f>
        <v>1218.6488187931482</v>
      </c>
      <c r="W108" s="43">
        <f>'Population Estimate'!K107*Assumptions!D$41*'Property % affected'!C108</f>
        <v>1762.2850386010834</v>
      </c>
      <c r="X108" s="43">
        <f>'Population Estimate'!L107*Assumptions!E$41*'Property % affected'!D108</f>
        <v>1904.8322837070411</v>
      </c>
      <c r="Y108" s="43">
        <f>'Population Estimate'!M107*Assumptions!F$41*'Property % affected'!E108</f>
        <v>2040.2622263133092</v>
      </c>
      <c r="Z108" s="43">
        <f>'Population Estimate'!N107*Assumptions!G$41*'Property % affected'!F108</f>
        <v>1527.9859297019241</v>
      </c>
      <c r="AA108" s="43">
        <f>'Population Estimate'!O107*Assumptions!H$41*'Property % affected'!G108</f>
        <v>817.22204573760541</v>
      </c>
      <c r="AB108" s="44">
        <f>'Population Estimate'!J107*Assumptions!C$41*'Property % affected'!H108</f>
        <v>235.29305699105632</v>
      </c>
      <c r="AC108" s="44">
        <f>'Population Estimate'!K107*Assumptions!D$41*'Property % affected'!I108</f>
        <v>282.0009695673175</v>
      </c>
      <c r="AD108" s="44">
        <f>'Population Estimate'!L107*Assumptions!E$41*'Property % affected'!J108</f>
        <v>182.4023127845924</v>
      </c>
      <c r="AE108" s="44">
        <f>'Population Estimate'!M107*Assumptions!F$41*'Property % affected'!K108</f>
        <v>218.62058961132655</v>
      </c>
      <c r="AF108" s="44">
        <f>'Population Estimate'!N107*Assumptions!G$41*'Property % affected'!L108</f>
        <v>176.55384790613658</v>
      </c>
      <c r="AG108" s="44">
        <f>'Population Estimate'!O107*Assumptions!H$41*'Property % affected'!M108</f>
        <v>67.507029970357991</v>
      </c>
      <c r="AH108" s="45">
        <f>'Population Estimate'!J107*Assumptions!C$41*'Property % affected'!N108</f>
        <v>31108.520153670568</v>
      </c>
      <c r="AI108" s="45">
        <f>'Population Estimate'!K107*Assumptions!D$41*'Property % affected'!O108</f>
        <v>62506.425962394344</v>
      </c>
      <c r="AJ108" s="45">
        <f>'Population Estimate'!L107*Assumptions!E$41*'Property % affected'!P108</f>
        <v>46886.21998320429</v>
      </c>
      <c r="AK108" s="45">
        <f>'Population Estimate'!M107*Assumptions!F$41*'Property % affected'!Q108</f>
        <v>25456.339202956042</v>
      </c>
      <c r="AL108" s="45">
        <f>'Population Estimate'!N107*Assumptions!G$41*'Property % affected'!R108</f>
        <v>16035.284807086806</v>
      </c>
      <c r="AM108" s="45">
        <f>'Population Estimate'!O107*Assumptions!H$41*'Property % affected'!S108</f>
        <v>8174.9899715636857</v>
      </c>
    </row>
    <row r="109" spans="1:39" x14ac:dyDescent="0.35">
      <c r="A109">
        <v>2128</v>
      </c>
      <c r="B109" s="43">
        <f>'Property % affected'!B109*'Population Estimate'!B108</f>
        <v>1346.8908462411787</v>
      </c>
      <c r="C109" s="43">
        <f>'Property % affected'!C109*'Population Estimate'!C108</f>
        <v>1985.6661358358988</v>
      </c>
      <c r="D109" s="43">
        <f>'Property % affected'!D109*'Population Estimate'!D108</f>
        <v>2169.0614003901128</v>
      </c>
      <c r="E109" s="43">
        <f>'Property % affected'!E109*'Population Estimate'!E108</f>
        <v>2104.7334816977673</v>
      </c>
      <c r="F109" s="43">
        <f>'Property % affected'!F109*'Population Estimate'!F108</f>
        <v>1604.9987642431499</v>
      </c>
      <c r="G109" s="43">
        <f>'Property % affected'!G109*'Population Estimate'!G108</f>
        <v>919.35848714636973</v>
      </c>
      <c r="H109" s="44">
        <f>'Property % affected'!H109*'Population Estimate'!B108</f>
        <v>254.26299497215675</v>
      </c>
      <c r="I109" s="44">
        <f>'Property % affected'!I109*'Population Estimate'!C108</f>
        <v>310.6711271709168</v>
      </c>
      <c r="J109" s="44">
        <f>'Property % affected'!J109*'Population Estimate'!D108</f>
        <v>203.07930110499012</v>
      </c>
      <c r="K109" s="44">
        <f>'Property % affected'!K109*'Population Estimate'!E108</f>
        <v>220.50700903194652</v>
      </c>
      <c r="L109" s="44">
        <f>'Property % affected'!L109*'Population Estimate'!F108</f>
        <v>181.32293952150437</v>
      </c>
      <c r="M109" s="44">
        <f>'Property % affected'!M109*'Population Estimate'!G108</f>
        <v>74.253004908481103</v>
      </c>
      <c r="N109" s="45">
        <f>'Property % affected'!N109*'Population Estimate'!B108</f>
        <v>33879.161493826643</v>
      </c>
      <c r="O109" s="45">
        <f>'Property % affected'!O109*'Population Estimate'!C108</f>
        <v>69399.160001607786</v>
      </c>
      <c r="P109" s="45">
        <f>'Property % affected'!P109*'Population Estimate'!D108</f>
        <v>52608.969541117964</v>
      </c>
      <c r="Q109" s="45">
        <f>'Property % affected'!Q109*'Population Estimate'!E108</f>
        <v>25876.560018382432</v>
      </c>
      <c r="R109" s="45">
        <f>'Property % affected'!R109*'Population Estimate'!F108</f>
        <v>16597.072715793885</v>
      </c>
      <c r="S109" s="45">
        <f>'Property % affected'!S109*'Population Estimate'!G108</f>
        <v>9062.1556219668055</v>
      </c>
      <c r="U109">
        <v>2128</v>
      </c>
      <c r="V109" s="43">
        <f>'Population Estimate'!J108*Assumptions!C$41*'Property % affected'!B109</f>
        <v>1253.9226098044007</v>
      </c>
      <c r="W109" s="43">
        <f>'Population Estimate'!K108*Assumptions!D$41*'Property % affected'!C109</f>
        <v>1813.2943804190427</v>
      </c>
      <c r="X109" s="43">
        <f>'Population Estimate'!L108*Assumptions!E$41*'Property % affected'!D109</f>
        <v>1959.967655645866</v>
      </c>
      <c r="Y109" s="43">
        <f>'Population Estimate'!M108*Assumptions!F$41*'Property % affected'!E109</f>
        <v>2099.3176180465898</v>
      </c>
      <c r="Z109" s="43">
        <f>'Population Estimate'!N108*Assumptions!G$41*'Property % affected'!F109</f>
        <v>1572.2134836299024</v>
      </c>
      <c r="AA109" s="43">
        <f>'Population Estimate'!O108*Assumptions!H$41*'Property % affected'!G109</f>
        <v>840.87653848940931</v>
      </c>
      <c r="AB109" s="44">
        <f>'Population Estimate'!J108*Assumptions!C$41*'Property % affected'!H109</f>
        <v>236.71266244174916</v>
      </c>
      <c r="AC109" s="44">
        <f>'Population Estimate'!K108*Assumptions!D$41*'Property % affected'!I109</f>
        <v>283.70238021928435</v>
      </c>
      <c r="AD109" s="44">
        <f>'Population Estimate'!L108*Assumptions!E$41*'Property % affected'!J109</f>
        <v>183.50280984455378</v>
      </c>
      <c r="AE109" s="44">
        <f>'Population Estimate'!M108*Assumptions!F$41*'Property % affected'!K109</f>
        <v>219.93960422491</v>
      </c>
      <c r="AF109" s="44">
        <f>'Population Estimate'!N108*Assumptions!G$41*'Property % affected'!L109</f>
        <v>177.61905912840345</v>
      </c>
      <c r="AG109" s="44">
        <f>'Population Estimate'!O108*Assumptions!H$41*'Property % affected'!M109</f>
        <v>67.91432353410157</v>
      </c>
      <c r="AH109" s="45">
        <f>'Population Estimate'!J108*Assumptions!C$41*'Property % affected'!N109</f>
        <v>31540.675116235012</v>
      </c>
      <c r="AI109" s="45">
        <f>'Population Estimate'!K108*Assumptions!D$41*'Property % affected'!O109</f>
        <v>63374.755990257414</v>
      </c>
      <c r="AJ109" s="45">
        <f>'Population Estimate'!L108*Assumptions!E$41*'Property % affected'!P109</f>
        <v>47537.556419059758</v>
      </c>
      <c r="AK109" s="45">
        <f>'Population Estimate'!M108*Assumptions!F$41*'Property % affected'!Q109</f>
        <v>25809.97490343095</v>
      </c>
      <c r="AL109" s="45">
        <f>'Population Estimate'!N108*Assumptions!G$41*'Property % affected'!R109</f>
        <v>16258.044612801936</v>
      </c>
      <c r="AM109" s="45">
        <f>'Population Estimate'!O108*Assumptions!H$41*'Property % affected'!S109</f>
        <v>8288.5557235722717</v>
      </c>
    </row>
    <row r="110" spans="1:39" x14ac:dyDescent="0.35">
      <c r="A110">
        <v>2129</v>
      </c>
      <c r="B110" s="43">
        <f>'Property % affected'!B110*'Population Estimate'!B109</f>
        <v>1385.8766028370208</v>
      </c>
      <c r="C110" s="43">
        <f>'Property % affected'!C110*'Population Estimate'!C109</f>
        <v>2043.1412436876924</v>
      </c>
      <c r="D110" s="43">
        <f>'Property % affected'!D110*'Population Estimate'!D109</f>
        <v>2231.8448843175875</v>
      </c>
      <c r="E110" s="43">
        <f>'Property % affected'!E110*'Population Estimate'!E109</f>
        <v>2165.6549939684774</v>
      </c>
      <c r="F110" s="43">
        <f>'Property % affected'!F110*'Population Estimate'!F109</f>
        <v>1651.45545472704</v>
      </c>
      <c r="G110" s="43">
        <f>'Property % affected'!G110*'Population Estimate'!G109</f>
        <v>945.96931927447872</v>
      </c>
      <c r="H110" s="44">
        <f>'Property % affected'!H110*'Population Estimate'!B109</f>
        <v>255.79705270504456</v>
      </c>
      <c r="I110" s="44">
        <f>'Property % affected'!I110*'Population Estimate'!C109</f>
        <v>312.54551492865454</v>
      </c>
      <c r="J110" s="44">
        <f>'Property % affected'!J110*'Population Estimate'!D109</f>
        <v>204.30454967992998</v>
      </c>
      <c r="K110" s="44">
        <f>'Property % affected'!K110*'Population Estimate'!E109</f>
        <v>221.83740507482517</v>
      </c>
      <c r="L110" s="44">
        <f>'Property % affected'!L110*'Population Estimate'!F109</f>
        <v>182.41692434439764</v>
      </c>
      <c r="M110" s="44">
        <f>'Property % affected'!M110*'Population Estimate'!G109</f>
        <v>74.700999302563076</v>
      </c>
      <c r="N110" s="45">
        <f>'Property % affected'!N110*'Population Estimate'!B109</f>
        <v>34349.80579624782</v>
      </c>
      <c r="O110" s="45">
        <f>'Property % affected'!O110*'Population Estimate'!C109</f>
        <v>70363.242871649432</v>
      </c>
      <c r="P110" s="45">
        <f>'Property % affected'!P110*'Population Estimate'!D109</f>
        <v>53339.805567720578</v>
      </c>
      <c r="Q110" s="45">
        <f>'Property % affected'!Q110*'Population Estimate'!E109</f>
        <v>26236.033364295388</v>
      </c>
      <c r="R110" s="45">
        <f>'Property % affected'!R110*'Population Estimate'!F109</f>
        <v>16827.636796076142</v>
      </c>
      <c r="S110" s="45">
        <f>'Property % affected'!S110*'Population Estimate'!G109</f>
        <v>9188.0457480229052</v>
      </c>
      <c r="U110">
        <v>2129</v>
      </c>
      <c r="V110" s="43">
        <f>'Population Estimate'!J109*Assumptions!C$41*'Property % affected'!B110</f>
        <v>1290.2174007240087</v>
      </c>
      <c r="W110" s="43">
        <f>'Population Estimate'!K109*Assumptions!D$41*'Property % affected'!C110</f>
        <v>1865.780187675741</v>
      </c>
      <c r="X110" s="43">
        <f>'Population Estimate'!L109*Assumptions!E$41*'Property % affected'!D110</f>
        <v>2016.6989209684984</v>
      </c>
      <c r="Y110" s="43">
        <f>'Population Estimate'!M109*Assumptions!F$41*'Property % affected'!E110</f>
        <v>2160.0823681396887</v>
      </c>
      <c r="Z110" s="43">
        <f>'Population Estimate'!N109*Assumptions!G$41*'Property % affected'!F110</f>
        <v>1617.7212041408497</v>
      </c>
      <c r="AA110" s="43">
        <f>'Population Estimate'!O109*Assumptions!H$41*'Property % affected'!G110</f>
        <v>865.21571055237894</v>
      </c>
      <c r="AB110" s="44">
        <f>'Population Estimate'!J109*Assumptions!C$41*'Property % affected'!H110</f>
        <v>238.14083286950253</v>
      </c>
      <c r="AC110" s="44">
        <f>'Population Estimate'!K109*Assumptions!D$41*'Property % affected'!I110</f>
        <v>285.41405607782502</v>
      </c>
      <c r="AD110" s="44">
        <f>'Population Estimate'!L109*Assumptions!E$41*'Property % affected'!J110</f>
        <v>184.60994658885085</v>
      </c>
      <c r="AE110" s="44">
        <f>'Population Estimate'!M109*Assumptions!F$41*'Property % affected'!K110</f>
        <v>221.26657691579044</v>
      </c>
      <c r="AF110" s="44">
        <f>'Population Estimate'!N109*Assumptions!G$41*'Property % affected'!L110</f>
        <v>178.69069714318434</v>
      </c>
      <c r="AG110" s="44">
        <f>'Population Estimate'!O109*Assumptions!H$41*'Property % affected'!M110</f>
        <v>68.324074442615597</v>
      </c>
      <c r="AH110" s="45">
        <f>'Population Estimate'!J109*Assumptions!C$41*'Property % affected'!N110</f>
        <v>31978.833511645076</v>
      </c>
      <c r="AI110" s="45">
        <f>'Population Estimate'!K109*Assumptions!D$41*'Property % affected'!O110</f>
        <v>64255.148730484529</v>
      </c>
      <c r="AJ110" s="45">
        <f>'Population Estimate'!L109*Assumptions!E$41*'Property % affected'!P110</f>
        <v>48197.941124381716</v>
      </c>
      <c r="AK110" s="45">
        <f>'Population Estimate'!M109*Assumptions!F$41*'Property % affected'!Q110</f>
        <v>26168.523258771649</v>
      </c>
      <c r="AL110" s="45">
        <f>'Population Estimate'!N109*Assumptions!G$41*'Property % affected'!R110</f>
        <v>16483.898964802909</v>
      </c>
      <c r="AM110" s="45">
        <f>'Population Estimate'!O109*Assumptions!H$41*'Property % affected'!S110</f>
        <v>8403.6991142170064</v>
      </c>
    </row>
    <row r="111" spans="1:39" x14ac:dyDescent="0.35">
      <c r="A111">
        <v>2130</v>
      </c>
      <c r="B111" s="43">
        <f>'Property % affected'!B111*'Population Estimate'!B110</f>
        <v>1387.3623834983425</v>
      </c>
      <c r="C111" s="43">
        <f>'Property % affected'!C111*'Population Estimate'!C110</f>
        <v>2045.3316694023667</v>
      </c>
      <c r="D111" s="43">
        <f>'Property % affected'!D111*'Population Estimate'!D110</f>
        <v>2234.2376168028609</v>
      </c>
      <c r="E111" s="43">
        <f>'Property % affected'!E111*'Population Estimate'!E110</f>
        <v>2167.9767651150182</v>
      </c>
      <c r="F111" s="43">
        <f>'Property % affected'!F111*'Population Estimate'!F110</f>
        <v>1653.2259590941994</v>
      </c>
      <c r="G111" s="43">
        <f>'Property % affected'!G111*'Population Estimate'!G110</f>
        <v>946.98348093786501</v>
      </c>
      <c r="H111" s="44">
        <f>'Property % affected'!H111*'Population Estimate'!B110</f>
        <v>250.36931719403722</v>
      </c>
      <c r="I111" s="44">
        <f>'Property % affected'!I111*'Population Estimate'!C110</f>
        <v>305.91363871176776</v>
      </c>
      <c r="J111" s="44">
        <f>'Property % affected'!J111*'Population Estimate'!D110</f>
        <v>199.96942913170079</v>
      </c>
      <c r="K111" s="44">
        <f>'Property % affected'!K111*'Population Estimate'!E110</f>
        <v>217.13025638620152</v>
      </c>
      <c r="L111" s="44">
        <f>'Property % affected'!L111*'Population Estimate'!F110</f>
        <v>178.54623542283878</v>
      </c>
      <c r="M111" s="44">
        <f>'Property % affected'!M111*'Population Estimate'!G110</f>
        <v>73.115925266976816</v>
      </c>
      <c r="N111" s="45">
        <f>'Property % affected'!N111*'Population Estimate'!B110</f>
        <v>33883.565947593641</v>
      </c>
      <c r="O111" s="45">
        <f>'Property % affected'!O111*'Population Estimate'!C110</f>
        <v>69408.182225837023</v>
      </c>
      <c r="P111" s="45">
        <f>'Property % affected'!P111*'Population Estimate'!D110</f>
        <v>52615.808959918686</v>
      </c>
      <c r="Q111" s="45">
        <f>'Property % affected'!Q111*'Population Estimate'!E110</f>
        <v>25879.924095509039</v>
      </c>
      <c r="R111" s="45">
        <f>'Property % affected'!R111*'Population Estimate'!F110</f>
        <v>16599.230414987756</v>
      </c>
      <c r="S111" s="45">
        <f>'Property % affected'!S111*'Population Estimate'!G110</f>
        <v>9063.3337457368889</v>
      </c>
      <c r="U111">
        <v>2130</v>
      </c>
      <c r="V111" s="43">
        <f>'Population Estimate'!J110*Assumptions!C$41*'Property % affected'!B111</f>
        <v>1291.6006263726504</v>
      </c>
      <c r="W111" s="43">
        <f>'Population Estimate'!K110*Assumptions!D$41*'Property % affected'!C111</f>
        <v>1867.7804668603744</v>
      </c>
      <c r="X111" s="43">
        <f>'Population Estimate'!L110*Assumptions!E$41*'Property % affected'!D111</f>
        <v>2018.8609982056414</v>
      </c>
      <c r="Y111" s="43">
        <f>'Population Estimate'!M110*Assumptions!F$41*'Property % affected'!E111</f>
        <v>2162.3981649450275</v>
      </c>
      <c r="Z111" s="43">
        <f>'Population Estimate'!N110*Assumptions!G$41*'Property % affected'!F111</f>
        <v>1619.4555424474509</v>
      </c>
      <c r="AA111" s="43">
        <f>'Population Estimate'!O110*Assumptions!H$41*'Property % affected'!G111</f>
        <v>866.1432972999861</v>
      </c>
      <c r="AB111" s="44">
        <f>'Population Estimate'!J110*Assumptions!C$41*'Property % affected'!H111</f>
        <v>233.0877431582731</v>
      </c>
      <c r="AC111" s="44">
        <f>'Population Estimate'!K110*Assumptions!D$41*'Property % affected'!I111</f>
        <v>279.3578799368882</v>
      </c>
      <c r="AD111" s="44">
        <f>'Population Estimate'!L110*Assumptions!E$41*'Property % affected'!J111</f>
        <v>180.69272411818827</v>
      </c>
      <c r="AE111" s="44">
        <f>'Population Estimate'!M110*Assumptions!F$41*'Property % affected'!K111</f>
        <v>216.57154058044341</v>
      </c>
      <c r="AF111" s="44">
        <f>'Population Estimate'!N110*Assumptions!G$41*'Property % affected'!L111</f>
        <v>174.89907471394127</v>
      </c>
      <c r="AG111" s="44">
        <f>'Population Estimate'!O110*Assumptions!H$41*'Property % affected'!M111</f>
        <v>66.874311823432848</v>
      </c>
      <c r="AH111" s="45">
        <f>'Population Estimate'!J110*Assumptions!C$41*'Property % affected'!N111</f>
        <v>31544.775555537643</v>
      </c>
      <c r="AI111" s="45">
        <f>'Population Estimate'!K110*Assumptions!D$41*'Property % affected'!O111</f>
        <v>63382.995013020853</v>
      </c>
      <c r="AJ111" s="45">
        <f>'Population Estimate'!L110*Assumptions!E$41*'Property % affected'!P111</f>
        <v>47543.736529788948</v>
      </c>
      <c r="AK111" s="45">
        <f>'Population Estimate'!M110*Assumptions!F$41*'Property % affected'!Q111</f>
        <v>25813.330324172708</v>
      </c>
      <c r="AL111" s="45">
        <f>'Population Estimate'!N110*Assumptions!G$41*'Property % affected'!R111</f>
        <v>16260.158236713558</v>
      </c>
      <c r="AM111" s="45">
        <f>'Population Estimate'!O110*Assumptions!H$41*'Property % affected'!S111</f>
        <v>8289.6332756387947</v>
      </c>
    </row>
    <row r="112" spans="1:39" x14ac:dyDescent="0.35">
      <c r="A112">
        <v>2131</v>
      </c>
      <c r="B112" s="43">
        <f>'Property % affected'!B112*'Population Estimate'!B111</f>
        <v>1427.5195887716859</v>
      </c>
      <c r="C112" s="43">
        <f>'Property % affected'!C112*'Population Estimate'!C111</f>
        <v>2104.5337961698174</v>
      </c>
      <c r="D112" s="43">
        <f>'Property % affected'!D112*'Population Estimate'!D111</f>
        <v>2298.9076263652796</v>
      </c>
      <c r="E112" s="43">
        <f>'Property % affected'!E112*'Population Estimate'!E111</f>
        <v>2230.7288542736087</v>
      </c>
      <c r="F112" s="43">
        <f>'Property % affected'!F112*'Population Estimate'!F111</f>
        <v>1701.0785857707003</v>
      </c>
      <c r="G112" s="43">
        <f>'Property % affected'!G112*'Population Estimate'!G111</f>
        <v>974.39391853283291</v>
      </c>
      <c r="H112" s="44">
        <f>'Property % affected'!H112*'Population Estimate'!B111</f>
        <v>251.87988300469104</v>
      </c>
      <c r="I112" s="44">
        <f>'Property % affected'!I112*'Population Estimate'!C111</f>
        <v>307.75932287478588</v>
      </c>
      <c r="J112" s="44">
        <f>'Property % affected'!J112*'Population Estimate'!D111</f>
        <v>201.1759147594432</v>
      </c>
      <c r="K112" s="44">
        <f>'Property % affected'!K112*'Population Estimate'!E111</f>
        <v>218.44027929728088</v>
      </c>
      <c r="L112" s="44">
        <f>'Property % affected'!L112*'Population Estimate'!F111</f>
        <v>179.62346741705178</v>
      </c>
      <c r="M112" s="44">
        <f>'Property % affected'!M112*'Population Estimate'!G111</f>
        <v>73.557059261191512</v>
      </c>
      <c r="N112" s="45">
        <f>'Property % affected'!N112*'Population Estimate'!B111</f>
        <v>34354.271436035349</v>
      </c>
      <c r="O112" s="45">
        <f>'Property % affected'!O112*'Population Estimate'!C111</f>
        <v>70372.390431283726</v>
      </c>
      <c r="P112" s="45">
        <f>'Property % affected'!P112*'Population Estimate'!D111</f>
        <v>53346.739998716053</v>
      </c>
      <c r="Q112" s="45">
        <f>'Property % affected'!Q112*'Population Estimate'!E111</f>
        <v>26239.444174684057</v>
      </c>
      <c r="R112" s="45">
        <f>'Property % affected'!R112*'Population Estimate'!F111</f>
        <v>16829.824469708205</v>
      </c>
      <c r="S112" s="45">
        <f>'Property % affected'!S112*'Population Estimate'!G111</f>
        <v>9189.2402381142147</v>
      </c>
      <c r="U112">
        <v>2131</v>
      </c>
      <c r="V112" s="43">
        <f>'Population Estimate'!J111*Assumptions!C$41*'Property % affected'!B112</f>
        <v>1328.9860075112385</v>
      </c>
      <c r="W112" s="43">
        <f>'Population Estimate'!K111*Assumptions!D$41*'Property % affected'!C112</f>
        <v>1921.8433739316497</v>
      </c>
      <c r="X112" s="43">
        <f>'Population Estimate'!L111*Assumptions!E$41*'Property % affected'!D112</f>
        <v>2077.2969313746394</v>
      </c>
      <c r="Y112" s="43">
        <f>'Population Estimate'!M111*Assumptions!F$41*'Property % affected'!E112</f>
        <v>2224.9887815173433</v>
      </c>
      <c r="Z112" s="43">
        <f>'Population Estimate'!N111*Assumptions!G$41*'Property % affected'!F112</f>
        <v>1666.3306843877499</v>
      </c>
      <c r="AA112" s="43">
        <f>'Population Estimate'!O111*Assumptions!H$41*'Property % affected'!G112</f>
        <v>891.21381571645122</v>
      </c>
      <c r="AB112" s="44">
        <f>'Population Estimate'!J111*Assumptions!C$41*'Property % affected'!H112</f>
        <v>234.49404317795353</v>
      </c>
      <c r="AC112" s="44">
        <f>'Population Estimate'!K111*Assumptions!D$41*'Property % affected'!I112</f>
        <v>281.0433439030752</v>
      </c>
      <c r="AD112" s="44">
        <f>'Population Estimate'!L111*Assumptions!E$41*'Property % affected'!J112</f>
        <v>181.78290663074944</v>
      </c>
      <c r="AE112" s="44">
        <f>'Population Estimate'!M111*Assumptions!F$41*'Property % affected'!K112</f>
        <v>217.87819256331352</v>
      </c>
      <c r="AF112" s="44">
        <f>'Population Estimate'!N111*Assumptions!G$41*'Property % affected'!L112</f>
        <v>175.95430210976912</v>
      </c>
      <c r="AG112" s="44">
        <f>'Population Estimate'!O111*Assumptions!H$41*'Property % affected'!M112</f>
        <v>67.277787976915306</v>
      </c>
      <c r="AH112" s="45">
        <f>'Population Estimate'!J111*Assumptions!C$41*'Property % affected'!N112</f>
        <v>31982.990913644244</v>
      </c>
      <c r="AI112" s="45">
        <f>'Population Estimate'!K111*Assumptions!D$41*'Property % affected'!O112</f>
        <v>64263.502208534068</v>
      </c>
      <c r="AJ112" s="45">
        <f>'Population Estimate'!L111*Assumptions!E$41*'Property % affected'!P112</f>
        <v>48204.207088295414</v>
      </c>
      <c r="AK112" s="45">
        <f>'Population Estimate'!M111*Assumptions!F$41*'Property % affected'!Q112</f>
        <v>26171.925292522243</v>
      </c>
      <c r="AL112" s="45">
        <f>'Population Estimate'!N111*Assumptions!G$41*'Property % affected'!R112</f>
        <v>16486.041950865412</v>
      </c>
      <c r="AM112" s="45">
        <f>'Population Estimate'!O111*Assumptions!H$41*'Property % affected'!S112</f>
        <v>8404.7916354775225</v>
      </c>
    </row>
    <row r="113" spans="1:39" x14ac:dyDescent="0.35">
      <c r="A113">
        <v>2132</v>
      </c>
      <c r="B113" s="43">
        <f>'Property % affected'!B113*'Population Estimate'!B112</f>
        <v>1468.8391443830135</v>
      </c>
      <c r="C113" s="43">
        <f>'Property % affected'!C113*'Population Estimate'!C112</f>
        <v>2165.4495285427656</v>
      </c>
      <c r="D113" s="43">
        <f>'Property % affected'!D113*'Population Estimate'!D112</f>
        <v>2365.4495094049653</v>
      </c>
      <c r="E113" s="43">
        <f>'Property % affected'!E113*'Population Estimate'!E112</f>
        <v>2295.2973027018793</v>
      </c>
      <c r="F113" s="43">
        <f>'Property % affected'!F113*'Population Estimate'!F112</f>
        <v>1750.3163067637061</v>
      </c>
      <c r="G113" s="43">
        <f>'Property % affected'!G113*'Population Estimate'!G112</f>
        <v>1002.5977512653839</v>
      </c>
      <c r="H113" s="44">
        <f>'Property % affected'!H113*'Population Estimate'!B112</f>
        <v>253.39956258812612</v>
      </c>
      <c r="I113" s="44">
        <f>'Property % affected'!I113*'Population Estimate'!C112</f>
        <v>309.61614269701801</v>
      </c>
      <c r="J113" s="44">
        <f>'Property % affected'!J113*'Population Estimate'!D112</f>
        <v>202.3896795376852</v>
      </c>
      <c r="K113" s="44">
        <f>'Property % affected'!K113*'Population Estimate'!E112</f>
        <v>219.75820603556565</v>
      </c>
      <c r="L113" s="44">
        <f>'Property % affected'!L113*'Population Estimate'!F112</f>
        <v>180.70719872930761</v>
      </c>
      <c r="M113" s="44">
        <f>'Property % affected'!M113*'Population Estimate'!G112</f>
        <v>74.00085477135012</v>
      </c>
      <c r="N113" s="45">
        <f>'Property % affected'!N113*'Population Estimate'!B112</f>
        <v>34831.515895528442</v>
      </c>
      <c r="O113" s="45">
        <f>'Property % affected'!O113*'Population Estimate'!C112</f>
        <v>71349.993274561813</v>
      </c>
      <c r="P113" s="45">
        <f>'Property % affected'!P113*'Population Estimate'!D112</f>
        <v>54087.825023435893</v>
      </c>
      <c r="Q113" s="45">
        <f>'Property % affected'!Q113*'Population Estimate'!E112</f>
        <v>26603.958653643753</v>
      </c>
      <c r="R113" s="45">
        <f>'Property % affected'!R113*'Population Estimate'!F112</f>
        <v>17063.621902943378</v>
      </c>
      <c r="S113" s="45">
        <f>'Property % affected'!S113*'Population Estimate'!G112</f>
        <v>9316.8958048683053</v>
      </c>
      <c r="U113">
        <v>2132</v>
      </c>
      <c r="V113" s="43">
        <f>'Population Estimate'!J112*Assumptions!C$41*'Property % affected'!B113</f>
        <v>1367.4535085360662</v>
      </c>
      <c r="W113" s="43">
        <f>'Population Estimate'!K112*Assumptions!D$41*'Property % affected'!C113</f>
        <v>1977.4711318903046</v>
      </c>
      <c r="X113" s="43">
        <f>'Population Estimate'!L112*Assumptions!E$41*'Property % affected'!D113</f>
        <v>2137.4242926748302</v>
      </c>
      <c r="Y113" s="43">
        <f>'Population Estimate'!M112*Assumptions!F$41*'Property % affected'!E113</f>
        <v>2289.3910835352031</v>
      </c>
      <c r="Z113" s="43">
        <f>'Population Estimate'!N112*Assumptions!G$41*'Property % affected'!F113</f>
        <v>1714.5626273481023</v>
      </c>
      <c r="AA113" s="43">
        <f>'Population Estimate'!O112*Assumptions!H$41*'Property % affected'!G113</f>
        <v>917.01000030805096</v>
      </c>
      <c r="AB113" s="44">
        <f>'Population Estimate'!J112*Assumptions!C$41*'Property % affected'!H113</f>
        <v>235.90882789836743</v>
      </c>
      <c r="AC113" s="44">
        <f>'Population Estimate'!K112*Assumptions!D$41*'Property % affected'!I113</f>
        <v>282.73897686389358</v>
      </c>
      <c r="AD113" s="44">
        <f>'Population Estimate'!L112*Assumptions!E$41*'Property % affected'!J113</f>
        <v>182.87966659636803</v>
      </c>
      <c r="AE113" s="44">
        <f>'Population Estimate'!M112*Assumptions!F$41*'Property % affected'!K113</f>
        <v>219.19272803539818</v>
      </c>
      <c r="AF113" s="44">
        <f>'Population Estimate'!N112*Assumptions!G$41*'Property % affected'!L113</f>
        <v>177.01589606218818</v>
      </c>
      <c r="AG113" s="44">
        <f>'Population Estimate'!O112*Assumptions!H$41*'Property % affected'!M113</f>
        <v>67.683698443394618</v>
      </c>
      <c r="AH113" s="45">
        <f>'Population Estimate'!J112*Assumptions!C$41*'Property % affected'!N113</f>
        <v>32427.293894715294</v>
      </c>
      <c r="AI113" s="45">
        <f>'Population Estimate'!K112*Assumptions!D$41*'Property % affected'!O113</f>
        <v>65156.241279823909</v>
      </c>
      <c r="AJ113" s="45">
        <f>'Population Estimate'!L112*Assumptions!E$41*'Property % affected'!P113</f>
        <v>48873.852806149756</v>
      </c>
      <c r="AK113" s="45">
        <f>'Population Estimate'!M112*Assumptions!F$41*'Property % affected'!Q113</f>
        <v>26535.501809153651</v>
      </c>
      <c r="AL113" s="45">
        <f>'Population Estimate'!N112*Assumptions!G$41*'Property % affected'!R113</f>
        <v>16715.063608177243</v>
      </c>
      <c r="AM113" s="45">
        <f>'Population Estimate'!O112*Assumptions!H$41*'Property % affected'!S113</f>
        <v>8521.5497582249045</v>
      </c>
    </row>
    <row r="114" spans="1:39" x14ac:dyDescent="0.35">
      <c r="A114">
        <v>2133</v>
      </c>
      <c r="B114" s="43">
        <f>'Property % affected'!B114*'Population Estimate'!B113</f>
        <v>1511.3546945637654</v>
      </c>
      <c r="C114" s="43">
        <f>'Property % affected'!C114*'Population Estimate'!C113</f>
        <v>2228.1284668367998</v>
      </c>
      <c r="D114" s="43">
        <f>'Property % affected'!D114*'Population Estimate'!D113</f>
        <v>2433.9174473011776</v>
      </c>
      <c r="E114" s="43">
        <f>'Property % affected'!E114*'Population Estimate'!E113</f>
        <v>2361.7346849203095</v>
      </c>
      <c r="F114" s="43">
        <f>'Property % affected'!F114*'Population Estimate'!F113</f>
        <v>1800.9792136292897</v>
      </c>
      <c r="G114" s="43">
        <f>'Property % affected'!G114*'Population Estimate'!G113</f>
        <v>1031.6179439583946</v>
      </c>
      <c r="H114" s="44">
        <f>'Property % affected'!H114*'Population Estimate'!B113</f>
        <v>254.92841093092684</v>
      </c>
      <c r="I114" s="44">
        <f>'Property % affected'!I114*'Population Estimate'!C113</f>
        <v>311.48416536379767</v>
      </c>
      <c r="J114" s="44">
        <f>'Property % affected'!J114*'Population Estimate'!D113</f>
        <v>203.61076738409199</v>
      </c>
      <c r="K114" s="44">
        <f>'Property % affected'!K114*'Population Estimate'!E113</f>
        <v>221.0840842876147</v>
      </c>
      <c r="L114" s="44">
        <f>'Property % affected'!L114*'Population Estimate'!F113</f>
        <v>181.79746857226903</v>
      </c>
      <c r="M114" s="44">
        <f>'Property % affected'!M114*'Population Estimate'!G113</f>
        <v>74.447327855310817</v>
      </c>
      <c r="N114" s="45">
        <f>'Property % affected'!N114*'Population Estimate'!B113</f>
        <v>35315.390164491982</v>
      </c>
      <c r="O114" s="45">
        <f>'Property % affected'!O114*'Population Estimate'!C113</f>
        <v>72341.176831999634</v>
      </c>
      <c r="P114" s="45">
        <f>'Property % affected'!P114*'Population Estimate'!D113</f>
        <v>54839.20509174934</v>
      </c>
      <c r="Q114" s="45">
        <f>'Property % affected'!Q114*'Population Estimate'!E113</f>
        <v>26973.536913851505</v>
      </c>
      <c r="R114" s="45">
        <f>'Property % affected'!R114*'Population Estimate'!F113</f>
        <v>17300.667215553985</v>
      </c>
      <c r="S114" s="45">
        <f>'Property % affected'!S114*'Population Estimate'!G113</f>
        <v>9446.3247438818071</v>
      </c>
      <c r="U114">
        <v>2133</v>
      </c>
      <c r="V114" s="43">
        <f>'Population Estimate'!J113*Assumptions!C$41*'Property % affected'!B114</f>
        <v>1407.0344514080859</v>
      </c>
      <c r="W114" s="43">
        <f>'Population Estimate'!K113*Assumptions!D$41*'Property % affected'!C114</f>
        <v>2034.7090353464962</v>
      </c>
      <c r="X114" s="43">
        <f>'Population Estimate'!L113*Assumptions!E$41*'Property % affected'!D114</f>
        <v>2199.2920404947909</v>
      </c>
      <c r="Y114" s="43">
        <f>'Population Estimate'!M113*Assumptions!F$41*'Property % affected'!E114</f>
        <v>2355.6575102352431</v>
      </c>
      <c r="Z114" s="43">
        <f>'Population Estimate'!N113*Assumptions!G$41*'Property % affected'!F114</f>
        <v>1764.1906439350914</v>
      </c>
      <c r="AA114" s="43">
        <f>'Population Estimate'!O113*Assumptions!H$41*'Property % affected'!G114</f>
        <v>943.55285548279141</v>
      </c>
      <c r="AB114" s="44">
        <f>'Population Estimate'!J113*Assumptions!C$41*'Property % affected'!H114</f>
        <v>237.33214851068712</v>
      </c>
      <c r="AC114" s="44">
        <f>'Population Estimate'!K113*Assumptions!D$41*'Property % affected'!I114</f>
        <v>284.44484017245077</v>
      </c>
      <c r="AD114" s="44">
        <f>'Population Estimate'!L113*Assumptions!E$41*'Property % affected'!J114</f>
        <v>183.98304369912273</v>
      </c>
      <c r="AE114" s="44">
        <f>'Population Estimate'!M113*Assumptions!F$41*'Property % affected'!K114</f>
        <v>220.51519456054993</v>
      </c>
      <c r="AF114" s="44">
        <f>'Population Estimate'!N113*Assumptions!G$41*'Property % affected'!L114</f>
        <v>178.08389498286482</v>
      </c>
      <c r="AG114" s="44">
        <f>'Population Estimate'!O113*Assumptions!H$41*'Property % affected'!M114</f>
        <v>68.092057909934027</v>
      </c>
      <c r="AH114" s="45">
        <f>'Population Estimate'!J113*Assumptions!C$41*'Property % affected'!N114</f>
        <v>32877.769067108973</v>
      </c>
      <c r="AI114" s="45">
        <f>'Population Estimate'!K113*Assumptions!D$41*'Property % affected'!O114</f>
        <v>66061.382150300182</v>
      </c>
      <c r="AJ114" s="45">
        <f>'Population Estimate'!L113*Assumptions!E$41*'Property % affected'!P114</f>
        <v>49552.801143309087</v>
      </c>
      <c r="AK114" s="45">
        <f>'Population Estimate'!M113*Assumptions!F$41*'Property % affected'!Q114</f>
        <v>26904.129076999125</v>
      </c>
      <c r="AL114" s="45">
        <f>'Population Estimate'!N113*Assumptions!G$41*'Property % affected'!R114</f>
        <v>16947.266800491481</v>
      </c>
      <c r="AM114" s="45">
        <f>'Population Estimate'!O113*Assumptions!H$41*'Property % affected'!S114</f>
        <v>8639.9298675507471</v>
      </c>
    </row>
    <row r="115" spans="1:39" x14ac:dyDescent="0.35">
      <c r="A115">
        <v>2134</v>
      </c>
      <c r="B115" s="43">
        <f>'Property % affected'!B115*'Population Estimate'!B114</f>
        <v>1555.1008573776865</v>
      </c>
      <c r="C115" s="43">
        <f>'Property % affected'!C115*'Population Estimate'!C114</f>
        <v>2292.6216470486825</v>
      </c>
      <c r="D115" s="43">
        <f>'Property % affected'!D115*'Population Estimate'!D114</f>
        <v>2504.3671897132413</v>
      </c>
      <c r="E115" s="43">
        <f>'Property % affected'!E115*'Population Estimate'!E114</f>
        <v>2430.0950972189125</v>
      </c>
      <c r="F115" s="43">
        <f>'Property % affected'!F115*'Population Estimate'!F114</f>
        <v>1853.1085583736453</v>
      </c>
      <c r="G115" s="43">
        <f>'Property % affected'!G115*'Population Estimate'!G114</f>
        <v>1061.4781261515582</v>
      </c>
      <c r="H115" s="44">
        <f>'Property % affected'!H115*'Population Estimate'!B114</f>
        <v>256.46648335143072</v>
      </c>
      <c r="I115" s="44">
        <f>'Property % affected'!I115*'Population Estimate'!C114</f>
        <v>313.36345846581122</v>
      </c>
      <c r="J115" s="44">
        <f>'Property % affected'!J115*'Population Estimate'!D114</f>
        <v>204.83922248129949</v>
      </c>
      <c r="K115" s="44">
        <f>'Property % affected'!K115*'Population Estimate'!E114</f>
        <v>222.41796202769629</v>
      </c>
      <c r="L115" s="44">
        <f>'Property % affected'!L115*'Population Estimate'!F114</f>
        <v>182.89431639518276</v>
      </c>
      <c r="M115" s="44">
        <f>'Property % affected'!M115*'Population Estimate'!G114</f>
        <v>74.896494667814494</v>
      </c>
      <c r="N115" s="45">
        <f>'Property % affected'!N115*'Population Estimate'!B114</f>
        <v>35805.986343258912</v>
      </c>
      <c r="O115" s="45">
        <f>'Property % affected'!O115*'Population Estimate'!C114</f>
        <v>73346.129764870406</v>
      </c>
      <c r="P115" s="45">
        <f>'Property % affected'!P115*'Population Estimate'!D114</f>
        <v>55601.023220879862</v>
      </c>
      <c r="Q115" s="45">
        <f>'Property % affected'!Q115*'Population Estimate'!E114</f>
        <v>27348.249300607738</v>
      </c>
      <c r="R115" s="45">
        <f>'Property % affected'!R115*'Population Estimate'!F114</f>
        <v>17541.005526600115</v>
      </c>
      <c r="S115" s="45">
        <f>'Property % affected'!S115*'Population Estimate'!G114</f>
        <v>9577.5516905799504</v>
      </c>
      <c r="U115">
        <v>2134</v>
      </c>
      <c r="V115" s="43">
        <f>'Population Estimate'!J114*Assumptions!C$41*'Property % affected'!B115</f>
        <v>1447.7610647024328</v>
      </c>
      <c r="W115" s="43">
        <f>'Population Estimate'!K114*Assumptions!D$41*'Property % affected'!C115</f>
        <v>2093.6036899629075</v>
      </c>
      <c r="X115" s="43">
        <f>'Population Estimate'!L114*Assumptions!E$41*'Property % affected'!D115</f>
        <v>2262.9505503236937</v>
      </c>
      <c r="Y115" s="43">
        <f>'Population Estimate'!M114*Assumptions!F$41*'Property % affected'!E115</f>
        <v>2423.8420187078432</v>
      </c>
      <c r="Z115" s="43">
        <f>'Population Estimate'!N114*Assumptions!G$41*'Property % affected'!F115</f>
        <v>1815.2551435009316</v>
      </c>
      <c r="AA115" s="43">
        <f>'Population Estimate'!O114*Assumptions!H$41*'Property % affected'!G115</f>
        <v>970.86399362128452</v>
      </c>
      <c r="AB115" s="44">
        <f>'Population Estimate'!J114*Assumptions!C$41*'Property % affected'!H115</f>
        <v>238.76405651493906</v>
      </c>
      <c r="AC115" s="44">
        <f>'Population Estimate'!K114*Assumptions!D$41*'Property % affected'!I115</f>
        <v>286.16099555201907</v>
      </c>
      <c r="AD115" s="44">
        <f>'Population Estimate'!L114*Assumptions!E$41*'Property % affected'!J115</f>
        <v>185.09307786252035</v>
      </c>
      <c r="AE115" s="44">
        <f>'Population Estimate'!M114*Assumptions!F$41*'Property % affected'!K115</f>
        <v>221.8456399895905</v>
      </c>
      <c r="AF115" s="44">
        <f>'Population Estimate'!N114*Assumptions!G$41*'Property % affected'!L115</f>
        <v>179.15833751521672</v>
      </c>
      <c r="AG115" s="44">
        <f>'Population Estimate'!O114*Assumptions!H$41*'Property % affected'!M115</f>
        <v>68.502881152208928</v>
      </c>
      <c r="AH115" s="45">
        <f>'Population Estimate'!J114*Assumptions!C$41*'Property % affected'!N115</f>
        <v>33334.502173994566</v>
      </c>
      <c r="AI115" s="45">
        <f>'Population Estimate'!K114*Assumptions!D$41*'Property % affected'!O115</f>
        <v>66979.097103923574</v>
      </c>
      <c r="AJ115" s="45">
        <f>'Population Estimate'!L114*Assumptions!E$41*'Property % affected'!P115</f>
        <v>50241.181330385363</v>
      </c>
      <c r="AK115" s="45">
        <f>'Population Estimate'!M114*Assumptions!F$41*'Property % affected'!Q115</f>
        <v>27277.877260347788</v>
      </c>
      <c r="AL115" s="45">
        <f>'Population Estimate'!N114*Assumptions!G$41*'Property % affected'!R115</f>
        <v>17182.695725221991</v>
      </c>
      <c r="AM115" s="45">
        <f>'Population Estimate'!O114*Assumptions!H$41*'Property % affected'!S115</f>
        <v>8759.9544958527895</v>
      </c>
    </row>
    <row r="116" spans="1:39" x14ac:dyDescent="0.35">
      <c r="A116">
        <v>2135</v>
      </c>
      <c r="B116" s="43">
        <f>'Property % affected'!B116*'Population Estimate'!B115</f>
        <v>1600.113252908405</v>
      </c>
      <c r="C116" s="43">
        <f>'Property % affected'!C116*'Population Estimate'!C115</f>
        <v>2358.981582412142</v>
      </c>
      <c r="D116" s="43">
        <f>'Property % affected'!D116*'Population Estimate'!D115</f>
        <v>2576.8560999744159</v>
      </c>
      <c r="E116" s="43">
        <f>'Property % affected'!E116*'Population Estimate'!E115</f>
        <v>2500.4342017048621</v>
      </c>
      <c r="F116" s="43">
        <f>'Property % affected'!F116*'Population Estimate'!F115</f>
        <v>1906.7467870423186</v>
      </c>
      <c r="G116" s="43">
        <f>'Property % affected'!G116*'Population Estimate'!G115</f>
        <v>1092.2026113416114</v>
      </c>
      <c r="H116" s="44">
        <f>'Property % affected'!H116*'Population Estimate'!B115</f>
        <v>258.01383550173051</v>
      </c>
      <c r="I116" s="44">
        <f>'Property % affected'!I116*'Population Estimate'!C115</f>
        <v>315.25409000154298</v>
      </c>
      <c r="J116" s="44">
        <f>'Property % affected'!J116*'Population Estimate'!D115</f>
        <v>206.07508927851313</v>
      </c>
      <c r="K116" s="44">
        <f>'Property % affected'!K116*'Population Estimate'!E115</f>
        <v>223.75988751952463</v>
      </c>
      <c r="L116" s="44">
        <f>'Property % affected'!L116*'Population Estimate'!F115</f>
        <v>183.99778188530647</v>
      </c>
      <c r="M116" s="44">
        <f>'Property % affected'!M116*'Population Estimate'!G115</f>
        <v>75.348371461069192</v>
      </c>
      <c r="N116" s="45">
        <f>'Property % affected'!N116*'Population Estimate'!B115</f>
        <v>36303.397811606381</v>
      </c>
      <c r="O116" s="45">
        <f>'Property % affected'!O116*'Population Estimate'!C115</f>
        <v>74365.043355301837</v>
      </c>
      <c r="P116" s="45">
        <f>'Property % affected'!P116*'Population Estimate'!D115</f>
        <v>56373.424414825087</v>
      </c>
      <c r="Q116" s="45">
        <f>'Property % affected'!Q116*'Population Estimate'!E115</f>
        <v>27728.167136439366</v>
      </c>
      <c r="R116" s="45">
        <f>'Property % affected'!R116*'Population Estimate'!F115</f>
        <v>17784.682581929155</v>
      </c>
      <c r="S116" s="45">
        <f>'Property % affected'!S116*'Population Estimate'!G115</f>
        <v>9710.6016226196534</v>
      </c>
      <c r="U116">
        <v>2135</v>
      </c>
      <c r="V116" s="43">
        <f>'Population Estimate'!J115*Assumptions!C$41*'Property % affected'!B116</f>
        <v>1489.6665098503759</v>
      </c>
      <c r="W116" s="43">
        <f>'Population Estimate'!K115*Assumptions!D$41*'Property % affected'!C116</f>
        <v>2154.2030504031645</v>
      </c>
      <c r="X116" s="43">
        <f>'Population Estimate'!L115*Assumptions!E$41*'Property % affected'!D116</f>
        <v>2328.4516557692864</v>
      </c>
      <c r="Y116" s="43">
        <f>'Population Estimate'!M115*Assumptions!F$41*'Property % affected'!E116</f>
        <v>2494.0001278314089</v>
      </c>
      <c r="Z116" s="43">
        <f>'Population Estimate'!N115*Assumptions!G$41*'Property % affected'!F116</f>
        <v>1867.7977050465652</v>
      </c>
      <c r="AA116" s="43">
        <f>'Population Estimate'!O115*Assumptions!H$41*'Property % affected'!G116</f>
        <v>998.96565267451524</v>
      </c>
      <c r="AB116" s="44">
        <f>'Population Estimate'!J115*Assumptions!C$41*'Property % affected'!H116</f>
        <v>240.20460372186758</v>
      </c>
      <c r="AC116" s="44">
        <f>'Population Estimate'!K115*Assumptions!D$41*'Property % affected'!I116</f>
        <v>287.88750509826878</v>
      </c>
      <c r="AD116" s="44">
        <f>'Population Estimate'!L115*Assumptions!E$41*'Property % affected'!J116</f>
        <v>186.20980925094008</v>
      </c>
      <c r="AE116" s="44">
        <f>'Population Estimate'!M115*Assumptions!F$41*'Property % affected'!K116</f>
        <v>223.18411246204278</v>
      </c>
      <c r="AF116" s="44">
        <f>'Population Estimate'!N115*Assumptions!G$41*'Property % affected'!L116</f>
        <v>180.23926253581064</v>
      </c>
      <c r="AG116" s="44">
        <f>'Population Estimate'!O115*Assumptions!H$41*'Property % affected'!M116</f>
        <v>68.916183035041513</v>
      </c>
      <c r="AH116" s="45">
        <f>'Population Estimate'!J115*Assumptions!C$41*'Property % affected'!N116</f>
        <v>33797.58014967278</v>
      </c>
      <c r="AI116" s="45">
        <f>'Population Estimate'!K115*Assumptions!D$41*'Property % affected'!O116</f>
        <v>67909.560817998121</v>
      </c>
      <c r="AJ116" s="45">
        <f>'Population Estimate'!L115*Assumptions!E$41*'Property % affected'!P116</f>
        <v>50939.124393243153</v>
      </c>
      <c r="AK116" s="45">
        <f>'Population Estimate'!M115*Assumptions!F$41*'Property % affected'!Q116</f>
        <v>27656.817498200668</v>
      </c>
      <c r="AL116" s="45">
        <f>'Population Estimate'!N115*Assumptions!G$41*'Property % affected'!R116</f>
        <v>17421.39519376657</v>
      </c>
      <c r="AM116" s="45">
        <f>'Population Estimate'!O115*Assumptions!H$41*'Property % affected'!S116</f>
        <v>8881.6464885454989</v>
      </c>
    </row>
    <row r="117" spans="1:39" x14ac:dyDescent="0.35">
      <c r="A117">
        <v>2136</v>
      </c>
      <c r="B117" s="43">
        <f>'Property % affected'!B117*'Population Estimate'!B116</f>
        <v>1646.428532262898</v>
      </c>
      <c r="C117" s="43">
        <f>'Property % affected'!C117*'Population Estimate'!C116</f>
        <v>2427.2623061564973</v>
      </c>
      <c r="D117" s="43">
        <f>'Property % affected'!D117*'Population Estimate'!D116</f>
        <v>2651.4432017996855</v>
      </c>
      <c r="E117" s="43">
        <f>'Property % affected'!E117*'Population Estimate'!E116</f>
        <v>2572.8092716250644</v>
      </c>
      <c r="F117" s="43">
        <f>'Property % affected'!F117*'Population Estimate'!F116</f>
        <v>1961.9375742816776</v>
      </c>
      <c r="G117" s="43">
        <f>'Property % affected'!G117*'Population Estimate'!G116</f>
        <v>1123.8164167794746</v>
      </c>
      <c r="H117" s="44">
        <f>'Property % affected'!H117*'Population Estimate'!B116</f>
        <v>259.57052336968718</v>
      </c>
      <c r="I117" s="44">
        <f>'Property % affected'!I117*'Population Estimate'!C116</f>
        <v>317.15612837973623</v>
      </c>
      <c r="J117" s="44">
        <f>'Property % affected'!J117*'Population Estimate'!D116</f>
        <v>207.31841249311572</v>
      </c>
      <c r="K117" s="44">
        <f>'Property % affected'!K117*'Population Estimate'!E116</f>
        <v>225.10990931800549</v>
      </c>
      <c r="L117" s="44">
        <f>'Property % affected'!L117*'Population Estimate'!F116</f>
        <v>185.10790496934504</v>
      </c>
      <c r="M117" s="44">
        <f>'Property % affected'!M117*'Population Estimate'!G116</f>
        <v>75.802974585338291</v>
      </c>
      <c r="N117" s="45">
        <f>'Property % affected'!N117*'Population Estimate'!B116</f>
        <v>36807.719246529596</v>
      </c>
      <c r="O117" s="45">
        <f>'Property % affected'!O117*'Population Estimate'!C116</f>
        <v>75398.111542684637</v>
      </c>
      <c r="P117" s="45">
        <f>'Property % affected'!P117*'Population Estimate'!D116</f>
        <v>57156.555691956695</v>
      </c>
      <c r="Q117" s="45">
        <f>'Property % affected'!Q117*'Population Estimate'!E116</f>
        <v>28113.362734675327</v>
      </c>
      <c r="R117" s="45">
        <f>'Property % affected'!R117*'Population Estimate'!F116</f>
        <v>18031.744762883056</v>
      </c>
      <c r="S117" s="45">
        <f>'Property % affected'!S117*'Population Estimate'!G116</f>
        <v>9845.4998646437543</v>
      </c>
      <c r="U117">
        <v>2136</v>
      </c>
      <c r="V117" s="43">
        <f>'Population Estimate'!J116*Assumptions!C$41*'Property % affected'!B117</f>
        <v>1532.7849081408385</v>
      </c>
      <c r="W117" s="43">
        <f>'Population Estimate'!K116*Assumptions!D$41*'Property % affected'!C117</f>
        <v>2216.5564593786685</v>
      </c>
      <c r="X117" s="43">
        <f>'Population Estimate'!L116*Assumptions!E$41*'Property % affected'!D117</f>
        <v>2395.8486907631323</v>
      </c>
      <c r="Y117" s="43">
        <f>'Population Estimate'!M116*Assumptions!F$41*'Property % affected'!E117</f>
        <v>2566.1889634783215</v>
      </c>
      <c r="Z117" s="43">
        <f>'Population Estimate'!N116*Assumptions!G$41*'Property % affected'!F117</f>
        <v>1921.8611110771533</v>
      </c>
      <c r="AA117" s="43">
        <f>'Population Estimate'!O116*Assumptions!H$41*'Property % affected'!G117</f>
        <v>1027.8807142709779</v>
      </c>
      <c r="AB117" s="44">
        <f>'Population Estimate'!J116*Assumptions!C$41*'Property % affected'!H117</f>
        <v>241.65384225480921</v>
      </c>
      <c r="AC117" s="44">
        <f>'Population Estimate'!K116*Assumptions!D$41*'Property % affected'!I117</f>
        <v>289.62443128151523</v>
      </c>
      <c r="AD117" s="44">
        <f>'Population Estimate'!L116*Assumptions!E$41*'Property % affected'!J117</f>
        <v>187.33327827108698</v>
      </c>
      <c r="AE117" s="44">
        <f>'Population Estimate'!M116*Assumptions!F$41*'Property % affected'!K117</f>
        <v>224.53066040787186</v>
      </c>
      <c r="AF117" s="44">
        <f>'Population Estimate'!N116*Assumptions!G$41*'Property % affected'!L117</f>
        <v>181.32670915576944</v>
      </c>
      <c r="AG117" s="44">
        <f>'Population Estimate'!O116*Assumptions!H$41*'Property % affected'!M117</f>
        <v>69.331978512938704</v>
      </c>
      <c r="AH117" s="45">
        <f>'Population Estimate'!J116*Assumptions!C$41*'Property % affected'!N117</f>
        <v>34267.091136122814</v>
      </c>
      <c r="AI117" s="45">
        <f>'Population Estimate'!K116*Assumptions!D$41*'Property % affected'!O117</f>
        <v>68852.950396419037</v>
      </c>
      <c r="AJ117" s="45">
        <f>'Population Estimate'!L116*Assumptions!E$41*'Property % affected'!P117</f>
        <v>51646.763177938934</v>
      </c>
      <c r="AK117" s="45">
        <f>'Population Estimate'!M116*Assumptions!F$41*'Property % affected'!Q117</f>
        <v>28041.0219178113</v>
      </c>
      <c r="AL117" s="45">
        <f>'Population Estimate'!N116*Assumptions!G$41*'Property % affected'!R117</f>
        <v>17663.410640036338</v>
      </c>
      <c r="AM117" s="45">
        <f>'Population Estimate'!O116*Assumptions!H$41*'Property % affected'!S117</f>
        <v>9005.0290084084736</v>
      </c>
    </row>
    <row r="118" spans="1:39" x14ac:dyDescent="0.35">
      <c r="A118">
        <v>2137</v>
      </c>
      <c r="B118" s="43">
        <f>'Property % affected'!B118*'Population Estimate'!B117</f>
        <v>1694.08440741446</v>
      </c>
      <c r="C118" s="43">
        <f>'Property % affected'!C118*'Population Estimate'!C117</f>
        <v>2497.519415502934</v>
      </c>
      <c r="D118" s="43">
        <f>'Property % affected'!D118*'Population Estimate'!D117</f>
        <v>2728.189227345511</v>
      </c>
      <c r="E118" s="43">
        <f>'Property % affected'!E118*'Population Estimate'!E117</f>
        <v>2647.2792380006031</v>
      </c>
      <c r="F118" s="43">
        <f>'Property % affected'!F118*'Population Estimate'!F117</f>
        <v>2018.725858900762</v>
      </c>
      <c r="G118" s="43">
        <f>'Property % affected'!G118*'Population Estimate'!G117</f>
        <v>1156.345283840415</v>
      </c>
      <c r="H118" s="44">
        <f>'Property % affected'!H118*'Population Estimate'!B117</f>
        <v>261.13660328095631</v>
      </c>
      <c r="I118" s="44">
        <f>'Property % affected'!I118*'Population Estimate'!C117</f>
        <v>319.06964242186808</v>
      </c>
      <c r="J118" s="44">
        <f>'Property % affected'!J118*'Population Estimate'!D117</f>
        <v>208.56923711228583</v>
      </c>
      <c r="K118" s="44">
        <f>'Property % affected'!K118*'Population Estimate'!E117</f>
        <v>226.46807627099363</v>
      </c>
      <c r="L118" s="44">
        <f>'Property % affected'!L118*'Population Estimate'!F117</f>
        <v>186.22472581489507</v>
      </c>
      <c r="M118" s="44">
        <f>'Property % affected'!M118*'Population Estimate'!G117</f>
        <v>76.260320489532006</v>
      </c>
      <c r="N118" s="45">
        <f>'Property % affected'!N118*'Population Estimate'!B117</f>
        <v>37319.04664026259</v>
      </c>
      <c r="O118" s="45">
        <f>'Property % affected'!O118*'Population Estimate'!C117</f>
        <v>76445.530960586897</v>
      </c>
      <c r="P118" s="45">
        <f>'Property % affected'!P118*'Population Estimate'!D117</f>
        <v>57950.566113003857</v>
      </c>
      <c r="Q118" s="45">
        <f>'Property % affected'!Q118*'Population Estimate'!E117</f>
        <v>28503.909413210622</v>
      </c>
      <c r="R118" s="45">
        <f>'Property % affected'!R118*'Population Estimate'!F117</f>
        <v>18282.239095126497</v>
      </c>
      <c r="S118" s="45">
        <f>'Property % affected'!S118*'Population Estimate'!G117</f>
        <v>9982.2720931012791</v>
      </c>
      <c r="U118">
        <v>2137</v>
      </c>
      <c r="V118" s="43">
        <f>'Population Estimate'!J117*Assumptions!C$41*'Property % affected'!B118</f>
        <v>1577.151368503477</v>
      </c>
      <c r="W118" s="43">
        <f>'Population Estimate'!K117*Assumptions!D$41*'Property % affected'!C118</f>
        <v>2280.7146878256426</v>
      </c>
      <c r="X118" s="43">
        <f>'Population Estimate'!L117*Assumptions!E$41*'Property % affected'!D118</f>
        <v>2465.1965329874865</v>
      </c>
      <c r="Y118" s="43">
        <f>'Population Estimate'!M117*Assumptions!F$41*'Property % affected'!E118</f>
        <v>2640.4673050293854</v>
      </c>
      <c r="Z118" s="43">
        <f>'Population Estimate'!N117*Assumptions!G$41*'Property % affected'!F118</f>
        <v>1977.4893824374988</v>
      </c>
      <c r="AA118" s="43">
        <f>'Population Estimate'!O117*Assumptions!H$41*'Property % affected'!G118</f>
        <v>1057.6327223479218</v>
      </c>
      <c r="AB118" s="44">
        <f>'Population Estimate'!J117*Assumptions!C$41*'Property % affected'!H118</f>
        <v>243.11182455157896</v>
      </c>
      <c r="AC118" s="44">
        <f>'Population Estimate'!K117*Assumptions!D$41*'Property % affected'!I118</f>
        <v>291.37183694897902</v>
      </c>
      <c r="AD118" s="44">
        <f>'Population Estimate'!L117*Assumptions!E$41*'Property % affected'!J118</f>
        <v>188.46352557345386</v>
      </c>
      <c r="AE118" s="44">
        <f>'Population Estimate'!M117*Assumptions!F$41*'Property % affected'!K118</f>
        <v>225.88533254923809</v>
      </c>
      <c r="AF118" s="44">
        <f>'Population Estimate'!N117*Assumptions!G$41*'Property % affected'!L118</f>
        <v>182.42071672218694</v>
      </c>
      <c r="AG118" s="44">
        <f>'Population Estimate'!O117*Assumptions!H$41*'Property % affected'!M118</f>
        <v>69.750282630633208</v>
      </c>
      <c r="AH118" s="45">
        <f>'Population Estimate'!J117*Assumptions!C$41*'Property % affected'!N118</f>
        <v>34743.12449977918</v>
      </c>
      <c r="AI118" s="45">
        <f>'Population Estimate'!K117*Assumptions!D$41*'Property % affected'!O118</f>
        <v>69809.445403382735</v>
      </c>
      <c r="AJ118" s="45">
        <f>'Population Estimate'!L117*Assumptions!E$41*'Property % affected'!P118</f>
        <v>52364.232376006963</v>
      </c>
      <c r="AK118" s="45">
        <f>'Population Estimate'!M117*Assumptions!F$41*'Property % affected'!Q118</f>
        <v>28430.563648414347</v>
      </c>
      <c r="AL118" s="45">
        <f>'Population Estimate'!N117*Assumptions!G$41*'Property % affected'!R118</f>
        <v>17908.788129103581</v>
      </c>
      <c r="AM118" s="45">
        <f>'Population Estimate'!O117*Assumptions!H$41*'Property % affected'!S118</f>
        <v>9130.1255399952188</v>
      </c>
    </row>
    <row r="119" spans="1:39" x14ac:dyDescent="0.35">
      <c r="A119">
        <v>2138</v>
      </c>
      <c r="B119" s="43">
        <f>'Property % affected'!B119*'Population Estimate'!B118</f>
        <v>1743.1196819094844</v>
      </c>
      <c r="C119" s="43">
        <f>'Property % affected'!C119*'Population Estimate'!C118</f>
        <v>2569.8101169342453</v>
      </c>
      <c r="D119" s="43">
        <f>'Property % affected'!D119*'Population Estimate'!D118</f>
        <v>2807.1566666606686</v>
      </c>
      <c r="E119" s="43">
        <f>'Property % affected'!E119*'Population Estimate'!E118</f>
        <v>2723.9047376110134</v>
      </c>
      <c r="F119" s="43">
        <f>'Property % affected'!F119*'Population Estimate'!F118</f>
        <v>2077.1578804624742</v>
      </c>
      <c r="G119" s="43">
        <f>'Property % affected'!G119*'Population Estimate'!G118</f>
        <v>1189.8156989838265</v>
      </c>
      <c r="H119" s="44">
        <f>'Property % affected'!H119*'Population Estimate'!B118</f>
        <v>262.71213190102583</v>
      </c>
      <c r="I119" s="44">
        <f>'Property % affected'!I119*'Population Estimate'!C118</f>
        <v>320.99470136463958</v>
      </c>
      <c r="J119" s="44">
        <f>'Property % affected'!J119*'Population Estimate'!D118</f>
        <v>209.82760839462546</v>
      </c>
      <c r="K119" s="44">
        <f>'Property % affected'!K119*'Population Estimate'!E118</f>
        <v>227.83443752105998</v>
      </c>
      <c r="L119" s="44">
        <f>'Property % affected'!L119*'Population Estimate'!F118</f>
        <v>187.34828483189852</v>
      </c>
      <c r="M119" s="44">
        <f>'Property % affected'!M119*'Population Estimate'!G118</f>
        <v>76.72042572180257</v>
      </c>
      <c r="N119" s="45">
        <f>'Property % affected'!N119*'Population Estimate'!B118</f>
        <v>37837.477318549303</v>
      </c>
      <c r="O119" s="45">
        <f>'Property % affected'!O119*'Population Estimate'!C118</f>
        <v>77507.500974181166</v>
      </c>
      <c r="P119" s="45">
        <f>'Property % affected'!P119*'Population Estimate'!D118</f>
        <v>58755.606809425371</v>
      </c>
      <c r="Q119" s="45">
        <f>'Property % affected'!Q119*'Population Estimate'!E118</f>
        <v>28899.881508461604</v>
      </c>
      <c r="R119" s="45">
        <f>'Property % affected'!R119*'Population Estimate'!F118</f>
        <v>18536.213257597752</v>
      </c>
      <c r="S119" s="45">
        <f>'Property % affected'!S119*'Population Estimate'!G118</f>
        <v>10120.944341134691</v>
      </c>
      <c r="U119">
        <v>2138</v>
      </c>
      <c r="V119" s="43">
        <f>'Population Estimate'!J118*Assumptions!C$41*'Property % affected'!B119</f>
        <v>1622.8020160959445</v>
      </c>
      <c r="W119" s="43">
        <f>'Population Estimate'!K118*Assumptions!D$41*'Property % affected'!C119</f>
        <v>2346.7299762450962</v>
      </c>
      <c r="X119" s="43">
        <f>'Population Estimate'!L118*Assumptions!E$41*'Property % affected'!D119</f>
        <v>2536.551648559157</v>
      </c>
      <c r="Y119" s="43">
        <f>'Population Estimate'!M118*Assumptions!F$41*'Property % affected'!E119</f>
        <v>2716.8956332346265</v>
      </c>
      <c r="Z119" s="43">
        <f>'Population Estimate'!N118*Assumptions!G$41*'Property % affected'!F119</f>
        <v>2034.7278141557924</v>
      </c>
      <c r="AA119" s="43">
        <f>'Population Estimate'!O118*Assumptions!H$41*'Property % affected'!G119</f>
        <v>1088.2459023218773</v>
      </c>
      <c r="AB119" s="44">
        <f>'Population Estimate'!J118*Assumptions!C$41*'Property % affected'!H119</f>
        <v>244.57860336636747</v>
      </c>
      <c r="AC119" s="44">
        <f>'Population Estimate'!K118*Assumptions!D$41*'Property % affected'!I119</f>
        <v>293.12978532706001</v>
      </c>
      <c r="AD119" s="44">
        <f>'Population Estimate'!L118*Assumptions!E$41*'Property % affected'!J119</f>
        <v>189.60059205379213</v>
      </c>
      <c r="AE119" s="44">
        <f>'Population Estimate'!M118*Assumptions!F$41*'Property % affected'!K119</f>
        <v>227.24817790225953</v>
      </c>
      <c r="AF119" s="44">
        <f>'Population Estimate'!N118*Assumptions!G$41*'Property % affected'!L119</f>
        <v>183.52132481955186</v>
      </c>
      <c r="AG119" s="44">
        <f>'Population Estimate'!O118*Assumptions!H$41*'Property % affected'!M119</f>
        <v>70.171110523627846</v>
      </c>
      <c r="AH119" s="45">
        <f>'Population Estimate'!J118*Assumptions!C$41*'Property % affected'!N119</f>
        <v>35225.770848541688</v>
      </c>
      <c r="AI119" s="45">
        <f>'Population Estimate'!K118*Assumptions!D$41*'Property % affected'!O119</f>
        <v>70779.227897564924</v>
      </c>
      <c r="AJ119" s="45">
        <f>'Population Estimate'!L118*Assumptions!E$41*'Property % affected'!P119</f>
        <v>53091.668550096365</v>
      </c>
      <c r="AK119" s="45">
        <f>'Population Estimate'!M118*Assumptions!F$41*'Property % affected'!Q119</f>
        <v>28825.516835144987</v>
      </c>
      <c r="AL119" s="45">
        <f>'Population Estimate'!N118*Assumptions!G$41*'Property % affected'!R119</f>
        <v>18157.574365969755</v>
      </c>
      <c r="AM119" s="45">
        <f>'Population Estimate'!O118*Assumptions!H$41*'Property % affected'!S119</f>
        <v>9256.9598941031782</v>
      </c>
    </row>
    <row r="120" spans="1:39" x14ac:dyDescent="0.35">
      <c r="A120">
        <v>2139</v>
      </c>
      <c r="B120" s="43">
        <f>'Property % affected'!B120*'Population Estimate'!B119</f>
        <v>1793.5742824630445</v>
      </c>
      <c r="C120" s="43">
        <f>'Property % affected'!C120*'Population Estimate'!C119</f>
        <v>2644.1932727749177</v>
      </c>
      <c r="D120" s="43">
        <f>'Property % affected'!D120*'Population Estimate'!D119</f>
        <v>2888.409818568447</v>
      </c>
      <c r="E120" s="43">
        <f>'Property % affected'!E120*'Population Estimate'!E119</f>
        <v>2802.7481623674612</v>
      </c>
      <c r="F120" s="43">
        <f>'Property % affected'!F120*'Population Estimate'!F119</f>
        <v>2137.2812169339036</v>
      </c>
      <c r="G120" s="43">
        <f>'Property % affected'!G120*'Population Estimate'!G119</f>
        <v>1224.2549153196908</v>
      </c>
      <c r="H120" s="44">
        <f>'Property % affected'!H120*'Population Estimate'!B119</f>
        <v>264.29716623726637</v>
      </c>
      <c r="I120" s="44">
        <f>'Property % affected'!I120*'Population Estimate'!C119</f>
        <v>322.93137486248145</v>
      </c>
      <c r="J120" s="44">
        <f>'Property % affected'!J120*'Population Estimate'!D119</f>
        <v>211.09357187179756</v>
      </c>
      <c r="K120" s="44">
        <f>'Property % affected'!K120*'Population Estimate'!E119</f>
        <v>229.20904250726969</v>
      </c>
      <c r="L120" s="44">
        <f>'Property % affected'!L120*'Population Estimate'!F119</f>
        <v>188.47862267410451</v>
      </c>
      <c r="M120" s="44">
        <f>'Property % affected'!M120*'Population Estimate'!G119</f>
        <v>77.183306930143061</v>
      </c>
      <c r="N120" s="45">
        <f>'Property % affected'!N120*'Population Estimate'!B119</f>
        <v>38363.109959168534</v>
      </c>
      <c r="O120" s="45">
        <f>'Property % affected'!O120*'Population Estimate'!C119</f>
        <v>78584.223718191512</v>
      </c>
      <c r="P120" s="45">
        <f>'Property % affected'!P120*'Population Estimate'!D119</f>
        <v>59571.831012175899</v>
      </c>
      <c r="Q120" s="45">
        <f>'Property % affected'!Q120*'Population Estimate'!E119</f>
        <v>29301.354389515134</v>
      </c>
      <c r="R120" s="45">
        <f>'Property % affected'!R120*'Population Estimate'!F119</f>
        <v>18793.715591583848</v>
      </c>
      <c r="S120" s="45">
        <f>'Property % affected'!S120*'Population Estimate'!G119</f>
        <v>10261.543003535027</v>
      </c>
      <c r="U120">
        <v>2139</v>
      </c>
      <c r="V120" s="43">
        <f>'Population Estimate'!J119*Assumptions!C$41*'Property % affected'!B120</f>
        <v>1669.7740217186113</v>
      </c>
      <c r="W120" s="43">
        <f>'Population Estimate'!K119*Assumptions!D$41*'Property % affected'!C120</f>
        <v>2414.6560772393827</v>
      </c>
      <c r="X120" s="43">
        <f>'Population Estimate'!L119*Assumptions!E$41*'Property % affected'!D120</f>
        <v>2609.9721380067508</v>
      </c>
      <c r="Y120" s="43">
        <f>'Population Estimate'!M119*Assumptions!F$41*'Property % affected'!E120</f>
        <v>2795.5361794594287</v>
      </c>
      <c r="Z120" s="43">
        <f>'Population Estimate'!N119*Assumptions!G$41*'Property % affected'!F120</f>
        <v>2093.6230123248533</v>
      </c>
      <c r="AA120" s="43">
        <f>'Population Estimate'!O119*Assumptions!H$41*'Property % affected'!G120</f>
        <v>1119.7451808140754</v>
      </c>
      <c r="AB120" s="44">
        <f>'Population Estimate'!J119*Assumptions!C$41*'Property % affected'!H120</f>
        <v>246.05423177164988</v>
      </c>
      <c r="AC120" s="44">
        <f>'Population Estimate'!K119*Assumptions!D$41*'Property % affected'!I120</f>
        <v>294.89834002362528</v>
      </c>
      <c r="AD120" s="44">
        <f>'Population Estimate'!L119*Assumptions!E$41*'Property % affected'!J120</f>
        <v>190.74451885459183</v>
      </c>
      <c r="AE120" s="44">
        <f>'Population Estimate'!M119*Assumptions!F$41*'Property % affected'!K120</f>
        <v>228.61924577878563</v>
      </c>
      <c r="AF120" s="44">
        <f>'Population Estimate'!N119*Assumptions!G$41*'Property % affected'!L120</f>
        <v>184.62857327118007</v>
      </c>
      <c r="AG120" s="44">
        <f>'Population Estimate'!O119*Assumptions!H$41*'Property % affected'!M120</f>
        <v>70.594477418743239</v>
      </c>
      <c r="AH120" s="45">
        <f>'Population Estimate'!J119*Assumptions!C$41*'Property % affected'!N120</f>
        <v>35715.122049021695</v>
      </c>
      <c r="AI120" s="45">
        <f>'Population Estimate'!K119*Assumptions!D$41*'Property % affected'!O120</f>
        <v>71762.482466773465</v>
      </c>
      <c r="AJ120" s="45">
        <f>'Population Estimate'!L119*Assumptions!E$41*'Property % affected'!P120</f>
        <v>53829.210159964408</v>
      </c>
      <c r="AK120" s="45">
        <f>'Population Estimate'!M119*Assumptions!F$41*'Property % affected'!Q120</f>
        <v>29225.956653151661</v>
      </c>
      <c r="AL120" s="45">
        <f>'Population Estimate'!N119*Assumptions!G$41*'Property % affected'!R120</f>
        <v>18409.816704455305</v>
      </c>
      <c r="AM120" s="45">
        <f>'Population Estimate'!O119*Assumptions!H$41*'Property % affected'!S120</f>
        <v>9385.5562123058862</v>
      </c>
    </row>
    <row r="121" spans="1:39" x14ac:dyDescent="0.35">
      <c r="A121">
        <v>2140</v>
      </c>
      <c r="B121" s="43">
        <f>'Property % affected'!B121*'Population Estimate'!B120</f>
        <v>1794.810772595745</v>
      </c>
      <c r="C121" s="43">
        <f>'Property % affected'!C121*'Population Estimate'!C120</f>
        <v>2646.0161796501475</v>
      </c>
      <c r="D121" s="43">
        <f>'Property % affected'!D121*'Population Estimate'!D120</f>
        <v>2890.4010883333931</v>
      </c>
      <c r="E121" s="43">
        <f>'Property % affected'!E121*'Population Estimate'!E120</f>
        <v>2804.6803769855546</v>
      </c>
      <c r="F121" s="43">
        <f>'Property % affected'!F121*'Population Estimate'!F120</f>
        <v>2138.7546586315148</v>
      </c>
      <c r="G121" s="43">
        <f>'Property % affected'!G121*'Population Estimate'!G120</f>
        <v>1225.0989166735817</v>
      </c>
      <c r="H121" s="44">
        <f>'Property % affected'!H121*'Population Estimate'!B120</f>
        <v>258.59017656367189</v>
      </c>
      <c r="I121" s="44">
        <f>'Property % affected'!I121*'Population Estimate'!C120</f>
        <v>315.95829207140309</v>
      </c>
      <c r="J121" s="44">
        <f>'Property % affected'!J121*'Population Estimate'!D120</f>
        <v>206.53541163124081</v>
      </c>
      <c r="K121" s="44">
        <f>'Property % affected'!K121*'Population Estimate'!E120</f>
        <v>224.25971347243177</v>
      </c>
      <c r="L121" s="44">
        <f>'Property % affected'!L121*'Population Estimate'!F120</f>
        <v>184.40878882530416</v>
      </c>
      <c r="M121" s="44">
        <f>'Property % affected'!M121*'Population Estimate'!G120</f>
        <v>75.516681661717868</v>
      </c>
      <c r="N121" s="45">
        <f>'Property % affected'!N121*'Population Estimate'!B120</f>
        <v>37827.93007869929</v>
      </c>
      <c r="O121" s="45">
        <f>'Property % affected'!O121*'Population Estimate'!C120</f>
        <v>77487.94410214806</v>
      </c>
      <c r="P121" s="45">
        <f>'Property % affected'!P121*'Population Estimate'!D120</f>
        <v>58740.781458728241</v>
      </c>
      <c r="Q121" s="45">
        <f>'Property % affected'!Q121*'Population Estimate'!E120</f>
        <v>28892.589423472018</v>
      </c>
      <c r="R121" s="45">
        <f>'Property % affected'!R121*'Population Estimate'!F120</f>
        <v>18531.536157367431</v>
      </c>
      <c r="S121" s="45">
        <f>'Property % affected'!S121*'Population Estimate'!G120</f>
        <v>10118.390601034107</v>
      </c>
      <c r="U121">
        <v>2140</v>
      </c>
      <c r="V121" s="43">
        <f>'Population Estimate'!J120*Assumptions!C$41*'Property % affected'!B121</f>
        <v>1670.9251639500098</v>
      </c>
      <c r="W121" s="43">
        <f>'Population Estimate'!K120*Assumptions!D$41*'Property % affected'!C121</f>
        <v>2416.3207411691478</v>
      </c>
      <c r="X121" s="43">
        <f>'Population Estimate'!L120*Assumptions!E$41*'Property % affected'!D121</f>
        <v>2611.7714528312454</v>
      </c>
      <c r="Y121" s="43">
        <f>'Population Estimate'!M120*Assumptions!F$41*'Property % affected'!E121</f>
        <v>2797.4634221364149</v>
      </c>
      <c r="Z121" s="43">
        <f>'Population Estimate'!N120*Assumptions!G$41*'Property % affected'!F121</f>
        <v>2095.0663560556627</v>
      </c>
      <c r="AA121" s="43">
        <f>'Population Estimate'!O120*Assumptions!H$41*'Property % affected'!G121</f>
        <v>1120.5171331556944</v>
      </c>
      <c r="AB121" s="44">
        <f>'Population Estimate'!J120*Assumptions!C$41*'Property % affected'!H121</f>
        <v>240.74116322893073</v>
      </c>
      <c r="AC121" s="44">
        <f>'Population Estimate'!K120*Assumptions!D$41*'Property % affected'!I121</f>
        <v>288.5305767772947</v>
      </c>
      <c r="AD121" s="44">
        <f>'Population Estimate'!L120*Assumptions!E$41*'Property % affected'!J121</f>
        <v>186.62575732984408</v>
      </c>
      <c r="AE121" s="44">
        <f>'Population Estimate'!M120*Assumptions!F$41*'Property % affected'!K121</f>
        <v>223.68265227148629</v>
      </c>
      <c r="AF121" s="44">
        <f>'Population Estimate'!N120*Assumptions!G$41*'Property % affected'!L121</f>
        <v>180.64187384450815</v>
      </c>
      <c r="AG121" s="44">
        <f>'Population Estimate'!O120*Assumptions!H$41*'Property % affected'!M121</f>
        <v>69.070125268558272</v>
      </c>
      <c r="AH121" s="45">
        <f>'Population Estimate'!J120*Assumptions!C$41*'Property % affected'!N121</f>
        <v>35216.882600512858</v>
      </c>
      <c r="AI121" s="45">
        <f>'Population Estimate'!K120*Assumptions!D$41*'Property % affected'!O121</f>
        <v>70761.368718966769</v>
      </c>
      <c r="AJ121" s="45">
        <f>'Population Estimate'!L120*Assumptions!E$41*'Property % affected'!P121</f>
        <v>53078.272337409733</v>
      </c>
      <c r="AK121" s="45">
        <f>'Population Estimate'!M120*Assumptions!F$41*'Property % affected'!Q121</f>
        <v>28818.243514021891</v>
      </c>
      <c r="AL121" s="45">
        <f>'Population Estimate'!N120*Assumptions!G$41*'Property % affected'!R121</f>
        <v>18152.992804780912</v>
      </c>
      <c r="AM121" s="45">
        <f>'Population Estimate'!O120*Assumptions!H$41*'Property % affected'!S121</f>
        <v>9254.6241565579166</v>
      </c>
    </row>
    <row r="122" spans="1:39" x14ac:dyDescent="0.35">
      <c r="A122">
        <v>2141</v>
      </c>
      <c r="B122" s="43">
        <f>'Property % affected'!B122*'Population Estimate'!B121</f>
        <v>1846.7615718095692</v>
      </c>
      <c r="C122" s="43">
        <f>'Property % affected'!C122*'Population Estimate'!C121</f>
        <v>2722.6051200356183</v>
      </c>
      <c r="D122" s="43">
        <f>'Property % affected'!D122*'Population Estimate'!D121</f>
        <v>2974.0637500914681</v>
      </c>
      <c r="E122" s="43">
        <f>'Property % affected'!E122*'Population Estimate'!E121</f>
        <v>2885.8618526867526</v>
      </c>
      <c r="F122" s="43">
        <f>'Property % affected'!F122*'Population Estimate'!F121</f>
        <v>2200.6609138951289</v>
      </c>
      <c r="G122" s="43">
        <f>'Property % affected'!G122*'Population Estimate'!G121</f>
        <v>1260.5594057730184</v>
      </c>
      <c r="H122" s="44">
        <f>'Property % affected'!H122*'Population Estimate'!B121</f>
        <v>260.15034169918363</v>
      </c>
      <c r="I122" s="44">
        <f>'Property % affected'!I122*'Population Estimate'!C121</f>
        <v>317.86457914740981</v>
      </c>
      <c r="J122" s="44">
        <f>'Property % affected'!J122*'Population Estimate'!D121</f>
        <v>207.78151213187707</v>
      </c>
      <c r="K122" s="44">
        <f>'Property % affected'!K122*'Population Estimate'!E121</f>
        <v>225.61275089600679</v>
      </c>
      <c r="L122" s="44">
        <f>'Property % affected'!L122*'Population Estimate'!F121</f>
        <v>185.52139165821316</v>
      </c>
      <c r="M122" s="44">
        <f>'Property % affected'!M122*'Population Estimate'!G121</f>
        <v>75.972300260397063</v>
      </c>
      <c r="N122" s="45">
        <f>'Property % affected'!N122*'Population Estimate'!B121</f>
        <v>38353.430090474089</v>
      </c>
      <c r="O122" s="45">
        <f>'Property % affected'!O122*'Population Estimate'!C121</f>
        <v>78564.39516498358</v>
      </c>
      <c r="P122" s="45">
        <f>'Property % affected'!P122*'Population Estimate'!D121</f>
        <v>59556.799709898813</v>
      </c>
      <c r="Q122" s="45">
        <f>'Property % affected'!Q122*'Population Estimate'!E121</f>
        <v>29293.961003959015</v>
      </c>
      <c r="R122" s="45">
        <f>'Property % affected'!R122*'Population Estimate'!F121</f>
        <v>18788.973517768642</v>
      </c>
      <c r="S122" s="45">
        <f>'Property % affected'!S122*'Population Estimate'!G121</f>
        <v>10258.953787254533</v>
      </c>
      <c r="U122">
        <v>2141</v>
      </c>
      <c r="V122" s="43">
        <f>'Population Estimate'!J121*Assumptions!C$41*'Property % affected'!B122</f>
        <v>1719.2900941248777</v>
      </c>
      <c r="W122" s="43">
        <f>'Population Estimate'!K121*Assumptions!D$41*'Property % affected'!C122</f>
        <v>2486.2611469084845</v>
      </c>
      <c r="X122" s="43">
        <f>'Population Estimate'!L121*Assumptions!E$41*'Property % affected'!D122</f>
        <v>2687.3691795722107</v>
      </c>
      <c r="Y122" s="43">
        <f>'Population Estimate'!M121*Assumptions!F$41*'Property % affected'!E122</f>
        <v>2878.4360030738717</v>
      </c>
      <c r="Z122" s="43">
        <f>'Population Estimate'!N121*Assumptions!G$41*'Property % affected'!F122</f>
        <v>2155.7080533671156</v>
      </c>
      <c r="AA122" s="43">
        <f>'Population Estimate'!O121*Assumptions!H$41*'Property % affected'!G122</f>
        <v>1152.9505024495688</v>
      </c>
      <c r="AB122" s="44">
        <f>'Population Estimate'!J121*Assumptions!C$41*'Property % affected'!H122</f>
        <v>242.19363901336888</v>
      </c>
      <c r="AC122" s="44">
        <f>'Population Estimate'!K121*Assumptions!D$41*'Property % affected'!I122</f>
        <v>290.27138283728891</v>
      </c>
      <c r="AD122" s="44">
        <f>'Population Estimate'!L121*Assumptions!E$41*'Property % affected'!J122</f>
        <v>187.7517359104836</v>
      </c>
      <c r="AE122" s="44">
        <f>'Population Estimate'!M121*Assumptions!F$41*'Property % affected'!K122</f>
        <v>225.03220808265542</v>
      </c>
      <c r="AF122" s="44">
        <f>'Population Estimate'!N121*Assumptions!G$41*'Property % affected'!L122</f>
        <v>181.73174955955224</v>
      </c>
      <c r="AG122" s="44">
        <f>'Population Estimate'!O121*Assumptions!H$41*'Property % affected'!M122</f>
        <v>69.486849533885874</v>
      </c>
      <c r="AH122" s="45">
        <f>'Population Estimate'!J121*Assumptions!C$41*'Property % affected'!N122</f>
        <v>35706.110326765374</v>
      </c>
      <c r="AI122" s="45">
        <f>'Population Estimate'!K121*Assumptions!D$41*'Property % affected'!O122</f>
        <v>71744.375191106694</v>
      </c>
      <c r="AJ122" s="45">
        <f>'Population Estimate'!L121*Assumptions!E$41*'Property % affected'!P122</f>
        <v>53815.627849071774</v>
      </c>
      <c r="AK122" s="45">
        <f>'Population Estimate'!M121*Assumptions!F$41*'Property % affected'!Q122</f>
        <v>29218.582292126888</v>
      </c>
      <c r="AL122" s="45">
        <f>'Population Estimate'!N121*Assumptions!G$41*'Property % affected'!R122</f>
        <v>18405.171496895815</v>
      </c>
      <c r="AM122" s="45">
        <f>'Population Estimate'!O121*Assumptions!H$41*'Property % affected'!S122</f>
        <v>9383.1880270399834</v>
      </c>
    </row>
    <row r="123" spans="1:39" x14ac:dyDescent="0.35">
      <c r="A123">
        <v>2142</v>
      </c>
      <c r="B123" s="43">
        <f>'Property % affected'!B123*'Population Estimate'!B122</f>
        <v>1900.2160869471911</v>
      </c>
      <c r="C123" s="43">
        <f>'Property % affected'!C123*'Population Estimate'!C122</f>
        <v>2801.4109273603322</v>
      </c>
      <c r="D123" s="43">
        <f>'Property % affected'!D123*'Population Estimate'!D122</f>
        <v>3060.1480276594384</v>
      </c>
      <c r="E123" s="43">
        <f>'Property % affected'!E123*'Population Estimate'!E122</f>
        <v>2969.3931262654928</v>
      </c>
      <c r="F123" s="43">
        <f>'Property % affected'!F123*'Population Estimate'!F122</f>
        <v>2264.3590457656733</v>
      </c>
      <c r="G123" s="43">
        <f>'Property % affected'!G123*'Population Estimate'!G122</f>
        <v>1297.0462987571193</v>
      </c>
      <c r="H123" s="44">
        <f>'Property % affected'!H123*'Population Estimate'!B122</f>
        <v>261.7199198575812</v>
      </c>
      <c r="I123" s="44">
        <f>'Property % affected'!I123*'Population Estimate'!C122</f>
        <v>319.78236752123763</v>
      </c>
      <c r="J123" s="44">
        <f>'Property % affected'!J123*'Population Estimate'!D122</f>
        <v>209.03513079342056</v>
      </c>
      <c r="K123" s="44">
        <f>'Property % affected'!K123*'Population Estimate'!E122</f>
        <v>226.9739516684119</v>
      </c>
      <c r="L123" s="44">
        <f>'Property % affected'!L123*'Population Estimate'!F122</f>
        <v>186.6407072138274</v>
      </c>
      <c r="M123" s="44">
        <f>'Property % affected'!M123*'Population Estimate'!G122</f>
        <v>76.430667765713764</v>
      </c>
      <c r="N123" s="45">
        <f>'Property % affected'!N123*'Population Estimate'!B122</f>
        <v>38886.230270717031</v>
      </c>
      <c r="O123" s="45">
        <f>'Property % affected'!O123*'Population Estimate'!C122</f>
        <v>79655.800126830203</v>
      </c>
      <c r="P123" s="45">
        <f>'Property % affected'!P123*'Population Estimate'!D122</f>
        <v>60384.153965965932</v>
      </c>
      <c r="Q123" s="45">
        <f>'Property % affected'!Q123*'Population Estimate'!E122</f>
        <v>29700.908379099154</v>
      </c>
      <c r="R123" s="45">
        <f>'Property % affected'!R123*'Population Estimate'!F122</f>
        <v>19049.987159918299</v>
      </c>
      <c r="S123" s="45">
        <f>'Property % affected'!S123*'Population Estimate'!G122</f>
        <v>10401.469656475598</v>
      </c>
      <c r="U123">
        <v>2142</v>
      </c>
      <c r="V123" s="43">
        <f>'Population Estimate'!J122*Assumptions!C$41*'Property % affected'!B123</f>
        <v>1769.0549472414109</v>
      </c>
      <c r="W123" s="43">
        <f>'Population Estimate'!K122*Assumptions!D$41*'Property % affected'!C123</f>
        <v>2558.2259777465415</v>
      </c>
      <c r="X123" s="43">
        <f>'Population Estimate'!L122*Assumptions!E$41*'Property % affected'!D123</f>
        <v>2765.1550825727054</v>
      </c>
      <c r="Y123" s="43">
        <f>'Population Estimate'!M122*Assumptions!F$41*'Property % affected'!E123</f>
        <v>2961.7523354297696</v>
      </c>
      <c r="Z123" s="43">
        <f>'Population Estimate'!N122*Assumptions!G$41*'Property % affected'!F123</f>
        <v>2218.105024654586</v>
      </c>
      <c r="AA123" s="43">
        <f>'Population Estimate'!O122*Assumptions!H$41*'Property % affected'!G123</f>
        <v>1186.3226556429724</v>
      </c>
      <c r="AB123" s="44">
        <f>'Population Estimate'!J122*Assumptions!C$41*'Property % affected'!H123</f>
        <v>243.6548780931075</v>
      </c>
      <c r="AC123" s="44">
        <f>'Population Estimate'!K122*Assumptions!D$41*'Property % affected'!I123</f>
        <v>292.02269179015622</v>
      </c>
      <c r="AD123" s="44">
        <f>'Population Estimate'!L122*Assumptions!E$41*'Property % affected'!J123</f>
        <v>188.88450791440079</v>
      </c>
      <c r="AE123" s="44">
        <f>'Population Estimate'!M122*Assumptions!F$41*'Property % affected'!K123</f>
        <v>226.38990623686709</v>
      </c>
      <c r="AF123" s="44">
        <f>'Population Estimate'!N122*Assumptions!G$41*'Property % affected'!L123</f>
        <v>182.82820087663674</v>
      </c>
      <c r="AG123" s="44">
        <f>'Population Estimate'!O122*Assumptions!H$41*'Property % affected'!M123</f>
        <v>69.906088042710749</v>
      </c>
      <c r="AH123" s="45">
        <f>'Population Estimate'!J122*Assumptions!C$41*'Property % affected'!N123</f>
        <v>36202.134332258429</v>
      </c>
      <c r="AI123" s="45">
        <f>'Population Estimate'!K122*Assumptions!D$41*'Property % affected'!O123</f>
        <v>72741.037443819587</v>
      </c>
      <c r="AJ123" s="45">
        <f>'Population Estimate'!L122*Assumptions!E$41*'Property % affected'!P123</f>
        <v>54563.226594483429</v>
      </c>
      <c r="AK123" s="45">
        <f>'Population Estimate'!M122*Assumptions!F$41*'Property % affected'!Q123</f>
        <v>29624.482517347031</v>
      </c>
      <c r="AL123" s="45">
        <f>'Population Estimate'!N122*Assumptions!G$41*'Property % affected'!R123</f>
        <v>18660.853418116829</v>
      </c>
      <c r="AM123" s="45">
        <f>'Population Estimate'!O122*Assumptions!H$41*'Property % affected'!S123</f>
        <v>9513.5378878025549</v>
      </c>
    </row>
    <row r="124" spans="1:39" x14ac:dyDescent="0.35">
      <c r="A124">
        <v>2143</v>
      </c>
      <c r="B124" s="43">
        <f>'Property % affected'!B124*'Population Estimate'!B123</f>
        <v>1955.2178430671984</v>
      </c>
      <c r="C124" s="43">
        <f>'Property % affected'!C124*'Population Estimate'!C123</f>
        <v>2882.4977688395761</v>
      </c>
      <c r="D124" s="43">
        <f>'Property % affected'!D124*'Population Estimate'!D123</f>
        <v>3148.7240147088123</v>
      </c>
      <c r="E124" s="43">
        <f>'Property % affected'!E124*'Population Estimate'!E123</f>
        <v>3055.3422126231749</v>
      </c>
      <c r="F124" s="43">
        <f>'Property % affected'!F124*'Population Estimate'!F123</f>
        <v>2329.9009201129343</v>
      </c>
      <c r="G124" s="43">
        <f>'Property % affected'!G124*'Population Estimate'!G123</f>
        <v>1334.5893048871267</v>
      </c>
      <c r="H124" s="44">
        <f>'Property % affected'!H124*'Population Estimate'!B123</f>
        <v>263.29896783092977</v>
      </c>
      <c r="I124" s="44">
        <f>'Property % affected'!I124*'Population Estimate'!C123</f>
        <v>321.71172658424587</v>
      </c>
      <c r="J124" s="44">
        <f>'Property % affected'!J124*'Population Estimate'!D123</f>
        <v>210.29631297557023</v>
      </c>
      <c r="K124" s="44">
        <f>'Property % affected'!K124*'Population Estimate'!E123</f>
        <v>228.34336504199067</v>
      </c>
      <c r="L124" s="44">
        <f>'Property % affected'!L124*'Population Estimate'!F123</f>
        <v>187.76677599235492</v>
      </c>
      <c r="M124" s="44">
        <f>'Property % affected'!M124*'Population Estimate'!G123</f>
        <v>76.89180076278484</v>
      </c>
      <c r="N124" s="45">
        <f>'Property % affected'!N124*'Population Estimate'!B123</f>
        <v>39426.432032289136</v>
      </c>
      <c r="O124" s="45">
        <f>'Property % affected'!O124*'Population Estimate'!C123</f>
        <v>80762.366725042026</v>
      </c>
      <c r="P124" s="45">
        <f>'Property % affected'!P124*'Population Estimate'!D123</f>
        <v>61223.00170503361</v>
      </c>
      <c r="Q124" s="45">
        <f>'Property % affected'!Q124*'Population Estimate'!E123</f>
        <v>30113.509007007357</v>
      </c>
      <c r="R124" s="45">
        <f>'Property % affected'!R124*'Population Estimate'!F123</f>
        <v>19314.626764993704</v>
      </c>
      <c r="S124" s="45">
        <f>'Property % affected'!S124*'Population Estimate'!G123</f>
        <v>10545.965335080837</v>
      </c>
      <c r="U124">
        <v>2143</v>
      </c>
      <c r="V124" s="43">
        <f>'Population Estimate'!J123*Assumptions!C$41*'Property % affected'!B124</f>
        <v>1820.260244070249</v>
      </c>
      <c r="W124" s="43">
        <f>'Population Estimate'!K123*Assumptions!D$41*'Property % affected'!C124</f>
        <v>2632.2738306693827</v>
      </c>
      <c r="X124" s="43">
        <f>'Population Estimate'!L123*Assumptions!E$41*'Property % affected'!D124</f>
        <v>2845.1924985962705</v>
      </c>
      <c r="Y124" s="43">
        <f>'Population Estimate'!M123*Assumptions!F$41*'Property % affected'!E124</f>
        <v>3047.480259090747</v>
      </c>
      <c r="Z124" s="43">
        <f>'Population Estimate'!N123*Assumptions!G$41*'Property % affected'!F124</f>
        <v>2282.3080763246808</v>
      </c>
      <c r="AA124" s="43">
        <f>'Population Estimate'!O123*Assumptions!H$41*'Property % affected'!G124</f>
        <v>1220.6607658366092</v>
      </c>
      <c r="AB124" s="44">
        <f>'Population Estimate'!J123*Assumptions!C$41*'Property % affected'!H124</f>
        <v>245.12493334017762</v>
      </c>
      <c r="AC124" s="44">
        <f>'Population Estimate'!K123*Assumptions!D$41*'Property % affected'!I124</f>
        <v>293.78456700352922</v>
      </c>
      <c r="AD124" s="44">
        <f>'Population Estimate'!L123*Assumptions!E$41*'Property % affected'!J124</f>
        <v>190.02411432869852</v>
      </c>
      <c r="AE124" s="44">
        <f>'Population Estimate'!M123*Assumptions!F$41*'Property % affected'!K124</f>
        <v>227.75579585972972</v>
      </c>
      <c r="AF124" s="44">
        <f>'Population Estimate'!N123*Assumptions!G$41*'Property % affected'!L124</f>
        <v>183.9312674686727</v>
      </c>
      <c r="AG124" s="44">
        <f>'Population Estimate'!O123*Assumptions!H$41*'Property % affected'!M124</f>
        <v>70.32785596434482</v>
      </c>
      <c r="AH124" s="45">
        <f>'Population Estimate'!J123*Assumptions!C$41*'Property % affected'!N124</f>
        <v>36705.049029898393</v>
      </c>
      <c r="AI124" s="45">
        <f>'Population Estimate'!K123*Assumptions!D$41*'Property % affected'!O124</f>
        <v>73751.545181190158</v>
      </c>
      <c r="AJ124" s="45">
        <f>'Population Estimate'!L123*Assumptions!E$41*'Property % affected'!P124</f>
        <v>55321.210871133517</v>
      </c>
      <c r="AK124" s="45">
        <f>'Population Estimate'!M123*Assumptions!F$41*'Property % affected'!Q124</f>
        <v>30036.021448483374</v>
      </c>
      <c r="AL124" s="45">
        <f>'Population Estimate'!N123*Assumptions!G$41*'Property % affected'!R124</f>
        <v>18920.087234784751</v>
      </c>
      <c r="AM124" s="45">
        <f>'Population Estimate'!O123*Assumptions!H$41*'Property % affected'!S124</f>
        <v>9645.6985495585486</v>
      </c>
    </row>
    <row r="125" spans="1:39" x14ac:dyDescent="0.35">
      <c r="A125">
        <v>2144</v>
      </c>
      <c r="B125" s="43">
        <f>'Property % affected'!B125*'Population Estimate'!B124</f>
        <v>2011.811625061034</v>
      </c>
      <c r="C125" s="43">
        <f>'Property % affected'!C125*'Population Estimate'!C124</f>
        <v>2965.9316690087339</v>
      </c>
      <c r="D125" s="43">
        <f>'Property % affected'!D125*'Population Estimate'!D124</f>
        <v>3239.8638337724728</v>
      </c>
      <c r="E125" s="43">
        <f>'Property % affected'!E125*'Population Estimate'!E124</f>
        <v>3143.7790953525723</v>
      </c>
      <c r="F125" s="43">
        <f>'Property % affected'!F125*'Population Estimate'!F124</f>
        <v>2397.3399040643385</v>
      </c>
      <c r="G125" s="43">
        <f>'Property % affected'!G125*'Population Estimate'!G124</f>
        <v>1373.2189933588731</v>
      </c>
      <c r="H125" s="44">
        <f>'Property % affected'!H125*'Population Estimate'!B124</f>
        <v>264.88754275394075</v>
      </c>
      <c r="I125" s="44">
        <f>'Property % affected'!I125*'Population Estimate'!C124</f>
        <v>323.65272614645636</v>
      </c>
      <c r="J125" s="44">
        <f>'Property % affected'!J125*'Population Estimate'!D124</f>
        <v>211.56510431169568</v>
      </c>
      <c r="K125" s="44">
        <f>'Property % affected'!K125*'Population Estimate'!E124</f>
        <v>229.72104056624323</v>
      </c>
      <c r="L125" s="44">
        <f>'Property % affected'!L125*'Population Estimate'!F124</f>
        <v>188.89963873835552</v>
      </c>
      <c r="M125" s="44">
        <f>'Property % affected'!M125*'Population Estimate'!G124</f>
        <v>77.355715936790958</v>
      </c>
      <c r="N125" s="45">
        <f>'Property % affected'!N125*'Population Estimate'!B124</f>
        <v>39974.138196863896</v>
      </c>
      <c r="O125" s="45">
        <f>'Property % affected'!O125*'Population Estimate'!C124</f>
        <v>81884.30558282978</v>
      </c>
      <c r="P125" s="45">
        <f>'Property % affected'!P125*'Population Estimate'!D124</f>
        <v>62073.502592868346</v>
      </c>
      <c r="Q125" s="45">
        <f>'Property % affected'!Q125*'Population Estimate'!E124</f>
        <v>30531.841421835255</v>
      </c>
      <c r="R125" s="45">
        <f>'Property % affected'!R125*'Population Estimate'!F124</f>
        <v>19582.942704335714</v>
      </c>
      <c r="S125" s="45">
        <f>'Property % affected'!S125*'Population Estimate'!G124</f>
        <v>10692.468326289501</v>
      </c>
      <c r="U125">
        <v>2144</v>
      </c>
      <c r="V125" s="43">
        <f>'Population Estimate'!J124*Assumptions!C$41*'Property % affected'!B125</f>
        <v>1872.947678255769</v>
      </c>
      <c r="W125" s="43">
        <f>'Population Estimate'!K124*Assumptions!D$41*'Property % affected'!C125</f>
        <v>2708.4649987528778</v>
      </c>
      <c r="X125" s="43">
        <f>'Population Estimate'!L124*Assumptions!E$41*'Property % affected'!D125</f>
        <v>2927.5465976891146</v>
      </c>
      <c r="Y125" s="43">
        <f>'Population Estimate'!M124*Assumptions!F$41*'Property % affected'!E125</f>
        <v>3135.6895775690114</v>
      </c>
      <c r="Z125" s="43">
        <f>'Population Estimate'!N124*Assumptions!G$41*'Property % affected'!F125</f>
        <v>2348.3694853754823</v>
      </c>
      <c r="AA125" s="43">
        <f>'Population Estimate'!O124*Assumptions!H$41*'Property % affected'!G125</f>
        <v>1255.9927926566056</v>
      </c>
      <c r="AB125" s="44">
        <f>'Population Estimate'!J124*Assumptions!C$41*'Property % affected'!H125</f>
        <v>246.60385794560554</v>
      </c>
      <c r="AC125" s="44">
        <f>'Population Estimate'!K124*Assumptions!D$41*'Property % affected'!I125</f>
        <v>295.55707222735958</v>
      </c>
      <c r="AD125" s="44">
        <f>'Population Estimate'!L124*Assumptions!E$41*'Property % affected'!J125</f>
        <v>191.17059638776902</v>
      </c>
      <c r="AE125" s="44">
        <f>'Population Estimate'!M124*Assumptions!F$41*'Property % affected'!K125</f>
        <v>229.12992637324351</v>
      </c>
      <c r="AF125" s="44">
        <f>'Population Estimate'!N124*Assumptions!G$41*'Property % affected'!L125</f>
        <v>185.04098924793149</v>
      </c>
      <c r="AG125" s="44">
        <f>'Population Estimate'!O124*Assumptions!H$41*'Property % affected'!M125</f>
        <v>70.752168559621794</v>
      </c>
      <c r="AH125" s="45">
        <f>'Population Estimate'!J124*Assumptions!C$41*'Property % affected'!N125</f>
        <v>37214.95014416179</v>
      </c>
      <c r="AI125" s="45">
        <f>'Population Estimate'!K124*Assumptions!D$41*'Property % affected'!O125</f>
        <v>74776.090742644228</v>
      </c>
      <c r="AJ125" s="45">
        <f>'Population Estimate'!L124*Assumptions!E$41*'Property % affected'!P125</f>
        <v>56089.724953286452</v>
      </c>
      <c r="AK125" s="45">
        <f>'Population Estimate'!M124*Assumptions!F$41*'Property % affected'!Q125</f>
        <v>30453.27741760483</v>
      </c>
      <c r="AL125" s="45">
        <f>'Population Estimate'!N124*Assumptions!G$41*'Property % affected'!R125</f>
        <v>19182.92228930596</v>
      </c>
      <c r="AM125" s="45">
        <f>'Population Estimate'!O124*Assumptions!H$41*'Property % affected'!S125</f>
        <v>9779.6951676876361</v>
      </c>
    </row>
    <row r="126" spans="1:39" x14ac:dyDescent="0.35">
      <c r="A126">
        <v>2145</v>
      </c>
      <c r="B126" s="43">
        <f>'Property % affected'!B126*'Population Estimate'!B125</f>
        <v>2070.0435141188582</v>
      </c>
      <c r="C126" s="43">
        <f>'Property % affected'!C126*'Population Estimate'!C125</f>
        <v>3051.7805634834172</v>
      </c>
      <c r="D126" s="43">
        <f>'Property % affected'!D126*'Population Estimate'!D125</f>
        <v>3333.6416949700756</v>
      </c>
      <c r="E126" s="43">
        <f>'Property % affected'!E126*'Population Estimate'!E125</f>
        <v>3234.7757837216059</v>
      </c>
      <c r="F126" s="43">
        <f>'Property % affected'!F126*'Population Estimate'!F125</f>
        <v>2466.7309094588604</v>
      </c>
      <c r="G126" s="43">
        <f>'Property % affected'!G126*'Population Estimate'!G125</f>
        <v>1412.9668181935892</v>
      </c>
      <c r="H126" s="44">
        <f>'Property % affected'!H126*'Population Estimate'!B125</f>
        <v>266.4857021060393</v>
      </c>
      <c r="I126" s="44">
        <f>'Property % affected'!I126*'Population Estimate'!C125</f>
        <v>325.60543643907914</v>
      </c>
      <c r="J126" s="44">
        <f>'Property % affected'!J126*'Population Estimate'!D125</f>
        <v>212.84155071048889</v>
      </c>
      <c r="K126" s="44">
        <f>'Property % affected'!K126*'Population Estimate'!E125</f>
        <v>231.10702808961946</v>
      </c>
      <c r="L126" s="44">
        <f>'Property % affected'!L126*'Population Estimate'!F125</f>
        <v>190.03933644221544</v>
      </c>
      <c r="M126" s="44">
        <f>'Property % affected'!M126*'Population Estimate'!G125</f>
        <v>77.822430073580335</v>
      </c>
      <c r="N126" s="45">
        <f>'Property % affected'!N126*'Population Estimate'!B125</f>
        <v>40529.453014498285</v>
      </c>
      <c r="O126" s="45">
        <f>'Property % affected'!O126*'Population Estimate'!C125</f>
        <v>83021.830249350693</v>
      </c>
      <c r="P126" s="45">
        <f>'Property % affected'!P126*'Population Estimate'!D125</f>
        <v>62935.818513289894</v>
      </c>
      <c r="Q126" s="45">
        <f>'Property % affected'!Q126*'Population Estimate'!E125</f>
        <v>30955.985248719284</v>
      </c>
      <c r="R126" s="45">
        <f>'Property % affected'!R126*'Population Estimate'!F125</f>
        <v>19854.986049036423</v>
      </c>
      <c r="S126" s="45">
        <f>'Property % affected'!S126*'Population Estimate'!G125</f>
        <v>10841.006515391495</v>
      </c>
      <c r="U126">
        <v>2145</v>
      </c>
      <c r="V126" s="43">
        <f>'Population Estimate'!J125*Assumptions!C$41*'Property % affected'!B126</f>
        <v>1927.1601502649171</v>
      </c>
      <c r="W126" s="43">
        <f>'Population Estimate'!K125*Assumptions!D$41*'Property % affected'!C126</f>
        <v>2786.8615202560254</v>
      </c>
      <c r="X126" s="43">
        <f>'Population Estimate'!L125*Assumptions!E$41*'Property % affected'!D126</f>
        <v>3012.2844362444876</v>
      </c>
      <c r="Y126" s="43">
        <f>'Population Estimate'!M125*Assumptions!F$41*'Property % affected'!E126</f>
        <v>3226.4521148394856</v>
      </c>
      <c r="Z126" s="43">
        <f>'Population Estimate'!N125*Assumptions!G$41*'Property % affected'!F126</f>
        <v>2416.343041962828</v>
      </c>
      <c r="AA126" s="43">
        <f>'Population Estimate'!O125*Assumptions!H$41*'Property % affected'!G126</f>
        <v>1292.347505020487</v>
      </c>
      <c r="AB126" s="44">
        <f>'Population Estimate'!J125*Assumptions!C$41*'Property % affected'!H126</f>
        <v>248.09170542133779</v>
      </c>
      <c r="AC126" s="44">
        <f>'Population Estimate'!K125*Assumptions!D$41*'Property % affected'!I126</f>
        <v>297.34027159622462</v>
      </c>
      <c r="AD126" s="44">
        <f>'Population Estimate'!L125*Assumptions!E$41*'Property % affected'!J126</f>
        <v>192.32399557478618</v>
      </c>
      <c r="AE126" s="44">
        <f>'Population Estimate'!M125*Assumptions!F$41*'Property % affected'!K126</f>
        <v>230.51234749758913</v>
      </c>
      <c r="AF126" s="44">
        <f>'Population Estimate'!N125*Assumptions!G$41*'Property % affected'!L126</f>
        <v>186.15740636748956</v>
      </c>
      <c r="AG126" s="44">
        <f>'Population Estimate'!O125*Assumptions!H$41*'Property % affected'!M126</f>
        <v>71.179041181449293</v>
      </c>
      <c r="AH126" s="45">
        <f>'Population Estimate'!J125*Assumptions!C$41*'Property % affected'!N126</f>
        <v>37731.934729315384</v>
      </c>
      <c r="AI126" s="45">
        <f>'Population Estimate'!K125*Assumptions!D$41*'Property % affected'!O126</f>
        <v>75814.869139558417</v>
      </c>
      <c r="AJ126" s="45">
        <f>'Population Estimate'!L125*Assumptions!E$41*'Property % affected'!P126</f>
        <v>56868.915119443453</v>
      </c>
      <c r="AK126" s="45">
        <f>'Population Estimate'!M125*Assumptions!F$41*'Property % affected'!Q126</f>
        <v>30876.329844957821</v>
      </c>
      <c r="AL126" s="45">
        <f>'Population Estimate'!N125*Assumptions!G$41*'Property % affected'!R126</f>
        <v>19449.408609544291</v>
      </c>
      <c r="AM126" s="45">
        <f>'Population Estimate'!O125*Assumptions!H$41*'Property % affected'!S126</f>
        <v>9915.5532470243033</v>
      </c>
    </row>
    <row r="127" spans="1:39" x14ac:dyDescent="0.35">
      <c r="A127">
        <v>2146</v>
      </c>
      <c r="B127" s="43">
        <f>'Property % affected'!B127*'Population Estimate'!B126</f>
        <v>2129.9609252509181</v>
      </c>
      <c r="C127" s="43">
        <f>'Property % affected'!C127*'Population Estimate'!C126</f>
        <v>3140.114354275684</v>
      </c>
      <c r="D127" s="43">
        <f>'Property % affected'!D127*'Population Estimate'!D126</f>
        <v>3430.1339564332457</v>
      </c>
      <c r="E127" s="43">
        <f>'Property % affected'!E127*'Population Estimate'!E126</f>
        <v>3328.4063713065143</v>
      </c>
      <c r="F127" s="43">
        <f>'Property % affected'!F127*'Population Estimate'!F126</f>
        <v>2538.1304375586928</v>
      </c>
      <c r="G127" s="43">
        <f>'Property % affected'!G127*'Population Estimate'!G126</f>
        <v>1453.865143849174</v>
      </c>
      <c r="H127" s="44">
        <f>'Property % affected'!H127*'Population Estimate'!B126</f>
        <v>268.09350371344425</v>
      </c>
      <c r="I127" s="44">
        <f>'Property % affected'!I127*'Population Estimate'!C126</f>
        <v>327.56992811705373</v>
      </c>
      <c r="J127" s="44">
        <f>'Property % affected'!J127*'Population Estimate'!D126</f>
        <v>214.125698357625</v>
      </c>
      <c r="K127" s="44">
        <f>'Property % affected'!K127*'Population Estimate'!E126</f>
        <v>232.50137776132235</v>
      </c>
      <c r="L127" s="44">
        <f>'Property % affected'!L127*'Population Estimate'!F126</f>
        <v>191.18591034163003</v>
      </c>
      <c r="M127" s="44">
        <f>'Property % affected'!M127*'Population Estimate'!G126</f>
        <v>78.291960060276111</v>
      </c>
      <c r="N127" s="45">
        <f>'Property % affected'!N127*'Population Estimate'!B126</f>
        <v>41092.482183475688</v>
      </c>
      <c r="O127" s="45">
        <f>'Property % affected'!O127*'Population Estimate'!C126</f>
        <v>84175.157240355344</v>
      </c>
      <c r="P127" s="45">
        <f>'Property % affected'!P127*'Population Estimate'!D126</f>
        <v>63810.113598984106</v>
      </c>
      <c r="Q127" s="45">
        <f>'Property % affected'!Q127*'Population Estimate'!E126</f>
        <v>31386.021218936505</v>
      </c>
      <c r="R127" s="45">
        <f>'Property % affected'!R127*'Population Estimate'!F126</f>
        <v>20130.808579659966</v>
      </c>
      <c r="S127" s="45">
        <f>'Property % affected'!S127*'Population Estimate'!G126</f>
        <v>10991.608175055051</v>
      </c>
      <c r="U127">
        <v>2146</v>
      </c>
      <c r="V127" s="43">
        <f>'Population Estimate'!J126*Assumptions!C$41*'Property % affected'!B127</f>
        <v>1982.9418023186884</v>
      </c>
      <c r="W127" s="43">
        <f>'Population Estimate'!K126*Assumptions!D$41*'Property % affected'!C127</f>
        <v>2867.527229135278</v>
      </c>
      <c r="X127" s="43">
        <f>'Population Estimate'!L126*Assumptions!E$41*'Property % affected'!D127</f>
        <v>3099.4750116029923</v>
      </c>
      <c r="Y127" s="43">
        <f>'Population Estimate'!M126*Assumptions!F$41*'Property % affected'!E127</f>
        <v>3319.8417738221033</v>
      </c>
      <c r="Z127" s="43">
        <f>'Population Estimate'!N126*Assumptions!G$41*'Property % affected'!F127</f>
        <v>2486.2840931986543</v>
      </c>
      <c r="AA127" s="43">
        <f>'Population Estimate'!O126*Assumptions!H$41*'Property % affected'!G127</f>
        <v>1329.7545045621198</v>
      </c>
      <c r="AB127" s="44">
        <f>'Population Estimate'!J126*Assumptions!C$41*'Property % affected'!H127</f>
        <v>249.58852960217703</v>
      </c>
      <c r="AC127" s="44">
        <f>'Population Estimate'!K126*Assumptions!D$41*'Property % affected'!I127</f>
        <v>299.13422963164822</v>
      </c>
      <c r="AD127" s="44">
        <f>'Population Estimate'!L126*Assumptions!E$41*'Property % affected'!J127</f>
        <v>193.48435362320649</v>
      </c>
      <c r="AE127" s="44">
        <f>'Population Estimate'!M126*Assumptions!F$41*'Property % affected'!K127</f>
        <v>231.90310925292653</v>
      </c>
      <c r="AF127" s="44">
        <f>'Population Estimate'!N126*Assumptions!G$41*'Property % affected'!L127</f>
        <v>187.28055922268058</v>
      </c>
      <c r="AG127" s="44">
        <f>'Population Estimate'!O126*Assumptions!H$41*'Property % affected'!M127</f>
        <v>71.60848927536442</v>
      </c>
      <c r="AH127" s="45">
        <f>'Population Estimate'!J126*Assumptions!C$41*'Property % affected'!N127</f>
        <v>38256.101187889508</v>
      </c>
      <c r="AI127" s="45">
        <f>'Population Estimate'!K126*Assumptions!D$41*'Property % affected'!O127</f>
        <v>76868.078092378666</v>
      </c>
      <c r="AJ127" s="45">
        <f>'Population Estimate'!L126*Assumptions!E$41*'Property % affected'!P127</f>
        <v>57658.929680185065</v>
      </c>
      <c r="AK127" s="45">
        <f>'Population Estimate'!M126*Assumptions!F$41*'Property % affected'!Q127</f>
        <v>31305.259254083081</v>
      </c>
      <c r="AL127" s="45">
        <f>'Population Estimate'!N126*Assumptions!G$41*'Property % affected'!R127</f>
        <v>19719.596918343239</v>
      </c>
      <c r="AM127" s="45">
        <f>'Population Estimate'!O126*Assumptions!H$41*'Property % affected'!S127</f>
        <v>10053.298646712432</v>
      </c>
    </row>
    <row r="128" spans="1:39" x14ac:dyDescent="0.35">
      <c r="A128">
        <v>2147</v>
      </c>
      <c r="B128" s="43">
        <f>'Property % affected'!B128*'Population Estimate'!B127</f>
        <v>2191.6126458949666</v>
      </c>
      <c r="C128" s="43">
        <f>'Property % affected'!C128*'Population Estimate'!C127</f>
        <v>3231.0049667113872</v>
      </c>
      <c r="D128" s="43">
        <f>'Property % affected'!D128*'Population Estimate'!D127</f>
        <v>3529.4191864797899</v>
      </c>
      <c r="E128" s="43">
        <f>'Property % affected'!E128*'Population Estimate'!E127</f>
        <v>3424.7470963221567</v>
      </c>
      <c r="F128" s="43">
        <f>'Property % affected'!F128*'Population Estimate'!F127</f>
        <v>2611.5966250551101</v>
      </c>
      <c r="G128" s="43">
        <f>'Property % affected'!G128*'Population Estimate'!G127</f>
        <v>1495.9472715727848</v>
      </c>
      <c r="H128" s="44">
        <f>'Property % affected'!H128*'Population Estimate'!B127</f>
        <v>269.71100575126007</v>
      </c>
      <c r="I128" s="44">
        <f>'Property % affected'!I128*'Population Estimate'!C127</f>
        <v>329.54627226160585</v>
      </c>
      <c r="J128" s="44">
        <f>'Property % affected'!J128*'Population Estimate'!D127</f>
        <v>215.41759371743342</v>
      </c>
      <c r="K128" s="44">
        <f>'Property % affected'!K128*'Population Estimate'!E127</f>
        <v>233.9041400331225</v>
      </c>
      <c r="L128" s="44">
        <f>'Property % affected'!L128*'Population Estimate'!F127</f>
        <v>192.33940192309635</v>
      </c>
      <c r="M128" s="44">
        <f>'Property % affected'!M128*'Population Estimate'!G127</f>
        <v>78.764322885887339</v>
      </c>
      <c r="N128" s="45">
        <f>'Property % affected'!N128*'Population Estimate'!B127</f>
        <v>41663.332870424376</v>
      </c>
      <c r="O128" s="45">
        <f>'Property % affected'!O128*'Population Estimate'!C127</f>
        <v>85344.506079399012</v>
      </c>
      <c r="P128" s="45">
        <f>'Property % affected'!P128*'Population Estimate'!D127</f>
        <v>64696.554262743804</v>
      </c>
      <c r="Q128" s="45">
        <f>'Property % affected'!Q128*'Population Estimate'!E127</f>
        <v>31822.031185270946</v>
      </c>
      <c r="R128" s="45">
        <f>'Property % affected'!R128*'Population Estimate'!F127</f>
        <v>20410.462796098433</v>
      </c>
      <c r="S128" s="45">
        <f>'Property % affected'!S128*'Population Estimate'!G127</f>
        <v>11144.301970708122</v>
      </c>
      <c r="U128">
        <v>2147</v>
      </c>
      <c r="V128" s="43">
        <f>'Population Estimate'!J127*Assumptions!C$41*'Property % affected'!B128</f>
        <v>2040.3380543346996</v>
      </c>
      <c r="W128" s="43">
        <f>'Population Estimate'!K127*Assumptions!D$41*'Property % affected'!C128</f>
        <v>2950.5278070210084</v>
      </c>
      <c r="X128" s="43">
        <f>'Population Estimate'!L127*Assumptions!E$41*'Property % affected'!D128</f>
        <v>3189.1893182333101</v>
      </c>
      <c r="Y128" s="43">
        <f>'Population Estimate'!M127*Assumptions!F$41*'Property % affected'!E128</f>
        <v>3415.9345965568741</v>
      </c>
      <c r="Z128" s="43">
        <f>'Population Estimate'!N127*Assumptions!G$41*'Property % affected'!F128</f>
        <v>2558.2495882170983</v>
      </c>
      <c r="AA128" s="43">
        <f>'Population Estimate'!O127*Assumptions!H$41*'Property % affected'!G128</f>
        <v>1368.2442497346851</v>
      </c>
      <c r="AB128" s="44">
        <f>'Population Estimate'!J127*Assumptions!C$41*'Property % affected'!H128</f>
        <v>251.09438464773046</v>
      </c>
      <c r="AC128" s="44">
        <f>'Population Estimate'!K127*Assumptions!D$41*'Property % affected'!I128</f>
        <v>300.93901124443516</v>
      </c>
      <c r="AD128" s="44">
        <f>'Population Estimate'!L127*Assumptions!E$41*'Property % affected'!J128</f>
        <v>194.65171251827886</v>
      </c>
      <c r="AE128" s="44">
        <f>'Population Estimate'!M127*Assumptions!F$41*'Property % affected'!K128</f>
        <v>233.30226196120472</v>
      </c>
      <c r="AF128" s="44">
        <f>'Population Estimate'!N127*Assumptions!G$41*'Property % affected'!L128</f>
        <v>188.41048845255762</v>
      </c>
      <c r="AG128" s="44">
        <f>'Population Estimate'!O127*Assumptions!H$41*'Property % affected'!M128</f>
        <v>72.040528380092681</v>
      </c>
      <c r="AH128" s="45">
        <f>'Population Estimate'!J127*Assumptions!C$41*'Property % affected'!N128</f>
        <v>38787.549289407871</v>
      </c>
      <c r="AI128" s="45">
        <f>'Population Estimate'!K127*Assumptions!D$41*'Property % affected'!O128</f>
        <v>77935.918068253959</v>
      </c>
      <c r="AJ128" s="45">
        <f>'Population Estimate'!L127*Assumptions!E$41*'Property % affected'!P128</f>
        <v>58459.919006400443</v>
      </c>
      <c r="AK128" s="45">
        <f>'Population Estimate'!M127*Assumptions!F$41*'Property % affected'!Q128</f>
        <v>31740.147287142478</v>
      </c>
      <c r="AL128" s="45">
        <f>'Population Estimate'!N127*Assumptions!G$41*'Property % affected'!R128</f>
        <v>19993.538643180538</v>
      </c>
      <c r="AM128" s="45">
        <f>'Population Estimate'!O127*Assumptions!H$41*'Property % affected'!S128</f>
        <v>10192.9575851273</v>
      </c>
    </row>
    <row r="129" spans="1:39" x14ac:dyDescent="0.35">
      <c r="A129">
        <v>2148</v>
      </c>
      <c r="B129" s="43">
        <f>'Property % affected'!B129*'Population Estimate'!B128</f>
        <v>2255.0488756411833</v>
      </c>
      <c r="C129" s="43">
        <f>'Property % affected'!C129*'Population Estimate'!C128</f>
        <v>3324.5264079949916</v>
      </c>
      <c r="D129" s="43">
        <f>'Property % affected'!D129*'Population Estimate'!D128</f>
        <v>3631.5782275875349</v>
      </c>
      <c r="E129" s="43">
        <f>'Property % affected'!E129*'Population Estimate'!E128</f>
        <v>3523.8764036985813</v>
      </c>
      <c r="F129" s="43">
        <f>'Property % affected'!F129*'Population Estimate'!F128</f>
        <v>2687.1892914059599</v>
      </c>
      <c r="G129" s="43">
        <f>'Property % affected'!G129*'Population Estimate'!G128</f>
        <v>1539.2474665162053</v>
      </c>
      <c r="H129" s="44">
        <f>'Property % affected'!H129*'Population Estimate'!B128</f>
        <v>271.33826674558213</v>
      </c>
      <c r="I129" s="44">
        <f>'Property % affected'!I129*'Population Estimate'!C128</f>
        <v>331.53454038281888</v>
      </c>
      <c r="J129" s="44">
        <f>'Property % affected'!J129*'Population Estimate'!D128</f>
        <v>216.71728353457934</v>
      </c>
      <c r="K129" s="44">
        <f>'Property % affected'!K129*'Population Estimate'!E128</f>
        <v>235.31536566118368</v>
      </c>
      <c r="L129" s="44">
        <f>'Property % affected'!L129*'Population Estimate'!F128</f>
        <v>193.49985292341381</v>
      </c>
      <c r="M129" s="44">
        <f>'Property % affected'!M129*'Population Estimate'!G128</f>
        <v>79.23953564192368</v>
      </c>
      <c r="N129" s="45">
        <f>'Property % affected'!N129*'Population Estimate'!B128</f>
        <v>42242.113730715602</v>
      </c>
      <c r="O129" s="45">
        <f>'Property % affected'!O129*'Population Estimate'!C128</f>
        <v>86530.099339625885</v>
      </c>
      <c r="P129" s="45">
        <f>'Property % affected'!P129*'Population Estimate'!D128</f>
        <v>65595.309229143764</v>
      </c>
      <c r="Q129" s="45">
        <f>'Property % affected'!Q129*'Population Estimate'!E128</f>
        <v>32264.098137593424</v>
      </c>
      <c r="R129" s="45">
        <f>'Property % affected'!R129*'Population Estimate'!F128</f>
        <v>20694.001927564648</v>
      </c>
      <c r="S129" s="45">
        <f>'Property % affected'!S129*'Population Estimate'!G128</f>
        <v>11299.11696599455</v>
      </c>
      <c r="U129">
        <v>2148</v>
      </c>
      <c r="V129" s="43">
        <f>'Population Estimate'!J128*Assumptions!C$41*'Property % affected'!B129</f>
        <v>2099.3956409101188</v>
      </c>
      <c r="W129" s="43">
        <f>'Population Estimate'!K128*Assumptions!D$41*'Property % affected'!C129</f>
        <v>3035.9308366984328</v>
      </c>
      <c r="X129" s="43">
        <f>'Population Estimate'!L128*Assumptions!E$41*'Property % affected'!D129</f>
        <v>3281.5004055390755</v>
      </c>
      <c r="Y129" s="43">
        <f>'Population Estimate'!M128*Assumptions!F$41*'Property % affected'!E129</f>
        <v>3514.8088261207135</v>
      </c>
      <c r="Z129" s="43">
        <f>'Population Estimate'!N128*Assumptions!G$41*'Property % affected'!F129</f>
        <v>2632.2981245450292</v>
      </c>
      <c r="AA129" s="43">
        <f>'Population Estimate'!O128*Assumptions!H$41*'Property % affected'!G129</f>
        <v>1407.8480806113162</v>
      </c>
      <c r="AB129" s="44">
        <f>'Population Estimate'!J128*Assumptions!C$41*'Property % affected'!H129</f>
        <v>252.6093250443688</v>
      </c>
      <c r="AC129" s="44">
        <f>'Population Estimate'!K128*Assumptions!D$41*'Property % affected'!I129</f>
        <v>302.75468173701989</v>
      </c>
      <c r="AD129" s="44">
        <f>'Population Estimate'!L128*Assumptions!E$41*'Property % affected'!J129</f>
        <v>195.82611449856404</v>
      </c>
      <c r="AE129" s="44">
        <f>'Population Estimate'!M128*Assumptions!F$41*'Property % affected'!K129</f>
        <v>234.70985624798246</v>
      </c>
      <c r="AF129" s="44">
        <f>'Population Estimate'!N128*Assumptions!G$41*'Property % affected'!L129</f>
        <v>189.54723494136334</v>
      </c>
      <c r="AG129" s="44">
        <f>'Population Estimate'!O128*Assumptions!H$41*'Property % affected'!M129</f>
        <v>72.475174128110055</v>
      </c>
      <c r="AH129" s="45">
        <f>'Population Estimate'!J128*Assumptions!C$41*'Property % affected'!N129</f>
        <v>39326.380189377662</v>
      </c>
      <c r="AI129" s="45">
        <f>'Population Estimate'!K128*Assumptions!D$41*'Property % affected'!O129</f>
        <v>79018.592319193485</v>
      </c>
      <c r="AJ129" s="45">
        <f>'Population Estimate'!L128*Assumptions!E$41*'Property % affected'!P129</f>
        <v>59272.035557908945</v>
      </c>
      <c r="AK129" s="45">
        <f>'Population Estimate'!M128*Assumptions!F$41*'Property % affected'!Q129</f>
        <v>32181.076720458732</v>
      </c>
      <c r="AL129" s="45">
        <f>'Population Estimate'!N128*Assumptions!G$41*'Property % affected'!R129</f>
        <v>20271.285925956865</v>
      </c>
      <c r="AM129" s="45">
        <f>'Population Estimate'!O128*Assumptions!H$41*'Property % affected'!S129</f>
        <v>10334.556644865987</v>
      </c>
    </row>
    <row r="130" spans="1:39" x14ac:dyDescent="0.35">
      <c r="A130">
        <v>2149</v>
      </c>
      <c r="B130" s="43">
        <f>'Property % affected'!B130*'Population Estimate'!B129</f>
        <v>2320.3212671069227</v>
      </c>
      <c r="C130" s="43">
        <f>'Property % affected'!C130*'Population Estimate'!C129</f>
        <v>3420.7548274695532</v>
      </c>
      <c r="D130" s="43">
        <f>'Property % affected'!D130*'Population Estimate'!D129</f>
        <v>3736.6942622198894</v>
      </c>
      <c r="E130" s="43">
        <f>'Property % affected'!E130*'Population Estimate'!E129</f>
        <v>3625.8750089543973</v>
      </c>
      <c r="F130" s="43">
        <f>'Property % affected'!F130*'Population Estimate'!F129</f>
        <v>2764.9699875433425</v>
      </c>
      <c r="G130" s="43">
        <f>'Property % affected'!G130*'Population Estimate'!G129</f>
        <v>1583.8009856360636</v>
      </c>
      <c r="H130" s="44">
        <f>'Property % affected'!H130*'Population Estimate'!B129</f>
        <v>272.97534557561409</v>
      </c>
      <c r="I130" s="44">
        <f>'Property % affected'!I130*'Population Estimate'!C129</f>
        <v>333.53480442222178</v>
      </c>
      <c r="J130" s="44">
        <f>'Property % affected'!J130*'Population Estimate'!D129</f>
        <v>218.02481483575463</v>
      </c>
      <c r="K130" s="44">
        <f>'Property % affected'!K130*'Population Estimate'!E129</f>
        <v>236.73510570789955</v>
      </c>
      <c r="L130" s="44">
        <f>'Property % affected'!L130*'Population Estimate'!F129</f>
        <v>194.66730533119471</v>
      </c>
      <c r="M130" s="44">
        <f>'Property % affected'!M130*'Population Estimate'!G129</f>
        <v>79.717615523013933</v>
      </c>
      <c r="N130" s="45">
        <f>'Property % affected'!N130*'Population Estimate'!B129</f>
        <v>42828.93492914494</v>
      </c>
      <c r="O130" s="45">
        <f>'Property % affected'!O130*'Population Estimate'!C129</f>
        <v>87732.162686133277</v>
      </c>
      <c r="P130" s="45">
        <f>'Property % affected'!P130*'Population Estimate'!D129</f>
        <v>66506.549566655565</v>
      </c>
      <c r="Q130" s="45">
        <f>'Property % affected'!Q130*'Population Estimate'!E129</f>
        <v>32712.306218657737</v>
      </c>
      <c r="R130" s="45">
        <f>'Property % affected'!R130*'Population Estimate'!F129</f>
        <v>20981.479942723785</v>
      </c>
      <c r="S130" s="45">
        <f>'Property % affected'!S130*'Population Estimate'!G129</f>
        <v>11456.082628306021</v>
      </c>
      <c r="U130">
        <v>2149</v>
      </c>
      <c r="V130" s="43">
        <f>'Population Estimate'!J129*Assumptions!C$41*'Property % affected'!B130</f>
        <v>2160.1626493750637</v>
      </c>
      <c r="W130" s="43">
        <f>'Population Estimate'!K129*Assumptions!D$41*'Property % affected'!C130</f>
        <v>3123.8058571365359</v>
      </c>
      <c r="X130" s="43">
        <f>'Population Estimate'!L129*Assumptions!E$41*'Property % affected'!D130</f>
        <v>3376.4834373389644</v>
      </c>
      <c r="Y130" s="43">
        <f>'Population Estimate'!M129*Assumptions!F$41*'Property % affected'!E130</f>
        <v>3616.5449703364598</v>
      </c>
      <c r="Z130" s="43">
        <f>'Population Estimate'!N129*Assumptions!G$41*'Property % affected'!F130</f>
        <v>2708.4899958147735</v>
      </c>
      <c r="AA130" s="43">
        <f>'Population Estimate'!O129*Assumptions!H$41*'Property % affected'!G130</f>
        <v>1448.5982444035858</v>
      </c>
      <c r="AB130" s="44">
        <f>'Population Estimate'!J129*Assumptions!C$41*'Property % affected'!H130</f>
        <v>254.13340560719837</v>
      </c>
      <c r="AC130" s="44">
        <f>'Population Estimate'!K129*Assumptions!D$41*'Property % affected'!I130</f>
        <v>304.58130680582923</v>
      </c>
      <c r="AD130" s="44">
        <f>'Population Estimate'!L129*Assumptions!E$41*'Property % affected'!J130</f>
        <v>197.00760205746266</v>
      </c>
      <c r="AE130" s="44">
        <f>'Population Estimate'!M129*Assumptions!F$41*'Property % affected'!K130</f>
        <v>236.12594304426068</v>
      </c>
      <c r="AF130" s="44">
        <f>'Population Estimate'!N129*Assumptions!G$41*'Property % affected'!L130</f>
        <v>190.69083982000936</v>
      </c>
      <c r="AG130" s="44">
        <f>'Population Estimate'!O129*Assumptions!H$41*'Property % affected'!M130</f>
        <v>72.912442246208769</v>
      </c>
      <c r="AH130" s="45">
        <f>'Population Estimate'!J129*Assumptions!C$41*'Property % affected'!N130</f>
        <v>39872.696448543407</v>
      </c>
      <c r="AI130" s="45">
        <f>'Population Estimate'!K129*Assumptions!D$41*'Property % affected'!O130</f>
        <v>80116.306920753108</v>
      </c>
      <c r="AJ130" s="45">
        <f>'Population Estimate'!L129*Assumptions!E$41*'Property % affected'!P130</f>
        <v>60095.433912479151</v>
      </c>
      <c r="AK130" s="45">
        <f>'Population Estimate'!M129*Assumptions!F$41*'Property % affected'!Q130</f>
        <v>32628.131480270964</v>
      </c>
      <c r="AL130" s="45">
        <f>'Population Estimate'!N129*Assumptions!G$41*'Property % affected'!R130</f>
        <v>20552.89163292044</v>
      </c>
      <c r="AM130" s="45">
        <f>'Population Estimate'!O129*Assumptions!H$41*'Property % affected'!S130</f>
        <v>10478.122777807066</v>
      </c>
    </row>
    <row r="131" spans="1:39" x14ac:dyDescent="0.35">
      <c r="A131">
        <v>2150</v>
      </c>
      <c r="B131" s="43">
        <f>'Property % affected'!B131*'Population Estimate'!B130</f>
        <v>2321.008218248925</v>
      </c>
      <c r="C131" s="43">
        <f>'Property % affected'!C131*'Population Estimate'!C130</f>
        <v>3421.7675714669258</v>
      </c>
      <c r="D131" s="43">
        <f>'Property % affected'!D131*'Population Estimate'!D130</f>
        <v>3737.8005428143629</v>
      </c>
      <c r="E131" s="43">
        <f>'Property % affected'!E131*'Population Estimate'!E130</f>
        <v>3626.9484805522607</v>
      </c>
      <c r="F131" s="43">
        <f>'Property % affected'!F131*'Population Estimate'!F130</f>
        <v>2765.7885807775942</v>
      </c>
      <c r="G131" s="43">
        <f>'Property % affected'!G131*'Population Estimate'!G130</f>
        <v>1584.2698835905019</v>
      </c>
      <c r="H131" s="44">
        <f>'Property % affected'!H131*'Population Estimate'!B130</f>
        <v>266.97598566542189</v>
      </c>
      <c r="I131" s="44">
        <f>'Property % affected'!I131*'Population Estimate'!C130</f>
        <v>326.20448918776339</v>
      </c>
      <c r="J131" s="44">
        <f>'Property % affected'!J131*'Population Estimate'!D130</f>
        <v>213.23313912308339</v>
      </c>
      <c r="K131" s="44">
        <f>'Property % affected'!K131*'Population Estimate'!E130</f>
        <v>231.53222154440769</v>
      </c>
      <c r="L131" s="44">
        <f>'Property % affected'!L131*'Population Estimate'!F130</f>
        <v>190.38897307021185</v>
      </c>
      <c r="M131" s="44">
        <f>'Property % affected'!M131*'Population Estimate'!G130</f>
        <v>77.965608704609139</v>
      </c>
      <c r="N131" s="45">
        <f>'Property % affected'!N131*'Population Estimate'!B130</f>
        <v>42214.855167991409</v>
      </c>
      <c r="O131" s="45">
        <f>'Property % affected'!O131*'Population Estimate'!C130</f>
        <v>86474.262026289362</v>
      </c>
      <c r="P131" s="45">
        <f>'Property % affected'!P131*'Population Estimate'!D130</f>
        <v>65552.981000437358</v>
      </c>
      <c r="Q131" s="45">
        <f>'Property % affected'!Q131*'Population Estimate'!E130</f>
        <v>32243.278323783223</v>
      </c>
      <c r="R131" s="45">
        <f>'Property % affected'!R131*'Population Estimate'!F130</f>
        <v>20680.648221991276</v>
      </c>
      <c r="S131" s="45">
        <f>'Property % affected'!S131*'Population Estimate'!G130</f>
        <v>11291.825718910919</v>
      </c>
      <c r="U131">
        <v>2150</v>
      </c>
      <c r="V131" s="43">
        <f>'Population Estimate'!J130*Assumptions!C$41*'Property % affected'!B131</f>
        <v>2160.8021841756681</v>
      </c>
      <c r="W131" s="43">
        <f>'Population Estimate'!K130*Assumptions!D$41*'Property % affected'!C131</f>
        <v>3124.7306868277396</v>
      </c>
      <c r="X131" s="43">
        <f>'Population Estimate'!L130*Assumptions!E$41*'Property % affected'!D131</f>
        <v>3377.4830744091032</v>
      </c>
      <c r="Y131" s="43">
        <f>'Population Estimate'!M130*Assumptions!F$41*'Property % affected'!E131</f>
        <v>3617.6156796958458</v>
      </c>
      <c r="Z131" s="43">
        <f>'Population Estimate'!N130*Assumptions!G$41*'Property % affected'!F131</f>
        <v>2709.2918676598933</v>
      </c>
      <c r="AA131" s="43">
        <f>'Population Estimate'!O130*Assumptions!H$41*'Property % affected'!G131</f>
        <v>1449.0271144193036</v>
      </c>
      <c r="AB131" s="44">
        <f>'Population Estimate'!J130*Assumptions!C$41*'Property % affected'!H131</f>
        <v>248.54814748718209</v>
      </c>
      <c r="AC131" s="44">
        <f>'Population Estimate'!K130*Assumptions!D$41*'Property % affected'!I131</f>
        <v>297.88732175896831</v>
      </c>
      <c r="AD131" s="44">
        <f>'Population Estimate'!L130*Assumptions!E$41*'Property % affected'!J131</f>
        <v>192.67783554578608</v>
      </c>
      <c r="AE131" s="44">
        <f>'Population Estimate'!M130*Assumptions!F$41*'Property % affected'!K131</f>
        <v>230.93644685196202</v>
      </c>
      <c r="AF131" s="44">
        <f>'Population Estimate'!N130*Assumptions!G$41*'Property % affected'!L131</f>
        <v>186.49990097443464</v>
      </c>
      <c r="AG131" s="44">
        <f>'Population Estimate'!O130*Assumptions!H$41*'Property % affected'!M131</f>
        <v>71.309997226700816</v>
      </c>
      <c r="AH131" s="45">
        <f>'Population Estimate'!J130*Assumptions!C$41*'Property % affected'!N131</f>
        <v>39301.003130645673</v>
      </c>
      <c r="AI131" s="45">
        <f>'Population Estimate'!K130*Assumptions!D$41*'Property % affected'!O131</f>
        <v>78967.602132744942</v>
      </c>
      <c r="AJ131" s="45">
        <f>'Population Estimate'!L130*Assumptions!E$41*'Property % affected'!P131</f>
        <v>59233.787696797037</v>
      </c>
      <c r="AK131" s="45">
        <f>'Population Estimate'!M130*Assumptions!F$41*'Property % affected'!Q131</f>
        <v>32160.310479831933</v>
      </c>
      <c r="AL131" s="45">
        <f>'Population Estimate'!N130*Assumptions!G$41*'Property % affected'!R131</f>
        <v>20258.20499628476</v>
      </c>
      <c r="AM131" s="45">
        <f>'Population Estimate'!O130*Assumptions!H$41*'Property % affected'!S131</f>
        <v>10327.887822317791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2DB092-6FB1-4BF2-8C03-EF0AC096F196}">
  <sheetPr>
    <tabColor theme="5" tint="0.79998168889431442"/>
  </sheetPr>
  <dimension ref="A1:AM131"/>
  <sheetViews>
    <sheetView zoomScale="85" zoomScaleNormal="85" workbookViewId="0">
      <selection activeCell="H4" sqref="H4"/>
    </sheetView>
  </sheetViews>
  <sheetFormatPr defaultColWidth="8.81640625" defaultRowHeight="14.5" x14ac:dyDescent="0.35"/>
  <cols>
    <col min="2" max="2" width="13.453125" style="30" bestFit="1" customWidth="1"/>
    <col min="3" max="4" width="14.453125" style="30" bestFit="1" customWidth="1"/>
    <col min="5" max="7" width="13.453125" style="30" bestFit="1" customWidth="1"/>
    <col min="8" max="9" width="14.453125" style="32" bestFit="1" customWidth="1"/>
    <col min="10" max="13" width="13.453125" style="32" bestFit="1" customWidth="1"/>
    <col min="14" max="17" width="16" style="34" bestFit="1" customWidth="1"/>
    <col min="18" max="19" width="14.453125" style="34" bestFit="1" customWidth="1"/>
    <col min="22" max="22" width="13.453125" style="30" bestFit="1" customWidth="1"/>
    <col min="23" max="24" width="14.453125" style="30" bestFit="1" customWidth="1"/>
    <col min="25" max="27" width="13.453125" style="30" bestFit="1" customWidth="1"/>
    <col min="28" max="29" width="14.453125" style="32" bestFit="1" customWidth="1"/>
    <col min="30" max="33" width="13.453125" style="32" bestFit="1" customWidth="1"/>
    <col min="34" max="37" width="16" style="34" bestFit="1" customWidth="1"/>
    <col min="38" max="39" width="14.453125" style="34" bestFit="1" customWidth="1"/>
  </cols>
  <sheetData>
    <row r="1" spans="1:39" x14ac:dyDescent="0.35">
      <c r="A1" t="s">
        <v>132</v>
      </c>
      <c r="U1" t="s">
        <v>132</v>
      </c>
    </row>
    <row r="2" spans="1:39" x14ac:dyDescent="0.35">
      <c r="B2" s="30" t="s">
        <v>126</v>
      </c>
      <c r="C2" s="46">
        <f>Assumptions!$C$36</f>
        <v>0</v>
      </c>
      <c r="H2" s="32" t="s">
        <v>127</v>
      </c>
      <c r="I2" s="46">
        <f>Assumptions!$D$36</f>
        <v>2</v>
      </c>
      <c r="N2" s="34" t="s">
        <v>128</v>
      </c>
      <c r="O2" s="46">
        <f>Assumptions!E36</f>
        <v>10</v>
      </c>
      <c r="V2" s="30" t="s">
        <v>126</v>
      </c>
      <c r="W2" s="46">
        <f>Assumptions!$C$36</f>
        <v>0</v>
      </c>
      <c r="AB2" s="32" t="s">
        <v>127</v>
      </c>
      <c r="AC2" s="46">
        <f>Assumptions!$D$36</f>
        <v>2</v>
      </c>
      <c r="AH2" s="34" t="s">
        <v>128</v>
      </c>
      <c r="AI2" s="46">
        <f>Assumptions!Y36</f>
        <v>0</v>
      </c>
    </row>
    <row r="3" spans="1:39" x14ac:dyDescent="0.35">
      <c r="A3" s="1" t="s">
        <v>0</v>
      </c>
      <c r="B3" s="31" t="s">
        <v>1</v>
      </c>
      <c r="C3" s="31" t="s">
        <v>2</v>
      </c>
      <c r="D3" s="31" t="s">
        <v>3</v>
      </c>
      <c r="E3" s="31" t="s">
        <v>4</v>
      </c>
      <c r="F3" s="31" t="s">
        <v>5</v>
      </c>
      <c r="G3" s="31" t="s">
        <v>6</v>
      </c>
      <c r="H3" s="33" t="s">
        <v>1</v>
      </c>
      <c r="I3" s="33" t="s">
        <v>2</v>
      </c>
      <c r="J3" s="33" t="s">
        <v>3</v>
      </c>
      <c r="K3" s="33" t="s">
        <v>4</v>
      </c>
      <c r="L3" s="33" t="s">
        <v>5</v>
      </c>
      <c r="M3" s="33" t="s">
        <v>6</v>
      </c>
      <c r="N3" s="35" t="s">
        <v>1</v>
      </c>
      <c r="O3" s="35" t="s">
        <v>2</v>
      </c>
      <c r="P3" s="35" t="s">
        <v>3</v>
      </c>
      <c r="Q3" s="35" t="s">
        <v>4</v>
      </c>
      <c r="R3" s="35" t="s">
        <v>5</v>
      </c>
      <c r="S3" s="35" t="s">
        <v>6</v>
      </c>
      <c r="U3" s="1" t="s">
        <v>0</v>
      </c>
      <c r="V3" s="31" t="s">
        <v>1</v>
      </c>
      <c r="W3" s="31" t="s">
        <v>2</v>
      </c>
      <c r="X3" s="31" t="s">
        <v>3</v>
      </c>
      <c r="Y3" s="31" t="s">
        <v>4</v>
      </c>
      <c r="Z3" s="31" t="s">
        <v>5</v>
      </c>
      <c r="AA3" s="31" t="s">
        <v>6</v>
      </c>
      <c r="AB3" s="33" t="s">
        <v>1</v>
      </c>
      <c r="AC3" s="33" t="s">
        <v>2</v>
      </c>
      <c r="AD3" s="33" t="s">
        <v>3</v>
      </c>
      <c r="AE3" s="33" t="s">
        <v>4</v>
      </c>
      <c r="AF3" s="33" t="s">
        <v>5</v>
      </c>
      <c r="AG3" s="33" t="s">
        <v>6</v>
      </c>
      <c r="AH3" s="35" t="s">
        <v>1</v>
      </c>
      <c r="AI3" s="35" t="s">
        <v>2</v>
      </c>
      <c r="AJ3" s="35" t="s">
        <v>3</v>
      </c>
      <c r="AK3" s="35" t="s">
        <v>4</v>
      </c>
      <c r="AL3" s="35" t="s">
        <v>5</v>
      </c>
      <c r="AM3" s="35" t="s">
        <v>6</v>
      </c>
    </row>
    <row r="4" spans="1:39" x14ac:dyDescent="0.35">
      <c r="A4">
        <v>2023</v>
      </c>
      <c r="B4" s="43">
        <f>Displacement_Number!B4*'Temporary Relocation Numbers'!$C$2</f>
        <v>0</v>
      </c>
      <c r="C4" s="43">
        <f>Displacement_Number!C4*'Temporary Relocation Numbers'!$C$2</f>
        <v>0</v>
      </c>
      <c r="D4" s="43">
        <f>Displacement_Number!D4*'Temporary Relocation Numbers'!$C$2</f>
        <v>0</v>
      </c>
      <c r="E4" s="43">
        <f>Displacement_Number!E4*'Temporary Relocation Numbers'!$C$2</f>
        <v>0</v>
      </c>
      <c r="F4" s="43">
        <f>Displacement_Number!F4*'Temporary Relocation Numbers'!$C$2</f>
        <v>0</v>
      </c>
      <c r="G4" s="43">
        <f>Displacement_Number!G4*'Temporary Relocation Numbers'!$C$2</f>
        <v>0</v>
      </c>
      <c r="H4" s="44">
        <f>Displacement_Number!H4*'Temporary Relocation Numbers'!$I$2</f>
        <v>200.7208426953442</v>
      </c>
      <c r="I4" s="44">
        <f>Displacement_Number!I4*'Temporary Relocation Numbers'!$I$2</f>
        <v>245.25067225644628</v>
      </c>
      <c r="J4" s="44">
        <f>Displacement_Number!J4*'Temporary Relocation Numbers'!$I$2</f>
        <v>160.31530052668057</v>
      </c>
      <c r="K4" s="44">
        <f>Displacement_Number!K4*'Temporary Relocation Numbers'!$I$2</f>
        <v>174.07311936197775</v>
      </c>
      <c r="L4" s="44">
        <f>Displacement_Number!L4*'Temporary Relocation Numbers'!$I$2</f>
        <v>143.14034657201614</v>
      </c>
      <c r="M4" s="44">
        <f>Displacement_Number!M4*'Temporary Relocation Numbers'!$I$2</f>
        <v>58.616967520279367</v>
      </c>
      <c r="N4" s="45">
        <f>Displacement_Number!N4*'Temporary Relocation Numbers'!$O$2</f>
        <v>59073.158828485655</v>
      </c>
      <c r="O4" s="45">
        <f>Displacement_Number!O4*'Temporary Relocation Numbers'!$O$2</f>
        <v>121007.35143889222</v>
      </c>
      <c r="P4" s="45">
        <f>Displacement_Number!P4*'Temporary Relocation Numbers'!$O$2</f>
        <v>91731.255334395362</v>
      </c>
      <c r="Q4" s="45">
        <f>Displacement_Number!Q4*'Temporary Relocation Numbers'!$O$2</f>
        <v>45119.479718507399</v>
      </c>
      <c r="R4" s="45">
        <f>Displacement_Number!R4*'Temporary Relocation Numbers'!$O$2</f>
        <v>28939.367723332572</v>
      </c>
      <c r="S4" s="45">
        <f>Displacement_Number!S4*'Temporary Relocation Numbers'!$O$2</f>
        <v>15801.163156958475</v>
      </c>
      <c r="U4">
        <v>2023</v>
      </c>
      <c r="V4" s="43">
        <f>Displacement_Number!V4*'Temporary Relocation Numbers'!$C$2</f>
        <v>0</v>
      </c>
      <c r="W4" s="43">
        <f>Displacement_Number!W4*'Temporary Relocation Numbers'!$C$2</f>
        <v>0</v>
      </c>
      <c r="X4" s="43">
        <f>Displacement_Number!X4*'Temporary Relocation Numbers'!$C$2</f>
        <v>0</v>
      </c>
      <c r="Y4" s="43">
        <f>Displacement_Number!Y4*'Temporary Relocation Numbers'!$C$2</f>
        <v>0</v>
      </c>
      <c r="Z4" s="43">
        <f>Displacement_Number!Z4*'Temporary Relocation Numbers'!$C$2</f>
        <v>0</v>
      </c>
      <c r="AA4" s="43">
        <f>Displacement_Number!AA4*'Temporary Relocation Numbers'!$C$2</f>
        <v>0</v>
      </c>
      <c r="AB4" s="44">
        <f>Displacement_Number!AB4*'Temporary Relocation Numbers'!$I$2</f>
        <v>186.86622128072321</v>
      </c>
      <c r="AC4" s="44">
        <f>Displacement_Number!AC4*'Temporary Relocation Numbers'!$I$2</f>
        <v>223.96094578578203</v>
      </c>
      <c r="AD4" s="44">
        <f>Displacement_Number!AD4*'Temporary Relocation Numbers'!$I$2</f>
        <v>144.86118451092642</v>
      </c>
      <c r="AE4" s="44">
        <f>Displacement_Number!AE4*'Temporary Relocation Numbers'!$I$2</f>
        <v>173.625197433621</v>
      </c>
      <c r="AF4" s="44">
        <f>Displacement_Number!AF4*'Temporary Relocation Numbers'!$I$2</f>
        <v>140.21642131176574</v>
      </c>
      <c r="AG4" s="44">
        <f>Displacement_Number!AG4*'Temporary Relocation Numbers'!$I$2</f>
        <v>53.613071978255661</v>
      </c>
      <c r="AH4" s="45">
        <f>Displacement_Number!AH4*'Temporary Relocation Numbers'!$O$2</f>
        <v>54995.673698669452</v>
      </c>
      <c r="AI4" s="45">
        <f>Displacement_Number!AI4*'Temporary Relocation Numbers'!$O$2</f>
        <v>110502.94225880346</v>
      </c>
      <c r="AJ4" s="45">
        <f>Displacement_Number!AJ4*'Temporary Relocation Numbers'!$O$2</f>
        <v>82888.521936203048</v>
      </c>
      <c r="AK4" s="45">
        <f>Displacement_Number!AK4*'Temporary Relocation Numbers'!$O$2</f>
        <v>45003.379056693317</v>
      </c>
      <c r="AL4" s="45">
        <f>Displacement_Number!AL4*'Temporary Relocation Numbers'!$O$2</f>
        <v>28348.223784335918</v>
      </c>
      <c r="AM4" s="45">
        <f>Displacement_Number!AM4*'Temporary Relocation Numbers'!$O$2</f>
        <v>14452.281199655938</v>
      </c>
    </row>
    <row r="5" spans="1:39" x14ac:dyDescent="0.35">
      <c r="A5">
        <v>2024</v>
      </c>
      <c r="B5" s="43">
        <f>Displacement_Number!B5*'Temporary Relocation Numbers'!$C$2</f>
        <v>0</v>
      </c>
      <c r="C5" s="43">
        <f>Displacement_Number!C5*'Temporary Relocation Numbers'!$C$2</f>
        <v>0</v>
      </c>
      <c r="D5" s="43">
        <f>Displacement_Number!D5*'Temporary Relocation Numbers'!$C$2</f>
        <v>0</v>
      </c>
      <c r="E5" s="43">
        <f>Displacement_Number!E5*'Temporary Relocation Numbers'!$C$2</f>
        <v>0</v>
      </c>
      <c r="F5" s="43">
        <f>Displacement_Number!F5*'Temporary Relocation Numbers'!$C$2</f>
        <v>0</v>
      </c>
      <c r="G5" s="43">
        <f>Displacement_Number!G5*'Temporary Relocation Numbers'!$C$2</f>
        <v>0</v>
      </c>
      <c r="H5" s="44">
        <f>Displacement_Number!H5*'Temporary Relocation Numbers'!$I$2</f>
        <v>201.93186186438325</v>
      </c>
      <c r="I5" s="44">
        <f>Displacement_Number!I5*'Temporary Relocation Numbers'!$I$2</f>
        <v>246.73035548881029</v>
      </c>
      <c r="J5" s="44">
        <f>Displacement_Number!J5*'Temporary Relocation Numbers'!$I$2</f>
        <v>161.28253890322893</v>
      </c>
      <c r="K5" s="44">
        <f>Displacement_Number!K5*'Temporary Relocation Numbers'!$I$2</f>
        <v>175.12336347978339</v>
      </c>
      <c r="L5" s="44">
        <f>Displacement_Number!L5*'Temporary Relocation Numbers'!$I$2</f>
        <v>144.00396243389605</v>
      </c>
      <c r="M5" s="44">
        <f>Displacement_Number!M5*'Temporary Relocation Numbers'!$I$2</f>
        <v>58.970624222517017</v>
      </c>
      <c r="N5" s="45">
        <f>Displacement_Number!N5*'Temporary Relocation Numbers'!$O$2</f>
        <v>59893.794416934747</v>
      </c>
      <c r="O5" s="45">
        <f>Displacement_Number!O5*'Temporary Relocation Numbers'!$O$2</f>
        <v>122688.36767408357</v>
      </c>
      <c r="P5" s="45">
        <f>Displacement_Number!P5*'Temporary Relocation Numbers'!$O$2</f>
        <v>93005.572370988535</v>
      </c>
      <c r="Q5" s="45">
        <f>Displacement_Number!Q5*'Temporary Relocation Numbers'!$O$2</f>
        <v>45746.272859819132</v>
      </c>
      <c r="R5" s="45">
        <f>Displacement_Number!R5*'Temporary Relocation Numbers'!$O$2</f>
        <v>29341.389141045034</v>
      </c>
      <c r="S5" s="45">
        <f>Displacement_Number!S5*'Temporary Relocation Numbers'!$O$2</f>
        <v>16020.670579325022</v>
      </c>
      <c r="U5">
        <v>2024</v>
      </c>
      <c r="V5" s="43">
        <f>Displacement_Number!V5*'Temporary Relocation Numbers'!$C$2</f>
        <v>0</v>
      </c>
      <c r="W5" s="43">
        <f>Displacement_Number!W5*'Temporary Relocation Numbers'!$C$2</f>
        <v>0</v>
      </c>
      <c r="X5" s="43">
        <f>Displacement_Number!X5*'Temporary Relocation Numbers'!$C$2</f>
        <v>0</v>
      </c>
      <c r="Y5" s="43">
        <f>Displacement_Number!Y5*'Temporary Relocation Numbers'!$C$2</f>
        <v>0</v>
      </c>
      <c r="Z5" s="43">
        <f>Displacement_Number!Z5*'Temporary Relocation Numbers'!$C$2</f>
        <v>0</v>
      </c>
      <c r="AA5" s="43">
        <f>Displacement_Number!AA5*'Temporary Relocation Numbers'!$C$2</f>
        <v>0</v>
      </c>
      <c r="AB5" s="44">
        <f>Displacement_Number!AB5*'Temporary Relocation Numbers'!$I$2</f>
        <v>187.99365066462792</v>
      </c>
      <c r="AC5" s="44">
        <f>Displacement_Number!AC5*'Temporary Relocation Numbers'!$I$2</f>
        <v>225.31218063922654</v>
      </c>
      <c r="AD5" s="44">
        <f>Displacement_Number!AD5*'Temporary Relocation Numbers'!$I$2</f>
        <v>145.73518279100887</v>
      </c>
      <c r="AE5" s="44">
        <f>Displacement_Number!AE5*'Temporary Relocation Numbers'!$I$2</f>
        <v>174.67273908149781</v>
      </c>
      <c r="AF5" s="44">
        <f>Displacement_Number!AF5*'Temporary Relocation Numbers'!$I$2</f>
        <v>141.06239610811676</v>
      </c>
      <c r="AG5" s="44">
        <f>Displacement_Number!AG5*'Temporary Relocation Numbers'!$I$2</f>
        <v>53.936538425510889</v>
      </c>
      <c r="AH5" s="45">
        <f>Displacement_Number!AH5*'Temporary Relocation Numbers'!$O$2</f>
        <v>55759.66546655335</v>
      </c>
      <c r="AI5" s="45">
        <f>Displacement_Number!AI5*'Temporary Relocation Numbers'!$O$2</f>
        <v>112038.03279474718</v>
      </c>
      <c r="AJ5" s="45">
        <f>Displacement_Number!AJ5*'Temporary Relocation Numbers'!$O$2</f>
        <v>84039.997027831138</v>
      </c>
      <c r="AK5" s="45">
        <f>Displacement_Number!AK5*'Temporary Relocation Numbers'!$O$2</f>
        <v>45628.559344776666</v>
      </c>
      <c r="AL5" s="45">
        <f>Displacement_Number!AL5*'Temporary Relocation Numbers'!$O$2</f>
        <v>28742.033117848769</v>
      </c>
      <c r="AM5" s="45">
        <f>Displacement_Number!AM5*'Temporary Relocation Numbers'!$O$2</f>
        <v>14653.050153304514</v>
      </c>
    </row>
    <row r="6" spans="1:39" x14ac:dyDescent="0.35">
      <c r="A6">
        <v>2025</v>
      </c>
      <c r="B6" s="43">
        <f>Displacement_Number!B6*'Temporary Relocation Numbers'!$C$2</f>
        <v>0</v>
      </c>
      <c r="C6" s="43">
        <f>Displacement_Number!C6*'Temporary Relocation Numbers'!$C$2</f>
        <v>0</v>
      </c>
      <c r="D6" s="43">
        <f>Displacement_Number!D6*'Temporary Relocation Numbers'!$C$2</f>
        <v>0</v>
      </c>
      <c r="E6" s="43">
        <f>Displacement_Number!E6*'Temporary Relocation Numbers'!$C$2</f>
        <v>0</v>
      </c>
      <c r="F6" s="43">
        <f>Displacement_Number!F6*'Temporary Relocation Numbers'!$C$2</f>
        <v>0</v>
      </c>
      <c r="G6" s="43">
        <f>Displacement_Number!G6*'Temporary Relocation Numbers'!$C$2</f>
        <v>0</v>
      </c>
      <c r="H6" s="44">
        <f>Displacement_Number!H6*'Temporary Relocation Numbers'!$I$2</f>
        <v>203.15018753636485</v>
      </c>
      <c r="I6" s="44">
        <f>Displacement_Number!I6*'Temporary Relocation Numbers'!$I$2</f>
        <v>248.21896616854067</v>
      </c>
      <c r="J6" s="44">
        <f>Displacement_Number!J6*'Temporary Relocation Numbers'!$I$2</f>
        <v>162.25561296778713</v>
      </c>
      <c r="K6" s="44">
        <f>Displacement_Number!K6*'Temporary Relocation Numbers'!$I$2</f>
        <v>176.17994408831794</v>
      </c>
      <c r="L6" s="44">
        <f>Displacement_Number!L6*'Temporary Relocation Numbers'!$I$2</f>
        <v>144.87278879284932</v>
      </c>
      <c r="M6" s="44">
        <f>Displacement_Number!M6*'Temporary Relocation Numbers'!$I$2</f>
        <v>59.326414659547325</v>
      </c>
      <c r="N6" s="45">
        <f>Displacement_Number!N6*'Temporary Relocation Numbers'!$O$2</f>
        <v>60725.830153647177</v>
      </c>
      <c r="O6" s="45">
        <f>Displacement_Number!O6*'Temporary Relocation Numbers'!$O$2</f>
        <v>124392.73633827506</v>
      </c>
      <c r="P6" s="45">
        <f>Displacement_Number!P6*'Temporary Relocation Numbers'!$O$2</f>
        <v>94297.592031445674</v>
      </c>
      <c r="Q6" s="45">
        <f>Displacement_Number!Q6*'Temporary Relocation Numbers'!$O$2</f>
        <v>46381.773318778287</v>
      </c>
      <c r="R6" s="45">
        <f>Displacement_Number!R6*'Temporary Relocation Numbers'!$O$2</f>
        <v>29748.995380853296</v>
      </c>
      <c r="S6" s="45">
        <f>Displacement_Number!S6*'Temporary Relocation Numbers'!$O$2</f>
        <v>16243.227366348805</v>
      </c>
      <c r="U6">
        <v>2025</v>
      </c>
      <c r="V6" s="43">
        <f>Displacement_Number!V6*'Temporary Relocation Numbers'!$C$2</f>
        <v>0</v>
      </c>
      <c r="W6" s="43">
        <f>Displacement_Number!W6*'Temporary Relocation Numbers'!$C$2</f>
        <v>0</v>
      </c>
      <c r="X6" s="43">
        <f>Displacement_Number!X6*'Temporary Relocation Numbers'!$C$2</f>
        <v>0</v>
      </c>
      <c r="Y6" s="43">
        <f>Displacement_Number!Y6*'Temporary Relocation Numbers'!$C$2</f>
        <v>0</v>
      </c>
      <c r="Z6" s="43">
        <f>Displacement_Number!Z6*'Temporary Relocation Numbers'!$C$2</f>
        <v>0</v>
      </c>
      <c r="AA6" s="43">
        <f>Displacement_Number!AA6*'Temporary Relocation Numbers'!$C$2</f>
        <v>0</v>
      </c>
      <c r="AB6" s="44">
        <f>Displacement_Number!AB6*'Temporary Relocation Numbers'!$I$2</f>
        <v>189.12788222501479</v>
      </c>
      <c r="AC6" s="44">
        <f>Displacement_Number!AC6*'Temporary Relocation Numbers'!$I$2</f>
        <v>226.6715679659639</v>
      </c>
      <c r="AD6" s="44">
        <f>Displacement_Number!AD6*'Temporary Relocation Numbers'!$I$2</f>
        <v>146.61445420893136</v>
      </c>
      <c r="AE6" s="44">
        <f>Displacement_Number!AE6*'Temporary Relocation Numbers'!$I$2</f>
        <v>175.72660091515559</v>
      </c>
      <c r="AF6" s="44">
        <f>Displacement_Number!AF6*'Temporary Relocation Numbers'!$I$2</f>
        <v>141.91347496681206</v>
      </c>
      <c r="AG6" s="44">
        <f>Displacement_Number!AG6*'Temporary Relocation Numbers'!$I$2</f>
        <v>54.261956459172922</v>
      </c>
      <c r="AH6" s="45">
        <f>Displacement_Number!AH6*'Temporary Relocation Numbers'!$O$2</f>
        <v>56534.270495120138</v>
      </c>
      <c r="AI6" s="45">
        <f>Displacement_Number!AI6*'Temporary Relocation Numbers'!$O$2</f>
        <v>113594.44858145231</v>
      </c>
      <c r="AJ6" s="45">
        <f>Displacement_Number!AJ6*'Temporary Relocation Numbers'!$O$2</f>
        <v>85207.468241185969</v>
      </c>
      <c r="AK6" s="45">
        <f>Displacement_Number!AK6*'Temporary Relocation Numbers'!$O$2</f>
        <v>46262.424544988855</v>
      </c>
      <c r="AL6" s="45">
        <f>Displacement_Number!AL6*'Temporary Relocation Numbers'!$O$2</f>
        <v>29141.31319239788</v>
      </c>
      <c r="AM6" s="45">
        <f>Displacement_Number!AM6*'Temporary Relocation Numbers'!$O$2</f>
        <v>14856.608159573389</v>
      </c>
    </row>
    <row r="7" spans="1:39" x14ac:dyDescent="0.35">
      <c r="A7">
        <v>2026</v>
      </c>
      <c r="B7" s="43">
        <f>Displacement_Number!B7*'Temporary Relocation Numbers'!$C$2</f>
        <v>0</v>
      </c>
      <c r="C7" s="43">
        <f>Displacement_Number!C7*'Temporary Relocation Numbers'!$C$2</f>
        <v>0</v>
      </c>
      <c r="D7" s="43">
        <f>Displacement_Number!D7*'Temporary Relocation Numbers'!$C$2</f>
        <v>0</v>
      </c>
      <c r="E7" s="43">
        <f>Displacement_Number!E7*'Temporary Relocation Numbers'!$C$2</f>
        <v>0</v>
      </c>
      <c r="F7" s="43">
        <f>Displacement_Number!F7*'Temporary Relocation Numbers'!$C$2</f>
        <v>0</v>
      </c>
      <c r="G7" s="43">
        <f>Displacement_Number!G7*'Temporary Relocation Numbers'!$C$2</f>
        <v>0</v>
      </c>
      <c r="H7" s="44">
        <f>Displacement_Number!H7*'Temporary Relocation Numbers'!$I$2</f>
        <v>204.37586379398115</v>
      </c>
      <c r="I7" s="44">
        <f>Displacement_Number!I7*'Temporary Relocation Numbers'!$I$2</f>
        <v>249.71655815805528</v>
      </c>
      <c r="J7" s="44">
        <f>Displacement_Number!J7*'Temporary Relocation Numbers'!$I$2</f>
        <v>163.23455792910545</v>
      </c>
      <c r="K7" s="44">
        <f>Displacement_Number!K7*'Temporary Relocation Numbers'!$I$2</f>
        <v>177.24289941784997</v>
      </c>
      <c r="L7" s="44">
        <f>Displacement_Number!L7*'Temporary Relocation Numbers'!$I$2</f>
        <v>145.74685708563035</v>
      </c>
      <c r="M7" s="44">
        <f>Displacement_Number!M7*'Temporary Relocation Numbers'!$I$2</f>
        <v>59.684351704939864</v>
      </c>
      <c r="N7" s="45">
        <f>Displacement_Number!N7*'Temporary Relocation Numbers'!$O$2</f>
        <v>61569.424407797123</v>
      </c>
      <c r="O7" s="45">
        <f>Displacement_Number!O7*'Temporary Relocation Numbers'!$O$2</f>
        <v>126120.78183995777</v>
      </c>
      <c r="P7" s="45">
        <f>Displacement_Number!P7*'Temporary Relocation Numbers'!$O$2</f>
        <v>95607.560238000136</v>
      </c>
      <c r="Q7" s="45">
        <f>Displacement_Number!Q7*'Temporary Relocation Numbers'!$O$2</f>
        <v>47026.102056154254</v>
      </c>
      <c r="R7" s="45">
        <f>Displacement_Number!R7*'Temporary Relocation Numbers'!$O$2</f>
        <v>30162.264026280176</v>
      </c>
      <c r="S7" s="45">
        <f>Displacement_Number!S7*'Temporary Relocation Numbers'!$O$2</f>
        <v>16468.875879352789</v>
      </c>
      <c r="U7">
        <v>2026</v>
      </c>
      <c r="V7" s="43">
        <f>Displacement_Number!V7*'Temporary Relocation Numbers'!$C$2</f>
        <v>0</v>
      </c>
      <c r="W7" s="43">
        <f>Displacement_Number!W7*'Temporary Relocation Numbers'!$C$2</f>
        <v>0</v>
      </c>
      <c r="X7" s="43">
        <f>Displacement_Number!X7*'Temporary Relocation Numbers'!$C$2</f>
        <v>0</v>
      </c>
      <c r="Y7" s="43">
        <f>Displacement_Number!Y7*'Temporary Relocation Numbers'!$C$2</f>
        <v>0</v>
      </c>
      <c r="Z7" s="43">
        <f>Displacement_Number!Z7*'Temporary Relocation Numbers'!$C$2</f>
        <v>0</v>
      </c>
      <c r="AA7" s="43">
        <f>Displacement_Number!AA7*'Temporary Relocation Numbers'!$C$2</f>
        <v>0</v>
      </c>
      <c r="AB7" s="44">
        <f>Displacement_Number!AB7*'Temporary Relocation Numbers'!$I$2</f>
        <v>190.26895700179762</v>
      </c>
      <c r="AC7" s="44">
        <f>Displacement_Number!AC7*'Temporary Relocation Numbers'!$I$2</f>
        <v>228.03915695272187</v>
      </c>
      <c r="AD7" s="44">
        <f>Displacement_Number!AD7*'Temporary Relocation Numbers'!$I$2</f>
        <v>147.49903057938187</v>
      </c>
      <c r="AE7" s="44">
        <f>Displacement_Number!AE7*'Temporary Relocation Numbers'!$I$2</f>
        <v>176.78682106648947</v>
      </c>
      <c r="AF7" s="44">
        <f>Displacement_Number!AF7*'Temporary Relocation Numbers'!$I$2</f>
        <v>142.76968868244799</v>
      </c>
      <c r="AG7" s="44">
        <f>Displacement_Number!AG7*'Temporary Relocation Numbers'!$I$2</f>
        <v>54.589337853846324</v>
      </c>
      <c r="AH7" s="45">
        <f>Displacement_Number!AH7*'Temporary Relocation Numbers'!$O$2</f>
        <v>57319.636222218032</v>
      </c>
      <c r="AI7" s="45">
        <f>Displacement_Number!AI7*'Temporary Relocation Numbers'!$O$2</f>
        <v>115172.48586614951</v>
      </c>
      <c r="AJ7" s="45">
        <f>Displacement_Number!AJ7*'Temporary Relocation Numbers'!$O$2</f>
        <v>86391.157792025479</v>
      </c>
      <c r="AK7" s="45">
        <f>Displacement_Number!AK7*'Temporary Relocation Numbers'!$O$2</f>
        <v>46905.095306845105</v>
      </c>
      <c r="AL7" s="45">
        <f>Displacement_Number!AL7*'Temporary Relocation Numbers'!$O$2</f>
        <v>29546.140006708854</v>
      </c>
      <c r="AM7" s="45">
        <f>Displacement_Number!AM7*'Temporary Relocation Numbers'!$O$2</f>
        <v>15062.993963569195</v>
      </c>
    </row>
    <row r="8" spans="1:39" x14ac:dyDescent="0.35">
      <c r="A8">
        <v>2027</v>
      </c>
      <c r="B8" s="43">
        <f>Displacement_Number!B8*'Temporary Relocation Numbers'!$C$2</f>
        <v>0</v>
      </c>
      <c r="C8" s="43">
        <f>Displacement_Number!C8*'Temporary Relocation Numbers'!$C$2</f>
        <v>0</v>
      </c>
      <c r="D8" s="43">
        <f>Displacement_Number!D8*'Temporary Relocation Numbers'!$C$2</f>
        <v>0</v>
      </c>
      <c r="E8" s="43">
        <f>Displacement_Number!E8*'Temporary Relocation Numbers'!$C$2</f>
        <v>0</v>
      </c>
      <c r="F8" s="43">
        <f>Displacement_Number!F8*'Temporary Relocation Numbers'!$C$2</f>
        <v>0</v>
      </c>
      <c r="G8" s="43">
        <f>Displacement_Number!G8*'Temporary Relocation Numbers'!$C$2</f>
        <v>0</v>
      </c>
      <c r="H8" s="44">
        <f>Displacement_Number!H8*'Temporary Relocation Numbers'!$I$2</f>
        <v>205.60893498589067</v>
      </c>
      <c r="I8" s="44">
        <f>Displacement_Number!I8*'Temporary Relocation Numbers'!$I$2</f>
        <v>251.22318564474261</v>
      </c>
      <c r="J8" s="44">
        <f>Displacement_Number!J8*'Temporary Relocation Numbers'!$I$2</f>
        <v>164.21940920836101</v>
      </c>
      <c r="K8" s="44">
        <f>Displacement_Number!K8*'Temporary Relocation Numbers'!$I$2</f>
        <v>178.31226792930482</v>
      </c>
      <c r="L8" s="44">
        <f>Displacement_Number!L8*'Temporary Relocation Numbers'!$I$2</f>
        <v>146.6261989386625</v>
      </c>
      <c r="M8" s="44">
        <f>Displacement_Number!M8*'Temporary Relocation Numbers'!$I$2</f>
        <v>60.044448309934971</v>
      </c>
      <c r="N8" s="45">
        <f>Displacement_Number!N8*'Temporary Relocation Numbers'!$O$2</f>
        <v>62424.73774859988</v>
      </c>
      <c r="O8" s="45">
        <f>Displacement_Number!O8*'Temporary Relocation Numbers'!$O$2</f>
        <v>127872.83309425742</v>
      </c>
      <c r="P8" s="45">
        <f>Displacement_Number!P8*'Temporary Relocation Numbers'!$O$2</f>
        <v>96935.726329200552</v>
      </c>
      <c r="Q8" s="45">
        <f>Displacement_Number!Q8*'Temporary Relocation Numbers'!$O$2</f>
        <v>47679.381713085502</v>
      </c>
      <c r="R8" s="45">
        <f>Displacement_Number!R8*'Temporary Relocation Numbers'!$O$2</f>
        <v>30581.273738627355</v>
      </c>
      <c r="S8" s="45">
        <f>Displacement_Number!S8*'Temporary Relocation Numbers'!$O$2</f>
        <v>16697.659068137174</v>
      </c>
      <c r="U8">
        <v>2027</v>
      </c>
      <c r="V8" s="43">
        <f>Displacement_Number!V8*'Temporary Relocation Numbers'!$C$2</f>
        <v>0</v>
      </c>
      <c r="W8" s="43">
        <f>Displacement_Number!W8*'Temporary Relocation Numbers'!$C$2</f>
        <v>0</v>
      </c>
      <c r="X8" s="43">
        <f>Displacement_Number!X8*'Temporary Relocation Numbers'!$C$2</f>
        <v>0</v>
      </c>
      <c r="Y8" s="43">
        <f>Displacement_Number!Y8*'Temporary Relocation Numbers'!$C$2</f>
        <v>0</v>
      </c>
      <c r="Z8" s="43">
        <f>Displacement_Number!Z8*'Temporary Relocation Numbers'!$C$2</f>
        <v>0</v>
      </c>
      <c r="AA8" s="43">
        <f>Displacement_Number!AA8*'Temporary Relocation Numbers'!$C$2</f>
        <v>0</v>
      </c>
      <c r="AB8" s="44">
        <f>Displacement_Number!AB8*'Temporary Relocation Numbers'!$I$2</f>
        <v>191.41691628249862</v>
      </c>
      <c r="AC8" s="44">
        <f>Displacement_Number!AC8*'Temporary Relocation Numbers'!$I$2</f>
        <v>229.41499708298875</v>
      </c>
      <c r="AD8" s="44">
        <f>Displacement_Number!AD8*'Temporary Relocation Numbers'!$I$2</f>
        <v>148.3889439089977</v>
      </c>
      <c r="AE8" s="44">
        <f>Displacement_Number!AE8*'Temporary Relocation Numbers'!$I$2</f>
        <v>177.85343789745787</v>
      </c>
      <c r="AF8" s="44">
        <f>Displacement_Number!AF8*'Temporary Relocation Numbers'!$I$2</f>
        <v>143.63106823541554</v>
      </c>
      <c r="AG8" s="44">
        <f>Displacement_Number!AG8*'Temporary Relocation Numbers'!$I$2</f>
        <v>54.918694455175952</v>
      </c>
      <c r="AH8" s="45">
        <f>Displacement_Number!AH8*'Temporary Relocation Numbers'!$O$2</f>
        <v>58115.912133880047</v>
      </c>
      <c r="AI8" s="45">
        <f>Displacement_Number!AI8*'Temporary Relocation Numbers'!$O$2</f>
        <v>116772.44501149209</v>
      </c>
      <c r="AJ8" s="45">
        <f>Displacement_Number!AJ8*'Temporary Relocation Numbers'!$O$2</f>
        <v>87591.290983096173</v>
      </c>
      <c r="AK8" s="45">
        <f>Displacement_Number!AK8*'Temporary Relocation Numbers'!$O$2</f>
        <v>47556.693955905874</v>
      </c>
      <c r="AL8" s="45">
        <f>Displacement_Number!AL8*'Temporary Relocation Numbers'!$O$2</f>
        <v>29956.590615270397</v>
      </c>
      <c r="AM8" s="45">
        <f>Displacement_Number!AM8*'Temporary Relocation Numbers'!$O$2</f>
        <v>15272.246848639863</v>
      </c>
    </row>
    <row r="9" spans="1:39" x14ac:dyDescent="0.35">
      <c r="A9">
        <v>2028</v>
      </c>
      <c r="B9" s="43">
        <f>Displacement_Number!B9*'Temporary Relocation Numbers'!$C$2</f>
        <v>0</v>
      </c>
      <c r="C9" s="43">
        <f>Displacement_Number!C9*'Temporary Relocation Numbers'!$C$2</f>
        <v>0</v>
      </c>
      <c r="D9" s="43">
        <f>Displacement_Number!D9*'Temporary Relocation Numbers'!$C$2</f>
        <v>0</v>
      </c>
      <c r="E9" s="43">
        <f>Displacement_Number!E9*'Temporary Relocation Numbers'!$C$2</f>
        <v>0</v>
      </c>
      <c r="F9" s="43">
        <f>Displacement_Number!F9*'Temporary Relocation Numbers'!$C$2</f>
        <v>0</v>
      </c>
      <c r="G9" s="43">
        <f>Displacement_Number!G9*'Temporary Relocation Numbers'!$C$2</f>
        <v>0</v>
      </c>
      <c r="H9" s="44">
        <f>Displacement_Number!H9*'Temporary Relocation Numbers'!$I$2</f>
        <v>206.84944572832291</v>
      </c>
      <c r="I9" s="44">
        <f>Displacement_Number!I9*'Temporary Relocation Numbers'!$I$2</f>
        <v>252.73890314292302</v>
      </c>
      <c r="J9" s="44">
        <f>Displacement_Number!J9*'Temporary Relocation Numbers'!$I$2</f>
        <v>165.2102024404393</v>
      </c>
      <c r="K9" s="44">
        <f>Displacement_Number!K9*'Temporary Relocation Numbers'!$I$2</f>
        <v>179.38808831565586</v>
      </c>
      <c r="L9" s="44">
        <f>Displacement_Number!L9*'Temporary Relocation Numbers'!$I$2</f>
        <v>147.5108461691824</v>
      </c>
      <c r="M9" s="44">
        <f>Displacement_Number!M9*'Temporary Relocation Numbers'!$I$2</f>
        <v>60.406717503912361</v>
      </c>
      <c r="N9" s="45">
        <f>Displacement_Number!N9*'Temporary Relocation Numbers'!$O$2</f>
        <v>63291.932975874573</v>
      </c>
      <c r="O9" s="45">
        <f>Displacement_Number!O9*'Temporary Relocation Numbers'!$O$2</f>
        <v>129649.2235855402</v>
      </c>
      <c r="P9" s="45">
        <f>Displacement_Number!P9*'Temporary Relocation Numbers'!$O$2</f>
        <v>98282.343107369947</v>
      </c>
      <c r="Q9" s="45">
        <f>Displacement_Number!Q9*'Temporary Relocation Numbers'!$O$2</f>
        <v>48341.736634423127</v>
      </c>
      <c r="R9" s="45">
        <f>Displacement_Number!R9*'Temporary Relocation Numbers'!$O$2</f>
        <v>31006.104271947668</v>
      </c>
      <c r="S9" s="45">
        <f>Displacement_Number!S9*'Temporary Relocation Numbers'!$O$2</f>
        <v>16929.620479154444</v>
      </c>
      <c r="U9">
        <v>2028</v>
      </c>
      <c r="V9" s="43">
        <f>Displacement_Number!V9*'Temporary Relocation Numbers'!$C$2</f>
        <v>0</v>
      </c>
      <c r="W9" s="43">
        <f>Displacement_Number!W9*'Temporary Relocation Numbers'!$C$2</f>
        <v>0</v>
      </c>
      <c r="X9" s="43">
        <f>Displacement_Number!X9*'Temporary Relocation Numbers'!$C$2</f>
        <v>0</v>
      </c>
      <c r="Y9" s="43">
        <f>Displacement_Number!Y9*'Temporary Relocation Numbers'!$C$2</f>
        <v>0</v>
      </c>
      <c r="Z9" s="43">
        <f>Displacement_Number!Z9*'Temporary Relocation Numbers'!$C$2</f>
        <v>0</v>
      </c>
      <c r="AA9" s="43">
        <f>Displacement_Number!AA9*'Temporary Relocation Numbers'!$C$2</f>
        <v>0</v>
      </c>
      <c r="AB9" s="44">
        <f>Displacement_Number!AB9*'Temporary Relocation Numbers'!$I$2</f>
        <v>192.57180160374202</v>
      </c>
      <c r="AC9" s="44">
        <f>Displacement_Number!AC9*'Temporary Relocation Numbers'!$I$2</f>
        <v>230.79913813880441</v>
      </c>
      <c r="AD9" s="44">
        <f>Displacement_Number!AD9*'Temporary Relocation Numbers'!$I$2</f>
        <v>149.28422639752338</v>
      </c>
      <c r="AE9" s="44">
        <f>Displacement_Number!AE9*'Temporary Relocation Numbers'!$I$2</f>
        <v>178.92649000146992</v>
      </c>
      <c r="AF9" s="44">
        <f>Displacement_Number!AF9*'Temporary Relocation Numbers'!$I$2</f>
        <v>144.49764479302127</v>
      </c>
      <c r="AG9" s="44">
        <f>Displacement_Number!AG9*'Temporary Relocation Numbers'!$I$2</f>
        <v>55.25003818027561</v>
      </c>
      <c r="AH9" s="45">
        <f>Displacement_Number!AH9*'Temporary Relocation Numbers'!$O$2</f>
        <v>58923.249792777075</v>
      </c>
      <c r="AI9" s="45">
        <f>Displacement_Number!AI9*'Temporary Relocation Numbers'!$O$2</f>
        <v>118394.63055272705</v>
      </c>
      <c r="AJ9" s="45">
        <f>Displacement_Number!AJ9*'Temporary Relocation Numbers'!$O$2</f>
        <v>88808.096247016932</v>
      </c>
      <c r="AK9" s="45">
        <f>Displacement_Number!AK9*'Temporary Relocation Numbers'!$O$2</f>
        <v>48217.344517060199</v>
      </c>
      <c r="AL9" s="45">
        <f>Displacement_Number!AL9*'Temporary Relocation Numbers'!$O$2</f>
        <v>30372.743143000749</v>
      </c>
      <c r="AM9" s="45">
        <f>Displacement_Number!AM9*'Temporary Relocation Numbers'!$O$2</f>
        <v>15484.406643851795</v>
      </c>
    </row>
    <row r="10" spans="1:39" x14ac:dyDescent="0.35">
      <c r="A10">
        <v>2029</v>
      </c>
      <c r="B10" s="43">
        <f>Displacement_Number!B10*'Temporary Relocation Numbers'!$C$2</f>
        <v>0</v>
      </c>
      <c r="C10" s="43">
        <f>Displacement_Number!C10*'Temporary Relocation Numbers'!$C$2</f>
        <v>0</v>
      </c>
      <c r="D10" s="43">
        <f>Displacement_Number!D10*'Temporary Relocation Numbers'!$C$2</f>
        <v>0</v>
      </c>
      <c r="E10" s="43">
        <f>Displacement_Number!E10*'Temporary Relocation Numbers'!$C$2</f>
        <v>0</v>
      </c>
      <c r="F10" s="43">
        <f>Displacement_Number!F10*'Temporary Relocation Numbers'!$C$2</f>
        <v>0</v>
      </c>
      <c r="G10" s="43">
        <f>Displacement_Number!G10*'Temporary Relocation Numbers'!$C$2</f>
        <v>0</v>
      </c>
      <c r="H10" s="44">
        <f>Displacement_Number!H10*'Temporary Relocation Numbers'!$I$2</f>
        <v>208.09744090669264</v>
      </c>
      <c r="I10" s="44">
        <f>Displacement_Number!I10*'Temporary Relocation Numbers'!$I$2</f>
        <v>254.26376549582051</v>
      </c>
      <c r="J10" s="44">
        <f>Displacement_Number!J10*'Temporary Relocation Numbers'!$I$2</f>
        <v>166.20697347522352</v>
      </c>
      <c r="K10" s="44">
        <f>Displacement_Number!K10*'Temporary Relocation Numbers'!$I$2</f>
        <v>180.47039950332496</v>
      </c>
      <c r="L10" s="44">
        <f>Displacement_Number!L10*'Temporary Relocation Numbers'!$I$2</f>
        <v>148.40083078639123</v>
      </c>
      <c r="M10" s="44">
        <f>Displacement_Number!M10*'Temporary Relocation Numbers'!$I$2</f>
        <v>60.771172394862568</v>
      </c>
      <c r="N10" s="45">
        <f>Displacement_Number!N10*'Temporary Relocation Numbers'!$O$2</f>
        <v>64171.17515103129</v>
      </c>
      <c r="O10" s="45">
        <f>Displacement_Number!O10*'Temporary Relocation Numbers'!$O$2</f>
        <v>131450.29143088765</v>
      </c>
      <c r="P10" s="45">
        <f>Displacement_Number!P10*'Temporary Relocation Numbers'!$O$2</f>
        <v>99647.666886723673</v>
      </c>
      <c r="Q10" s="45">
        <f>Displacement_Number!Q10*'Temporary Relocation Numbers'!$O$2</f>
        <v>49013.292892398458</v>
      </c>
      <c r="R10" s="45">
        <f>Displacement_Number!R10*'Temporary Relocation Numbers'!$O$2</f>
        <v>31436.836488225457</v>
      </c>
      <c r="S10" s="45">
        <f>Displacement_Number!S10*'Temporary Relocation Numbers'!$O$2</f>
        <v>17164.80426379796</v>
      </c>
      <c r="U10">
        <v>2029</v>
      </c>
      <c r="V10" s="43">
        <f>Displacement_Number!V10*'Temporary Relocation Numbers'!$C$2</f>
        <v>0</v>
      </c>
      <c r="W10" s="43">
        <f>Displacement_Number!W10*'Temporary Relocation Numbers'!$C$2</f>
        <v>0</v>
      </c>
      <c r="X10" s="43">
        <f>Displacement_Number!X10*'Temporary Relocation Numbers'!$C$2</f>
        <v>0</v>
      </c>
      <c r="Y10" s="43">
        <f>Displacement_Number!Y10*'Temporary Relocation Numbers'!$C$2</f>
        <v>0</v>
      </c>
      <c r="Z10" s="43">
        <f>Displacement_Number!Z10*'Temporary Relocation Numbers'!$C$2</f>
        <v>0</v>
      </c>
      <c r="AA10" s="43">
        <f>Displacement_Number!AA10*'Temporary Relocation Numbers'!$C$2</f>
        <v>0</v>
      </c>
      <c r="AB10" s="44">
        <f>Displacement_Number!AB10*'Temporary Relocation Numbers'!$I$2</f>
        <v>193.73365475275693</v>
      </c>
      <c r="AC10" s="44">
        <f>Displacement_Number!AC10*'Temporary Relocation Numbers'!$I$2</f>
        <v>232.1916302025609</v>
      </c>
      <c r="AD10" s="44">
        <f>Displacement_Number!AD10*'Temporary Relocation Numbers'!$I$2</f>
        <v>150.18491043897578</v>
      </c>
      <c r="AE10" s="44">
        <f>Displacement_Number!AE10*'Temporary Relocation Numbers'!$I$2</f>
        <v>180.00601620478278</v>
      </c>
      <c r="AF10" s="44">
        <f>Displacement_Number!AF10*'Temporary Relocation Numbers'!$I$2</f>
        <v>145.3694497106149</v>
      </c>
      <c r="AG10" s="44">
        <f>Displacement_Number!AG10*'Temporary Relocation Numbers'!$I$2</f>
        <v>55.583381018159216</v>
      </c>
      <c r="AH10" s="45">
        <f>Displacement_Number!AH10*'Temporary Relocation Numbers'!$O$2</f>
        <v>59741.802867066217</v>
      </c>
      <c r="AI10" s="45">
        <f>Displacement_Number!AI10*'Temporary Relocation Numbers'!$O$2</f>
        <v>120039.35125565986</v>
      </c>
      <c r="AJ10" s="45">
        <f>Displacement_Number!AJ10*'Temporary Relocation Numbers'!$O$2</f>
        <v>90041.805189758816</v>
      </c>
      <c r="AK10" s="45">
        <f>Displacement_Number!AK10*'Temporary Relocation Numbers'!$O$2</f>
        <v>48887.172738132569</v>
      </c>
      <c r="AL10" s="45">
        <f>Displacement_Number!AL10*'Temporary Relocation Numbers'!$O$2</f>
        <v>30794.676800117973</v>
      </c>
      <c r="AM10" s="45">
        <f>Displacement_Number!AM10*'Temporary Relocation Numbers'!$O$2</f>
        <v>15699.513731570876</v>
      </c>
    </row>
    <row r="11" spans="1:39" x14ac:dyDescent="0.35">
      <c r="A11">
        <v>2030</v>
      </c>
      <c r="B11" s="43">
        <f>Displacement_Number!B11*'Temporary Relocation Numbers'!$C$2</f>
        <v>0</v>
      </c>
      <c r="C11" s="43">
        <f>Displacement_Number!C11*'Temporary Relocation Numbers'!$C$2</f>
        <v>0</v>
      </c>
      <c r="D11" s="43">
        <f>Displacement_Number!D11*'Temporary Relocation Numbers'!$C$2</f>
        <v>0</v>
      </c>
      <c r="E11" s="43">
        <f>Displacement_Number!E11*'Temporary Relocation Numbers'!$C$2</f>
        <v>0</v>
      </c>
      <c r="F11" s="43">
        <f>Displacement_Number!F11*'Temporary Relocation Numbers'!$C$2</f>
        <v>0</v>
      </c>
      <c r="G11" s="43">
        <f>Displacement_Number!G11*'Temporary Relocation Numbers'!$C$2</f>
        <v>0</v>
      </c>
      <c r="H11" s="44">
        <f>Displacement_Number!H11*'Temporary Relocation Numbers'!$I$2</f>
        <v>235.2007210383361</v>
      </c>
      <c r="I11" s="44">
        <f>Displacement_Number!I11*'Temporary Relocation Numbers'!$I$2</f>
        <v>287.37989625424581</v>
      </c>
      <c r="J11" s="44">
        <f>Displacement_Number!J11*'Temporary Relocation Numbers'!$I$2</f>
        <v>187.85430437128903</v>
      </c>
      <c r="K11" s="44">
        <f>Displacement_Number!K11*'Temporary Relocation Numbers'!$I$2</f>
        <v>203.97544488925746</v>
      </c>
      <c r="L11" s="44">
        <f>Displacement_Number!L11*'Temporary Relocation Numbers'!$I$2</f>
        <v>167.72903237814288</v>
      </c>
      <c r="M11" s="44">
        <f>Displacement_Number!M11*'Temporary Relocation Numbers'!$I$2</f>
        <v>68.686205382148984</v>
      </c>
      <c r="N11" s="45">
        <f>Displacement_Number!N11*'Temporary Relocation Numbers'!$O$2</f>
        <v>73095.586786507367</v>
      </c>
      <c r="O11" s="45">
        <f>Displacement_Number!O11*'Temporary Relocation Numbers'!$O$2</f>
        <v>149731.3421919423</v>
      </c>
      <c r="P11" s="45">
        <f>Displacement_Number!P11*'Temporary Relocation Numbers'!$O$2</f>
        <v>113505.86405576256</v>
      </c>
      <c r="Q11" s="45">
        <f>Displacement_Number!Q11*'Temporary Relocation Numbers'!$O$2</f>
        <v>55829.668007119843</v>
      </c>
      <c r="R11" s="45">
        <f>Displacement_Number!R11*'Temporary Relocation Numbers'!$O$2</f>
        <v>35808.819215326403</v>
      </c>
      <c r="S11" s="45">
        <f>Displacement_Number!S11*'Temporary Relocation Numbers'!$O$2</f>
        <v>19551.947378007324</v>
      </c>
      <c r="U11">
        <v>2030</v>
      </c>
      <c r="V11" s="43">
        <f>Displacement_Number!V11*'Temporary Relocation Numbers'!$C$2</f>
        <v>0</v>
      </c>
      <c r="W11" s="43">
        <f>Displacement_Number!W11*'Temporary Relocation Numbers'!$C$2</f>
        <v>0</v>
      </c>
      <c r="X11" s="43">
        <f>Displacement_Number!X11*'Temporary Relocation Numbers'!$C$2</f>
        <v>0</v>
      </c>
      <c r="Y11" s="43">
        <f>Displacement_Number!Y11*'Temporary Relocation Numbers'!$C$2</f>
        <v>0</v>
      </c>
      <c r="Z11" s="43">
        <f>Displacement_Number!Z11*'Temporary Relocation Numbers'!$C$2</f>
        <v>0</v>
      </c>
      <c r="AA11" s="43">
        <f>Displacement_Number!AA11*'Temporary Relocation Numbers'!$C$2</f>
        <v>0</v>
      </c>
      <c r="AB11" s="44">
        <f>Displacement_Number!AB11*'Temporary Relocation Numbers'!$I$2</f>
        <v>218.96614916889655</v>
      </c>
      <c r="AC11" s="44">
        <f>Displacement_Number!AC11*'Temporary Relocation Numbers'!$I$2</f>
        <v>262.43301505661452</v>
      </c>
      <c r="AD11" s="44">
        <f>Displacement_Number!AD11*'Temporary Relocation Numbers'!$I$2</f>
        <v>169.7454763038798</v>
      </c>
      <c r="AE11" s="44">
        <f>Displacement_Number!AE11*'Temporary Relocation Numbers'!$I$2</f>
        <v>203.45057881604009</v>
      </c>
      <c r="AF11" s="44">
        <f>Displacement_Number!AF11*'Temporary Relocation Numbers'!$I$2</f>
        <v>164.3028344794179</v>
      </c>
      <c r="AG11" s="44">
        <f>Displacement_Number!AG11*'Temporary Relocation Numbers'!$I$2</f>
        <v>62.822739367955187</v>
      </c>
      <c r="AH11" s="45">
        <f>Displacement_Number!AH11*'Temporary Relocation Numbers'!$O$2</f>
        <v>68050.212980740049</v>
      </c>
      <c r="AI11" s="45">
        <f>Displacement_Number!AI11*'Temporary Relocation Numbers'!$O$2</f>
        <v>136733.46010655246</v>
      </c>
      <c r="AJ11" s="45">
        <f>Displacement_Number!AJ11*'Temporary Relocation Numbers'!$O$2</f>
        <v>102564.09626551819</v>
      </c>
      <c r="AK11" s="45">
        <f>Displacement_Number!AK11*'Temporary Relocation Numbers'!$O$2</f>
        <v>55686.008074759673</v>
      </c>
      <c r="AL11" s="45">
        <f>Displacement_Number!AL11*'Temporary Relocation Numbers'!$O$2</f>
        <v>35077.353115439924</v>
      </c>
      <c r="AM11" s="45">
        <f>Displacement_Number!AM11*'Temporary Relocation Numbers'!$O$2</f>
        <v>17882.876007352661</v>
      </c>
    </row>
    <row r="12" spans="1:39" x14ac:dyDescent="0.35">
      <c r="A12">
        <v>2031</v>
      </c>
      <c r="B12" s="43">
        <f>Displacement_Number!B12*'Temporary Relocation Numbers'!$C$2</f>
        <v>0</v>
      </c>
      <c r="C12" s="43">
        <f>Displacement_Number!C12*'Temporary Relocation Numbers'!$C$2</f>
        <v>0</v>
      </c>
      <c r="D12" s="43">
        <f>Displacement_Number!D12*'Temporary Relocation Numbers'!$C$2</f>
        <v>0</v>
      </c>
      <c r="E12" s="43">
        <f>Displacement_Number!E12*'Temporary Relocation Numbers'!$C$2</f>
        <v>0</v>
      </c>
      <c r="F12" s="43">
        <f>Displacement_Number!F12*'Temporary Relocation Numbers'!$C$2</f>
        <v>0</v>
      </c>
      <c r="G12" s="43">
        <f>Displacement_Number!G12*'Temporary Relocation Numbers'!$C$2</f>
        <v>0</v>
      </c>
      <c r="H12" s="44">
        <f>Displacement_Number!H12*'Temporary Relocation Numbers'!$I$2</f>
        <v>236.61976939387512</v>
      </c>
      <c r="I12" s="44">
        <f>Displacement_Number!I12*'Temporary Relocation Numbers'!$I$2</f>
        <v>289.11375985548915</v>
      </c>
      <c r="J12" s="44">
        <f>Displacement_Number!J12*'Temporary Relocation Numbers'!$I$2</f>
        <v>188.98769520666639</v>
      </c>
      <c r="K12" s="44">
        <f>Displacement_Number!K12*'Temporary Relocation Numbers'!$I$2</f>
        <v>205.20610021362296</v>
      </c>
      <c r="L12" s="44">
        <f>Displacement_Number!L12*'Temporary Relocation Numbers'!$I$2</f>
        <v>168.7410003964448</v>
      </c>
      <c r="M12" s="44">
        <f>Displacement_Number!M12*'Temporary Relocation Numbers'!$I$2</f>
        <v>69.10061332429072</v>
      </c>
      <c r="N12" s="45">
        <f>Displacement_Number!N12*'Temporary Relocation Numbers'!$O$2</f>
        <v>74111.019870926277</v>
      </c>
      <c r="O12" s="45">
        <f>Displacement_Number!O12*'Temporary Relocation Numbers'!$O$2</f>
        <v>151811.38785981855</v>
      </c>
      <c r="P12" s="45">
        <f>Displacement_Number!P12*'Temporary Relocation Numbers'!$O$2</f>
        <v>115082.67073732612</v>
      </c>
      <c r="Q12" s="45">
        <f>Displacement_Number!Q12*'Temporary Relocation Numbers'!$O$2</f>
        <v>56605.24550063027</v>
      </c>
      <c r="R12" s="45">
        <f>Displacement_Number!R12*'Temporary Relocation Numbers'!$O$2</f>
        <v>36306.270037513787</v>
      </c>
      <c r="S12" s="45">
        <f>Displacement_Number!S12*'Temporary Relocation Numbers'!$O$2</f>
        <v>19823.560140217352</v>
      </c>
      <c r="U12">
        <v>2031</v>
      </c>
      <c r="V12" s="43">
        <f>Displacement_Number!V12*'Temporary Relocation Numbers'!$C$2</f>
        <v>0</v>
      </c>
      <c r="W12" s="43">
        <f>Displacement_Number!W12*'Temporary Relocation Numbers'!$C$2</f>
        <v>0</v>
      </c>
      <c r="X12" s="43">
        <f>Displacement_Number!X12*'Temporary Relocation Numbers'!$C$2</f>
        <v>0</v>
      </c>
      <c r="Y12" s="43">
        <f>Displacement_Number!Y12*'Temporary Relocation Numbers'!$C$2</f>
        <v>0</v>
      </c>
      <c r="Z12" s="43">
        <f>Displacement_Number!Z12*'Temporary Relocation Numbers'!$C$2</f>
        <v>0</v>
      </c>
      <c r="AA12" s="43">
        <f>Displacement_Number!AA12*'Temporary Relocation Numbers'!$C$2</f>
        <v>0</v>
      </c>
      <c r="AB12" s="44">
        <f>Displacement_Number!AB12*'Temporary Relocation Numbers'!$I$2</f>
        <v>220.28724866436193</v>
      </c>
      <c r="AC12" s="44">
        <f>Displacement_Number!AC12*'Temporary Relocation Numbers'!$I$2</f>
        <v>264.01636538314062</v>
      </c>
      <c r="AD12" s="44">
        <f>Displacement_Number!AD12*'Temporary Relocation Numbers'!$I$2</f>
        <v>170.76961023487206</v>
      </c>
      <c r="AE12" s="44">
        <f>Displacement_Number!AE12*'Temporary Relocation Numbers'!$I$2</f>
        <v>204.67806743949248</v>
      </c>
      <c r="AF12" s="44">
        <f>Displacement_Number!AF12*'Temporary Relocation Numbers'!$I$2</f>
        <v>165.29413104538554</v>
      </c>
      <c r="AG12" s="44">
        <f>Displacement_Number!AG12*'Temporary Relocation Numbers'!$I$2</f>
        <v>63.201770965294649</v>
      </c>
      <c r="AH12" s="45">
        <f>Displacement_Number!AH12*'Temporary Relocation Numbers'!$O$2</f>
        <v>68995.556478210288</v>
      </c>
      <c r="AI12" s="45">
        <f>Displacement_Number!AI12*'Temporary Relocation Numbers'!$O$2</f>
        <v>138632.94111824184</v>
      </c>
      <c r="AJ12" s="45">
        <f>Displacement_Number!AJ12*'Temporary Relocation Numbers'!$O$2</f>
        <v>103988.90152668557</v>
      </c>
      <c r="AK12" s="45">
        <f>Displacement_Number!AK12*'Temporary Relocation Numbers'!$O$2</f>
        <v>56459.589865729948</v>
      </c>
      <c r="AL12" s="45">
        <f>Displacement_Number!AL12*'Temporary Relocation Numbers'!$O$2</f>
        <v>35564.642518715315</v>
      </c>
      <c r="AM12" s="45">
        <f>Displacement_Number!AM12*'Temporary Relocation Numbers'!$O$2</f>
        <v>18131.302276854596</v>
      </c>
    </row>
    <row r="13" spans="1:39" x14ac:dyDescent="0.35">
      <c r="A13">
        <v>2032</v>
      </c>
      <c r="B13" s="43">
        <f>Displacement_Number!B13*'Temporary Relocation Numbers'!$C$2</f>
        <v>0</v>
      </c>
      <c r="C13" s="43">
        <f>Displacement_Number!C13*'Temporary Relocation Numbers'!$C$2</f>
        <v>0</v>
      </c>
      <c r="D13" s="43">
        <f>Displacement_Number!D13*'Temporary Relocation Numbers'!$C$2</f>
        <v>0</v>
      </c>
      <c r="E13" s="43">
        <f>Displacement_Number!E13*'Temporary Relocation Numbers'!$C$2</f>
        <v>0</v>
      </c>
      <c r="F13" s="43">
        <f>Displacement_Number!F13*'Temporary Relocation Numbers'!$C$2</f>
        <v>0</v>
      </c>
      <c r="G13" s="43">
        <f>Displacement_Number!G13*'Temporary Relocation Numbers'!$C$2</f>
        <v>0</v>
      </c>
      <c r="H13" s="44">
        <f>Displacement_Number!H13*'Temporary Relocation Numbers'!$I$2</f>
        <v>238.04737936532442</v>
      </c>
      <c r="I13" s="44">
        <f>Displacement_Number!I13*'Temporary Relocation Numbers'!$I$2</f>
        <v>290.85808446331964</v>
      </c>
      <c r="J13" s="44">
        <f>Displacement_Number!J13*'Temporary Relocation Numbers'!$I$2</f>
        <v>190.12792418605125</v>
      </c>
      <c r="K13" s="44">
        <f>Displacement_Number!K13*'Temporary Relocation Numbers'!$I$2</f>
        <v>206.44418051273587</v>
      </c>
      <c r="L13" s="44">
        <f>Displacement_Number!L13*'Temporary Relocation Numbers'!$I$2</f>
        <v>169.75907397235682</v>
      </c>
      <c r="M13" s="44">
        <f>Displacement_Number!M13*'Temporary Relocation Numbers'!$I$2</f>
        <v>69.517521534740425</v>
      </c>
      <c r="N13" s="45">
        <f>Displacement_Number!N13*'Temporary Relocation Numbers'!$O$2</f>
        <v>75140.559201621625</v>
      </c>
      <c r="O13" s="45">
        <f>Displacement_Number!O13*'Temporary Relocation Numbers'!$O$2</f>
        <v>153920.32921457716</v>
      </c>
      <c r="P13" s="45">
        <f>Displacement_Number!P13*'Temporary Relocation Numbers'!$O$2</f>
        <v>116681.38218417834</v>
      </c>
      <c r="Q13" s="45">
        <f>Displacement_Number!Q13*'Temporary Relocation Numbers'!$O$2</f>
        <v>57391.59720201102</v>
      </c>
      <c r="R13" s="45">
        <f>Displacement_Number!R13*'Temporary Relocation Numbers'!$O$2</f>
        <v>36810.631372974654</v>
      </c>
      <c r="S13" s="45">
        <f>Displacement_Number!S13*'Temporary Relocation Numbers'!$O$2</f>
        <v>20098.94610676192</v>
      </c>
      <c r="U13">
        <v>2032</v>
      </c>
      <c r="V13" s="43">
        <f>Displacement_Number!V13*'Temporary Relocation Numbers'!$C$2</f>
        <v>0</v>
      </c>
      <c r="W13" s="43">
        <f>Displacement_Number!W13*'Temporary Relocation Numbers'!$C$2</f>
        <v>0</v>
      </c>
      <c r="X13" s="43">
        <f>Displacement_Number!X13*'Temporary Relocation Numbers'!$C$2</f>
        <v>0</v>
      </c>
      <c r="Y13" s="43">
        <f>Displacement_Number!Y13*'Temporary Relocation Numbers'!$C$2</f>
        <v>0</v>
      </c>
      <c r="Z13" s="43">
        <f>Displacement_Number!Z13*'Temporary Relocation Numbers'!$C$2</f>
        <v>0</v>
      </c>
      <c r="AA13" s="43">
        <f>Displacement_Number!AA13*'Temporary Relocation Numbers'!$C$2</f>
        <v>0</v>
      </c>
      <c r="AB13" s="44">
        <f>Displacement_Number!AB13*'Temporary Relocation Numbers'!$I$2</f>
        <v>221.61631881594715</v>
      </c>
      <c r="AC13" s="44">
        <f>Displacement_Number!AC13*'Temporary Relocation Numbers'!$I$2</f>
        <v>265.60926861693338</v>
      </c>
      <c r="AD13" s="44">
        <f>Displacement_Number!AD13*'Temporary Relocation Numbers'!$I$2</f>
        <v>171.79992312468812</v>
      </c>
      <c r="AE13" s="44">
        <f>Displacement_Number!AE13*'Temporary Relocation Numbers'!$I$2</f>
        <v>205.91296193187617</v>
      </c>
      <c r="AF13" s="44">
        <f>Displacement_Number!AF13*'Temporary Relocation Numbers'!$I$2</f>
        <v>166.29140845084882</v>
      </c>
      <c r="AG13" s="44">
        <f>Displacement_Number!AG13*'Temporary Relocation Numbers'!$I$2</f>
        <v>63.583089393059311</v>
      </c>
      <c r="AH13" s="45">
        <f>Displacement_Number!AH13*'Temporary Relocation Numbers'!$O$2</f>
        <v>69954.032547777868</v>
      </c>
      <c r="AI13" s="45">
        <f>Displacement_Number!AI13*'Temporary Relocation Numbers'!$O$2</f>
        <v>140558.80943930644</v>
      </c>
      <c r="AJ13" s="45">
        <f>Displacement_Number!AJ13*'Temporary Relocation Numbers'!$O$2</f>
        <v>105433.49997188292</v>
      </c>
      <c r="AK13" s="45">
        <f>Displacement_Number!AK13*'Temporary Relocation Numbers'!$O$2</f>
        <v>57243.918140565911</v>
      </c>
      <c r="AL13" s="45">
        <f>Displacement_Number!AL13*'Temporary Relocation Numbers'!$O$2</f>
        <v>36058.701274335028</v>
      </c>
      <c r="AM13" s="45">
        <f>Displacement_Number!AM13*'Temporary Relocation Numbers'!$O$2</f>
        <v>18383.1796473625</v>
      </c>
    </row>
    <row r="14" spans="1:39" x14ac:dyDescent="0.35">
      <c r="A14">
        <v>2033</v>
      </c>
      <c r="B14" s="43">
        <f>Displacement_Number!B14*'Temporary Relocation Numbers'!$C$2</f>
        <v>0</v>
      </c>
      <c r="C14" s="43">
        <f>Displacement_Number!C14*'Temporary Relocation Numbers'!$C$2</f>
        <v>0</v>
      </c>
      <c r="D14" s="43">
        <f>Displacement_Number!D14*'Temporary Relocation Numbers'!$C$2</f>
        <v>0</v>
      </c>
      <c r="E14" s="43">
        <f>Displacement_Number!E14*'Temporary Relocation Numbers'!$C$2</f>
        <v>0</v>
      </c>
      <c r="F14" s="43">
        <f>Displacement_Number!F14*'Temporary Relocation Numbers'!$C$2</f>
        <v>0</v>
      </c>
      <c r="G14" s="43">
        <f>Displacement_Number!G14*'Temporary Relocation Numbers'!$C$2</f>
        <v>0</v>
      </c>
      <c r="H14" s="44">
        <f>Displacement_Number!H14*'Temporary Relocation Numbers'!$I$2</f>
        <v>239.4836026079125</v>
      </c>
      <c r="I14" s="44">
        <f>Displacement_Number!I14*'Temporary Relocation Numbers'!$I$2</f>
        <v>292.61293319265508</v>
      </c>
      <c r="J14" s="44">
        <f>Displacement_Number!J14*'Temporary Relocation Numbers'!$I$2</f>
        <v>191.27503256636223</v>
      </c>
      <c r="K14" s="44">
        <f>Displacement_Number!K14*'Temporary Relocation Numbers'!$I$2</f>
        <v>207.68973058407025</v>
      </c>
      <c r="L14" s="44">
        <f>Displacement_Number!L14*'Temporary Relocation Numbers'!$I$2</f>
        <v>170.78328994284715</v>
      </c>
      <c r="M14" s="44">
        <f>Displacement_Number!M14*'Temporary Relocation Numbers'!$I$2</f>
        <v>69.936945098492771</v>
      </c>
      <c r="N14" s="45">
        <f>Displacement_Number!N14*'Temporary Relocation Numbers'!$O$2</f>
        <v>76184.400740481113</v>
      </c>
      <c r="O14" s="45">
        <f>Displacement_Number!O14*'Temporary Relocation Numbers'!$O$2</f>
        <v>156058.56767082799</v>
      </c>
      <c r="P14" s="45">
        <f>Displacement_Number!P14*'Temporary Relocation Numbers'!$O$2</f>
        <v>118302.3026940799</v>
      </c>
      <c r="Q14" s="45">
        <f>Displacement_Number!Q14*'Temporary Relocation Numbers'!$O$2</f>
        <v>58188.872784964857</v>
      </c>
      <c r="R14" s="45">
        <f>Displacement_Number!R14*'Temporary Relocation Numbers'!$O$2</f>
        <v>37321.999221537662</v>
      </c>
      <c r="S14" s="45">
        <f>Displacement_Number!S14*'Temporary Relocation Numbers'!$O$2</f>
        <v>20378.157694437763</v>
      </c>
      <c r="U14">
        <v>2033</v>
      </c>
      <c r="V14" s="43">
        <f>Displacement_Number!V14*'Temporary Relocation Numbers'!$C$2</f>
        <v>0</v>
      </c>
      <c r="W14" s="43">
        <f>Displacement_Number!W14*'Temporary Relocation Numbers'!$C$2</f>
        <v>0</v>
      </c>
      <c r="X14" s="43">
        <f>Displacement_Number!X14*'Temporary Relocation Numbers'!$C$2</f>
        <v>0</v>
      </c>
      <c r="Y14" s="43">
        <f>Displacement_Number!Y14*'Temporary Relocation Numbers'!$C$2</f>
        <v>0</v>
      </c>
      <c r="Z14" s="43">
        <f>Displacement_Number!Z14*'Temporary Relocation Numbers'!$C$2</f>
        <v>0</v>
      </c>
      <c r="AA14" s="43">
        <f>Displacement_Number!AA14*'Temporary Relocation Numbers'!$C$2</f>
        <v>0</v>
      </c>
      <c r="AB14" s="44">
        <f>Displacement_Number!AB14*'Temporary Relocation Numbers'!$I$2</f>
        <v>222.95340771341318</v>
      </c>
      <c r="AC14" s="44">
        <f>Displacement_Number!AC14*'Temporary Relocation Numbers'!$I$2</f>
        <v>267.21178239402911</v>
      </c>
      <c r="AD14" s="44">
        <f>Displacement_Number!AD14*'Temporary Relocation Numbers'!$I$2</f>
        <v>172.83645225315144</v>
      </c>
      <c r="AE14" s="44">
        <f>Displacement_Number!AE14*'Temporary Relocation Numbers'!$I$2</f>
        <v>207.15530697539316</v>
      </c>
      <c r="AF14" s="44">
        <f>Displacement_Number!AF14*'Temporary Relocation Numbers'!$I$2</f>
        <v>167.29470278030789</v>
      </c>
      <c r="AG14" s="44">
        <f>Displacement_Number!AG14*'Temporary Relocation Numbers'!$I$2</f>
        <v>63.966708448498366</v>
      </c>
      <c r="AH14" s="45">
        <f>Displacement_Number!AH14*'Temporary Relocation Numbers'!$O$2</f>
        <v>70925.823625192716</v>
      </c>
      <c r="AI14" s="45">
        <f>Displacement_Number!AI14*'Temporary Relocation Numbers'!$O$2</f>
        <v>142511.43163834666</v>
      </c>
      <c r="AJ14" s="45">
        <f>Displacement_Number!AJ14*'Temporary Relocation Numbers'!$O$2</f>
        <v>106898.16656509631</v>
      </c>
      <c r="AK14" s="45">
        <f>Displacement_Number!AK14*'Temporary Relocation Numbers'!$O$2</f>
        <v>58039.142187832585</v>
      </c>
      <c r="AL14" s="45">
        <f>Displacement_Number!AL14*'Temporary Relocation Numbers'!$O$2</f>
        <v>36559.623421140983</v>
      </c>
      <c r="AM14" s="45">
        <f>Displacement_Number!AM14*'Temporary Relocation Numbers'!$O$2</f>
        <v>18638.556061061307</v>
      </c>
    </row>
    <row r="15" spans="1:39" x14ac:dyDescent="0.35">
      <c r="A15">
        <v>2034</v>
      </c>
      <c r="B15" s="43">
        <f>Displacement_Number!B15*'Temporary Relocation Numbers'!$C$2</f>
        <v>0</v>
      </c>
      <c r="C15" s="43">
        <f>Displacement_Number!C15*'Temporary Relocation Numbers'!$C$2</f>
        <v>0</v>
      </c>
      <c r="D15" s="43">
        <f>Displacement_Number!D15*'Temporary Relocation Numbers'!$C$2</f>
        <v>0</v>
      </c>
      <c r="E15" s="43">
        <f>Displacement_Number!E15*'Temporary Relocation Numbers'!$C$2</f>
        <v>0</v>
      </c>
      <c r="F15" s="43">
        <f>Displacement_Number!F15*'Temporary Relocation Numbers'!$C$2</f>
        <v>0</v>
      </c>
      <c r="G15" s="43">
        <f>Displacement_Number!G15*'Temporary Relocation Numbers'!$C$2</f>
        <v>0</v>
      </c>
      <c r="H15" s="44">
        <f>Displacement_Number!H15*'Temporary Relocation Numbers'!$I$2</f>
        <v>240.92849108852195</v>
      </c>
      <c r="I15" s="44">
        <f>Displacement_Number!I15*'Temporary Relocation Numbers'!$I$2</f>
        <v>294.37836953920777</v>
      </c>
      <c r="J15" s="44">
        <f>Displacement_Number!J15*'Temporary Relocation Numbers'!$I$2</f>
        <v>192.4290618534354</v>
      </c>
      <c r="K15" s="44">
        <f>Displacement_Number!K15*'Temporary Relocation Numbers'!$I$2</f>
        <v>208.9427954953791</v>
      </c>
      <c r="L15" s="44">
        <f>Displacement_Number!L15*'Temporary Relocation Numbers'!$I$2</f>
        <v>171.81368536713427</v>
      </c>
      <c r="M15" s="44">
        <f>Displacement_Number!M15*'Temporary Relocation Numbers'!$I$2</f>
        <v>70.358899191555537</v>
      </c>
      <c r="N15" s="45">
        <f>Displacement_Number!N15*'Temporary Relocation Numbers'!$O$2</f>
        <v>77242.743171665919</v>
      </c>
      <c r="O15" s="45">
        <f>Displacement_Number!O15*'Temporary Relocation Numbers'!$O$2</f>
        <v>158226.51021957345</v>
      </c>
      <c r="P15" s="45">
        <f>Displacement_Number!P15*'Temporary Relocation Numbers'!$O$2</f>
        <v>119945.74079205113</v>
      </c>
      <c r="Q15" s="45">
        <f>Displacement_Number!Q15*'Temporary Relocation Numbers'!$O$2</f>
        <v>58997.224002439507</v>
      </c>
      <c r="R15" s="45">
        <f>Displacement_Number!R15*'Temporary Relocation Numbers'!$O$2</f>
        <v>37840.470916646911</v>
      </c>
      <c r="S15" s="45">
        <f>Displacement_Number!S15*'Temporary Relocation Numbers'!$O$2</f>
        <v>20661.248048208032</v>
      </c>
      <c r="U15">
        <v>2034</v>
      </c>
      <c r="V15" s="43">
        <f>Displacement_Number!V15*'Temporary Relocation Numbers'!$C$2</f>
        <v>0</v>
      </c>
      <c r="W15" s="43">
        <f>Displacement_Number!W15*'Temporary Relocation Numbers'!$C$2</f>
        <v>0</v>
      </c>
      <c r="X15" s="43">
        <f>Displacement_Number!X15*'Temporary Relocation Numbers'!$C$2</f>
        <v>0</v>
      </c>
      <c r="Y15" s="43">
        <f>Displacement_Number!Y15*'Temporary Relocation Numbers'!$C$2</f>
        <v>0</v>
      </c>
      <c r="Z15" s="43">
        <f>Displacement_Number!Z15*'Temporary Relocation Numbers'!$C$2</f>
        <v>0</v>
      </c>
      <c r="AA15" s="43">
        <f>Displacement_Number!AA15*'Temporary Relocation Numbers'!$C$2</f>
        <v>0</v>
      </c>
      <c r="AB15" s="44">
        <f>Displacement_Number!AB15*'Temporary Relocation Numbers'!$I$2</f>
        <v>224.2985637366636</v>
      </c>
      <c r="AC15" s="44">
        <f>Displacement_Number!AC15*'Temporary Relocation Numbers'!$I$2</f>
        <v>268.82396469820281</v>
      </c>
      <c r="AD15" s="44">
        <f>Displacement_Number!AD15*'Temporary Relocation Numbers'!$I$2</f>
        <v>173.87923512500777</v>
      </c>
      <c r="AE15" s="44">
        <f>Displacement_Number!AE15*'Temporary Relocation Numbers'!$I$2</f>
        <v>208.40514752182884</v>
      </c>
      <c r="AF15" s="44">
        <f>Displacement_Number!AF15*'Temporary Relocation Numbers'!$I$2</f>
        <v>168.30405033597327</v>
      </c>
      <c r="AG15" s="44">
        <f>Displacement_Number!AG15*'Temporary Relocation Numbers'!$I$2</f>
        <v>64.352642012104624</v>
      </c>
      <c r="AH15" s="45">
        <f>Displacement_Number!AH15*'Temporary Relocation Numbers'!$O$2</f>
        <v>71911.114680575207</v>
      </c>
      <c r="AI15" s="45">
        <f>Displacement_Number!AI15*'Temporary Relocation Numbers'!$O$2</f>
        <v>144491.17937627976</v>
      </c>
      <c r="AJ15" s="45">
        <f>Displacement_Number!AJ15*'Temporary Relocation Numbers'!$O$2</f>
        <v>108383.18009007096</v>
      </c>
      <c r="AK15" s="45">
        <f>Displacement_Number!AK15*'Temporary Relocation Numbers'!$O$2</f>
        <v>58845.413369989605</v>
      </c>
      <c r="AL15" s="45">
        <f>Displacement_Number!AL15*'Temporary Relocation Numbers'!$O$2</f>
        <v>37067.504304348768</v>
      </c>
      <c r="AM15" s="45">
        <f>Displacement_Number!AM15*'Temporary Relocation Numbers'!$O$2</f>
        <v>18897.480126141683</v>
      </c>
    </row>
    <row r="16" spans="1:39" x14ac:dyDescent="0.35">
      <c r="A16">
        <v>2035</v>
      </c>
      <c r="B16" s="43">
        <f>Displacement_Number!B16*'Temporary Relocation Numbers'!$C$2</f>
        <v>0</v>
      </c>
      <c r="C16" s="43">
        <f>Displacement_Number!C16*'Temporary Relocation Numbers'!$C$2</f>
        <v>0</v>
      </c>
      <c r="D16" s="43">
        <f>Displacement_Number!D16*'Temporary Relocation Numbers'!$C$2</f>
        <v>0</v>
      </c>
      <c r="E16" s="43">
        <f>Displacement_Number!E16*'Temporary Relocation Numbers'!$C$2</f>
        <v>0</v>
      </c>
      <c r="F16" s="43">
        <f>Displacement_Number!F16*'Temporary Relocation Numbers'!$C$2</f>
        <v>0</v>
      </c>
      <c r="G16" s="43">
        <f>Displacement_Number!G16*'Temporary Relocation Numbers'!$C$2</f>
        <v>0</v>
      </c>
      <c r="H16" s="44">
        <f>Displacement_Number!H16*'Temporary Relocation Numbers'!$I$2</f>
        <v>242.3820970875696</v>
      </c>
      <c r="I16" s="44">
        <f>Displacement_Number!I16*'Temporary Relocation Numbers'!$I$2</f>
        <v>296.15445738178198</v>
      </c>
      <c r="J16" s="44">
        <f>Displacement_Number!J16*'Temporary Relocation Numbers'!$I$2</f>
        <v>193.59005380352608</v>
      </c>
      <c r="K16" s="44">
        <f>Displacement_Number!K16*'Temporary Relocation Numbers'!$I$2</f>
        <v>210.20342058632474</v>
      </c>
      <c r="L16" s="44">
        <f>Displacement_Number!L16*'Temporary Relocation Numbers'!$I$2</f>
        <v>172.85029752802808</v>
      </c>
      <c r="M16" s="44">
        <f>Displacement_Number!M16*'Temporary Relocation Numbers'!$I$2</f>
        <v>70.783399081498644</v>
      </c>
      <c r="N16" s="45">
        <f>Displacement_Number!N16*'Temporary Relocation Numbers'!$O$2</f>
        <v>78315.787939428294</v>
      </c>
      <c r="O16" s="45">
        <f>Displacement_Number!O16*'Temporary Relocation Numbers'!$O$2</f>
        <v>160424.56950567465</v>
      </c>
      <c r="P16" s="45">
        <f>Displacement_Number!P16*'Temporary Relocation Numbers'!$O$2</f>
        <v>121612.00928909623</v>
      </c>
      <c r="Q16" s="45">
        <f>Displacement_Number!Q16*'Temporary Relocation Numbers'!$O$2</f>
        <v>59816.804715512146</v>
      </c>
      <c r="R16" s="45">
        <f>Displacement_Number!R16*'Temporary Relocation Numbers'!$O$2</f>
        <v>38366.145143888323</v>
      </c>
      <c r="S16" s="45">
        <f>Displacement_Number!S16*'Temporary Relocation Numbers'!$O$2</f>
        <v>20948.271051317824</v>
      </c>
      <c r="U16">
        <v>2035</v>
      </c>
      <c r="V16" s="43">
        <f>Displacement_Number!V16*'Temporary Relocation Numbers'!$C$2</f>
        <v>0</v>
      </c>
      <c r="W16" s="43">
        <f>Displacement_Number!W16*'Temporary Relocation Numbers'!$C$2</f>
        <v>0</v>
      </c>
      <c r="X16" s="43">
        <f>Displacement_Number!X16*'Temporary Relocation Numbers'!$C$2</f>
        <v>0</v>
      </c>
      <c r="Y16" s="43">
        <f>Displacement_Number!Y16*'Temporary Relocation Numbers'!$C$2</f>
        <v>0</v>
      </c>
      <c r="Z16" s="43">
        <f>Displacement_Number!Z16*'Temporary Relocation Numbers'!$C$2</f>
        <v>0</v>
      </c>
      <c r="AA16" s="43">
        <f>Displacement_Number!AA16*'Temporary Relocation Numbers'!$C$2</f>
        <v>0</v>
      </c>
      <c r="AB16" s="44">
        <f>Displacement_Number!AB16*'Temporary Relocation Numbers'!$I$2</f>
        <v>225.65183555749439</v>
      </c>
      <c r="AC16" s="44">
        <f>Displacement_Number!AC16*'Temporary Relocation Numbers'!$I$2</f>
        <v>270.44587386306586</v>
      </c>
      <c r="AD16" s="44">
        <f>Displacement_Number!AD16*'Temporary Relocation Numbers'!$I$2</f>
        <v>174.92830947128203</v>
      </c>
      <c r="AE16" s="44">
        <f>Displacement_Number!AE16*'Temporary Relocation Numbers'!$I$2</f>
        <v>209.66252879417837</v>
      </c>
      <c r="AF16" s="44">
        <f>Displacement_Number!AF16*'Temporary Relocation Numbers'!$I$2</f>
        <v>169.31948763907954</v>
      </c>
      <c r="AG16" s="44">
        <f>Displacement_Number!AG16*'Temporary Relocation Numbers'!$I$2</f>
        <v>64.740904048116761</v>
      </c>
      <c r="AH16" s="45">
        <f>Displacement_Number!AH16*'Temporary Relocation Numbers'!$O$2</f>
        <v>72910.093253623301</v>
      </c>
      <c r="AI16" s="45">
        <f>Displacement_Number!AI16*'Temporary Relocation Numbers'!$O$2</f>
        <v>146498.42947708152</v>
      </c>
      <c r="AJ16" s="45">
        <f>Displacement_Number!AJ16*'Temporary Relocation Numbers'!$O$2</f>
        <v>109888.82320337457</v>
      </c>
      <c r="AK16" s="45">
        <f>Displacement_Number!AK16*'Temporary Relocation Numbers'!$O$2</f>
        <v>59662.885152201547</v>
      </c>
      <c r="AL16" s="45">
        <f>Displacement_Number!AL16*'Temporary Relocation Numbers'!$O$2</f>
        <v>37582.440593695639</v>
      </c>
      <c r="AM16" s="45">
        <f>Displacement_Number!AM16*'Temporary Relocation Numbers'!$O$2</f>
        <v>19160.001126052102</v>
      </c>
    </row>
    <row r="17" spans="1:39" x14ac:dyDescent="0.35">
      <c r="A17">
        <v>2036</v>
      </c>
      <c r="B17" s="43">
        <f>Displacement_Number!B17*'Temporary Relocation Numbers'!$C$2</f>
        <v>0</v>
      </c>
      <c r="C17" s="43">
        <f>Displacement_Number!C17*'Temporary Relocation Numbers'!$C$2</f>
        <v>0</v>
      </c>
      <c r="D17" s="43">
        <f>Displacement_Number!D17*'Temporary Relocation Numbers'!$C$2</f>
        <v>0</v>
      </c>
      <c r="E17" s="43">
        <f>Displacement_Number!E17*'Temporary Relocation Numbers'!$C$2</f>
        <v>0</v>
      </c>
      <c r="F17" s="43">
        <f>Displacement_Number!F17*'Temporary Relocation Numbers'!$C$2</f>
        <v>0</v>
      </c>
      <c r="G17" s="43">
        <f>Displacement_Number!G17*'Temporary Relocation Numbers'!$C$2</f>
        <v>0</v>
      </c>
      <c r="H17" s="44">
        <f>Displacement_Number!H17*'Temporary Relocation Numbers'!$I$2</f>
        <v>243.84447320089859</v>
      </c>
      <c r="I17" s="44">
        <f>Displacement_Number!I17*'Temporary Relocation Numbers'!$I$2</f>
        <v>297.94126098458497</v>
      </c>
      <c r="J17" s="44">
        <f>Displacement_Number!J17*'Temporary Relocation Numbers'!$I$2</f>
        <v>194.75805042481969</v>
      </c>
      <c r="K17" s="44">
        <f>Displacement_Number!K17*'Temporary Relocation Numbers'!$I$2</f>
        <v>211.47165147011987</v>
      </c>
      <c r="L17" s="44">
        <f>Displacement_Number!L17*'Temporary Relocation Numbers'!$I$2</f>
        <v>173.8931639332786</v>
      </c>
      <c r="M17" s="44">
        <f>Displacement_Number!M17*'Temporary Relocation Numbers'!$I$2</f>
        <v>71.210460128006616</v>
      </c>
      <c r="N17" s="45">
        <f>Displacement_Number!N17*'Temporary Relocation Numbers'!$O$2</f>
        <v>79403.739286454205</v>
      </c>
      <c r="O17" s="45">
        <f>Displacement_Number!O17*'Temporary Relocation Numbers'!$O$2</f>
        <v>162653.16390639424</v>
      </c>
      <c r="P17" s="45">
        <f>Displacement_Number!P17*'Temporary Relocation Numbers'!$O$2</f>
        <v>123301.42534174361</v>
      </c>
      <c r="Q17" s="45">
        <f>Displacement_Number!Q17*'Temporary Relocation Numbers'!$O$2</f>
        <v>60647.77092267538</v>
      </c>
      <c r="R17" s="45">
        <f>Displacement_Number!R17*'Temporary Relocation Numbers'!$O$2</f>
        <v>38899.121959773365</v>
      </c>
      <c r="S17" s="45">
        <f>Displacement_Number!S17*'Temporary Relocation Numbers'!$O$2</f>
        <v>21239.281335550328</v>
      </c>
      <c r="U17">
        <v>2036</v>
      </c>
      <c r="V17" s="43">
        <f>Displacement_Number!V17*'Temporary Relocation Numbers'!$C$2</f>
        <v>0</v>
      </c>
      <c r="W17" s="43">
        <f>Displacement_Number!W17*'Temporary Relocation Numbers'!$C$2</f>
        <v>0</v>
      </c>
      <c r="X17" s="43">
        <f>Displacement_Number!X17*'Temporary Relocation Numbers'!$C$2</f>
        <v>0</v>
      </c>
      <c r="Y17" s="43">
        <f>Displacement_Number!Y17*'Temporary Relocation Numbers'!$C$2</f>
        <v>0</v>
      </c>
      <c r="Z17" s="43">
        <f>Displacement_Number!Z17*'Temporary Relocation Numbers'!$C$2</f>
        <v>0</v>
      </c>
      <c r="AA17" s="43">
        <f>Displacement_Number!AA17*'Temporary Relocation Numbers'!$C$2</f>
        <v>0</v>
      </c>
      <c r="AB17" s="44">
        <f>Displacement_Number!AB17*'Temporary Relocation Numbers'!$I$2</f>
        <v>227.01327214135603</v>
      </c>
      <c r="AC17" s="44">
        <f>Displacement_Number!AC17*'Temporary Relocation Numbers'!$I$2</f>
        <v>272.07756857417661</v>
      </c>
      <c r="AD17" s="44">
        <f>Displacement_Number!AD17*'Temporary Relocation Numbers'!$I$2</f>
        <v>175.98371325064363</v>
      </c>
      <c r="AE17" s="44">
        <f>Displacement_Number!AE17*'Temporary Relocation Numbers'!$I$2</f>
        <v>210.92749628828329</v>
      </c>
      <c r="AF17" s="44">
        <f>Displacement_Number!AF17*'Temporary Relocation Numbers'!$I$2</f>
        <v>170.34105143120664</v>
      </c>
      <c r="AG17" s="44">
        <f>Displacement_Number!AG17*'Temporary Relocation Numbers'!$I$2</f>
        <v>65.131508605024621</v>
      </c>
      <c r="AH17" s="45">
        <f>Displacement_Number!AH17*'Temporary Relocation Numbers'!$O$2</f>
        <v>73922.949489308681</v>
      </c>
      <c r="AI17" s="45">
        <f>Displacement_Number!AI17*'Temporary Relocation Numbers'!$O$2</f>
        <v>148533.56399951066</v>
      </c>
      <c r="AJ17" s="45">
        <f>Displacement_Number!AJ17*'Temporary Relocation Numbers'!$O$2</f>
        <v>111415.38248819807</v>
      </c>
      <c r="AK17" s="45">
        <f>Displacement_Number!AK17*'Temporary Relocation Numbers'!$O$2</f>
        <v>60491.713131548349</v>
      </c>
      <c r="AL17" s="45">
        <f>Displacement_Number!AL17*'Temporary Relocation Numbers'!$O$2</f>
        <v>38104.53030184051</v>
      </c>
      <c r="AM17" s="45">
        <f>Displacement_Number!AM17*'Temporary Relocation Numbers'!$O$2</f>
        <v>19426.16902887942</v>
      </c>
    </row>
    <row r="18" spans="1:39" x14ac:dyDescent="0.35">
      <c r="A18">
        <v>2037</v>
      </c>
      <c r="B18" s="43">
        <f>Displacement_Number!B18*'Temporary Relocation Numbers'!$C$2</f>
        <v>0</v>
      </c>
      <c r="C18" s="43">
        <f>Displacement_Number!C18*'Temporary Relocation Numbers'!$C$2</f>
        <v>0</v>
      </c>
      <c r="D18" s="43">
        <f>Displacement_Number!D18*'Temporary Relocation Numbers'!$C$2</f>
        <v>0</v>
      </c>
      <c r="E18" s="43">
        <f>Displacement_Number!E18*'Temporary Relocation Numbers'!$C$2</f>
        <v>0</v>
      </c>
      <c r="F18" s="43">
        <f>Displacement_Number!F18*'Temporary Relocation Numbers'!$C$2</f>
        <v>0</v>
      </c>
      <c r="G18" s="43">
        <f>Displacement_Number!G18*'Temporary Relocation Numbers'!$C$2</f>
        <v>0</v>
      </c>
      <c r="H18" s="44">
        <f>Displacement_Number!H18*'Temporary Relocation Numbers'!$I$2</f>
        <v>245.31567234168105</v>
      </c>
      <c r="I18" s="44">
        <f>Displacement_Number!I18*'Temporary Relocation Numbers'!$I$2</f>
        <v>299.73884499955273</v>
      </c>
      <c r="J18" s="44">
        <f>Displacement_Number!J18*'Temporary Relocation Numbers'!$I$2</f>
        <v>195.93309397895175</v>
      </c>
      <c r="K18" s="44">
        <f>Displacement_Number!K18*'Temporary Relocation Numbers'!$I$2</f>
        <v>212.74753403517744</v>
      </c>
      <c r="L18" s="44">
        <f>Displacement_Number!L18*'Temporary Relocation Numbers'!$I$2</f>
        <v>174.94232231693329</v>
      </c>
      <c r="M18" s="44">
        <f>Displacement_Number!M18*'Temporary Relocation Numbers'!$I$2</f>
        <v>71.640097783434356</v>
      </c>
      <c r="N18" s="45">
        <f>Displacement_Number!N18*'Temporary Relocation Numbers'!$O$2</f>
        <v>80506.804292738845</v>
      </c>
      <c r="O18" s="45">
        <f>Displacement_Number!O18*'Temporary Relocation Numbers'!$O$2</f>
        <v>164912.7176110298</v>
      </c>
      <c r="P18" s="45">
        <f>Displacement_Number!P18*'Temporary Relocation Numbers'!$O$2</f>
        <v>125014.31051241336</v>
      </c>
      <c r="Q18" s="45">
        <f>Displacement_Number!Q18*'Temporary Relocation Numbers'!$O$2</f>
        <v>61490.280789529759</v>
      </c>
      <c r="R18" s="45">
        <f>Displacement_Number!R18*'Temporary Relocation Numbers'!$O$2</f>
        <v>39439.502810783801</v>
      </c>
      <c r="S18" s="45">
        <f>Displacement_Number!S18*'Temporary Relocation Numbers'!$O$2</f>
        <v>21534.334291625368</v>
      </c>
      <c r="U18">
        <v>2037</v>
      </c>
      <c r="V18" s="43">
        <f>Displacement_Number!V18*'Temporary Relocation Numbers'!$C$2</f>
        <v>0</v>
      </c>
      <c r="W18" s="43">
        <f>Displacement_Number!W18*'Temporary Relocation Numbers'!$C$2</f>
        <v>0</v>
      </c>
      <c r="X18" s="43">
        <f>Displacement_Number!X18*'Temporary Relocation Numbers'!$C$2</f>
        <v>0</v>
      </c>
      <c r="Y18" s="43">
        <f>Displacement_Number!Y18*'Temporary Relocation Numbers'!$C$2</f>
        <v>0</v>
      </c>
      <c r="Z18" s="43">
        <f>Displacement_Number!Z18*'Temporary Relocation Numbers'!$C$2</f>
        <v>0</v>
      </c>
      <c r="AA18" s="43">
        <f>Displacement_Number!AA18*'Temporary Relocation Numbers'!$C$2</f>
        <v>0</v>
      </c>
      <c r="AB18" s="44">
        <f>Displacement_Number!AB18*'Temporary Relocation Numbers'!$I$2</f>
        <v>228.38292274912442</v>
      </c>
      <c r="AC18" s="44">
        <f>Displacement_Number!AC18*'Temporary Relocation Numbers'!$I$2</f>
        <v>273.71910787116417</v>
      </c>
      <c r="AD18" s="44">
        <f>Displacement_Number!AD18*'Temporary Relocation Numbers'!$I$2</f>
        <v>177.04548465078005</v>
      </c>
      <c r="AE18" s="44">
        <f>Displacement_Number!AE18*'Temporary Relocation Numbers'!$I$2</f>
        <v>212.20009577447729</v>
      </c>
      <c r="AF18" s="44">
        <f>Displacement_Number!AF18*'Temporary Relocation Numbers'!$I$2</f>
        <v>171.36877867560926</v>
      </c>
      <c r="AG18" s="44">
        <f>Displacement_Number!AG18*'Temporary Relocation Numbers'!$I$2</f>
        <v>65.524469816077513</v>
      </c>
      <c r="AH18" s="45">
        <f>Displacement_Number!AH18*'Temporary Relocation Numbers'!$O$2</f>
        <v>74949.876174068908</v>
      </c>
      <c r="AI18" s="45">
        <f>Displacement_Number!AI18*'Temporary Relocation Numbers'!$O$2</f>
        <v>150596.97030982972</v>
      </c>
      <c r="AJ18" s="45">
        <f>Displacement_Number!AJ18*'Temporary Relocation Numbers'!$O$2</f>
        <v>112963.1485089038</v>
      </c>
      <c r="AK18" s="45">
        <f>Displacement_Number!AK18*'Temporary Relocation Numbers'!$O$2</f>
        <v>61332.055066641624</v>
      </c>
      <c r="AL18" s="45">
        <f>Displacement_Number!AL18*'Temporary Relocation Numbers'!$O$2</f>
        <v>38633.872803019724</v>
      </c>
      <c r="AM18" s="45">
        <f>Displacement_Number!AM18*'Temporary Relocation Numbers'!$O$2</f>
        <v>19696.03449685976</v>
      </c>
    </row>
    <row r="19" spans="1:39" x14ac:dyDescent="0.35">
      <c r="A19">
        <v>2038</v>
      </c>
      <c r="B19" s="43">
        <f>Displacement_Number!B19*'Temporary Relocation Numbers'!$C$2</f>
        <v>0</v>
      </c>
      <c r="C19" s="43">
        <f>Displacement_Number!C19*'Temporary Relocation Numbers'!$C$2</f>
        <v>0</v>
      </c>
      <c r="D19" s="43">
        <f>Displacement_Number!D19*'Temporary Relocation Numbers'!$C$2</f>
        <v>0</v>
      </c>
      <c r="E19" s="43">
        <f>Displacement_Number!E19*'Temporary Relocation Numbers'!$C$2</f>
        <v>0</v>
      </c>
      <c r="F19" s="43">
        <f>Displacement_Number!F19*'Temporary Relocation Numbers'!$C$2</f>
        <v>0</v>
      </c>
      <c r="G19" s="43">
        <f>Displacement_Number!G19*'Temporary Relocation Numbers'!$C$2</f>
        <v>0</v>
      </c>
      <c r="H19" s="44">
        <f>Displacement_Number!H19*'Temporary Relocation Numbers'!$I$2</f>
        <v>246.79574774233285</v>
      </c>
      <c r="I19" s="44">
        <f>Displacement_Number!I19*'Temporary Relocation Numbers'!$I$2</f>
        <v>301.54727446868878</v>
      </c>
      <c r="J19" s="44">
        <f>Displacement_Number!J19*'Temporary Relocation Numbers'!$I$2</f>
        <v>197.11522698253719</v>
      </c>
      <c r="K19" s="44">
        <f>Displacement_Number!K19*'Temporary Relocation Numbers'!$I$2</f>
        <v>214.03111444677151</v>
      </c>
      <c r="L19" s="44">
        <f>Displacement_Number!L19*'Temporary Relocation Numbers'!$I$2</f>
        <v>175.99781064070231</v>
      </c>
      <c r="M19" s="44">
        <f>Displacement_Number!M19*'Temporary Relocation Numbers'!$I$2</f>
        <v>72.072327593366225</v>
      </c>
      <c r="N19" s="45">
        <f>Displacement_Number!N19*'Temporary Relocation Numbers'!$O$2</f>
        <v>81625.192915002059</v>
      </c>
      <c r="O19" s="45">
        <f>Displacement_Number!O19*'Temporary Relocation Numbers'!$O$2</f>
        <v>167203.66070165401</v>
      </c>
      <c r="P19" s="45">
        <f>Displacement_Number!P19*'Temporary Relocation Numbers'!$O$2</f>
        <v>126750.99083062314</v>
      </c>
      <c r="Q19" s="45">
        <f>Displacement_Number!Q19*'Temporary Relocation Numbers'!$O$2</f>
        <v>62344.494678888965</v>
      </c>
      <c r="R19" s="45">
        <f>Displacement_Number!R19*'Temporary Relocation Numbers'!$O$2</f>
        <v>39987.390552680889</v>
      </c>
      <c r="S19" s="45">
        <f>Displacement_Number!S19*'Temporary Relocation Numbers'!$O$2</f>
        <v>21833.486079742474</v>
      </c>
      <c r="U19">
        <v>2038</v>
      </c>
      <c r="V19" s="43">
        <f>Displacement_Number!V19*'Temporary Relocation Numbers'!$C$2</f>
        <v>0</v>
      </c>
      <c r="W19" s="43">
        <f>Displacement_Number!W19*'Temporary Relocation Numbers'!$C$2</f>
        <v>0</v>
      </c>
      <c r="X19" s="43">
        <f>Displacement_Number!X19*'Temporary Relocation Numbers'!$C$2</f>
        <v>0</v>
      </c>
      <c r="Y19" s="43">
        <f>Displacement_Number!Y19*'Temporary Relocation Numbers'!$C$2</f>
        <v>0</v>
      </c>
      <c r="Z19" s="43">
        <f>Displacement_Number!Z19*'Temporary Relocation Numbers'!$C$2</f>
        <v>0</v>
      </c>
      <c r="AA19" s="43">
        <f>Displacement_Number!AA19*'Temporary Relocation Numbers'!$C$2</f>
        <v>0</v>
      </c>
      <c r="AB19" s="44">
        <f>Displacement_Number!AB19*'Temporary Relocation Numbers'!$I$2</f>
        <v>229.7608369388837</v>
      </c>
      <c r="AC19" s="44">
        <f>Displacement_Number!AC19*'Temporary Relocation Numbers'!$I$2</f>
        <v>275.3705511498643</v>
      </c>
      <c r="AD19" s="44">
        <f>Displacement_Number!AD19*'Temporary Relocation Numbers'!$I$2</f>
        <v>178.11366208977847</v>
      </c>
      <c r="AE19" s="44">
        <f>Displacement_Number!AE19*'Temporary Relocation Numbers'!$I$2</f>
        <v>213.4803732992427</v>
      </c>
      <c r="AF19" s="44">
        <f>Displacement_Number!AF19*'Temporary Relocation Numbers'!$I$2</f>
        <v>172.40270655855448</v>
      </c>
      <c r="AG19" s="44">
        <f>Displacement_Number!AG19*'Temporary Relocation Numbers'!$I$2</f>
        <v>65.919801899795573</v>
      </c>
      <c r="AH19" s="45">
        <f>Displacement_Number!AH19*'Temporary Relocation Numbers'!$O$2</f>
        <v>75991.068772502171</v>
      </c>
      <c r="AI19" s="45">
        <f>Displacement_Number!AI19*'Temporary Relocation Numbers'!$O$2</f>
        <v>152689.04115553614</v>
      </c>
      <c r="AJ19" s="45">
        <f>Displacement_Number!AJ19*'Temporary Relocation Numbers'!$O$2</f>
        <v>114532.4158663312</v>
      </c>
      <c r="AK19" s="45">
        <f>Displacement_Number!AK19*'Temporary Relocation Numbers'!$O$2</f>
        <v>62184.070907652218</v>
      </c>
      <c r="AL19" s="45">
        <f>Displacement_Number!AL19*'Temporary Relocation Numbers'!$O$2</f>
        <v>39170.568851961754</v>
      </c>
      <c r="AM19" s="45">
        <f>Displacement_Number!AM19*'Temporary Relocation Numbers'!$O$2</f>
        <v>19969.648896021528</v>
      </c>
    </row>
    <row r="20" spans="1:39" x14ac:dyDescent="0.35">
      <c r="A20">
        <v>2039</v>
      </c>
      <c r="B20" s="43">
        <f>Displacement_Number!B20*'Temporary Relocation Numbers'!$C$2</f>
        <v>0</v>
      </c>
      <c r="C20" s="43">
        <f>Displacement_Number!C20*'Temporary Relocation Numbers'!$C$2</f>
        <v>0</v>
      </c>
      <c r="D20" s="43">
        <f>Displacement_Number!D20*'Temporary Relocation Numbers'!$C$2</f>
        <v>0</v>
      </c>
      <c r="E20" s="43">
        <f>Displacement_Number!E20*'Temporary Relocation Numbers'!$C$2</f>
        <v>0</v>
      </c>
      <c r="F20" s="43">
        <f>Displacement_Number!F20*'Temporary Relocation Numbers'!$C$2</f>
        <v>0</v>
      </c>
      <c r="G20" s="43">
        <f>Displacement_Number!G20*'Temporary Relocation Numbers'!$C$2</f>
        <v>0</v>
      </c>
      <c r="H20" s="44">
        <f>Displacement_Number!H20*'Temporary Relocation Numbers'!$I$2</f>
        <v>248.28475295643972</v>
      </c>
      <c r="I20" s="44">
        <f>Displacement_Number!I20*'Temporary Relocation Numbers'!$I$2</f>
        <v>303.36661482641813</v>
      </c>
      <c r="J20" s="44">
        <f>Displacement_Number!J20*'Temporary Relocation Numbers'!$I$2</f>
        <v>198.30449220870833</v>
      </c>
      <c r="K20" s="44">
        <f>Displacement_Number!K20*'Temporary Relocation Numbers'!$I$2</f>
        <v>215.32243914870716</v>
      </c>
      <c r="L20" s="44">
        <f>Displacement_Number!L20*'Temporary Relocation Numbers'!$I$2</f>
        <v>177.05966709533217</v>
      </c>
      <c r="M20" s="44">
        <f>Displacement_Number!M20*'Temporary Relocation Numbers'!$I$2</f>
        <v>72.507165197178537</v>
      </c>
      <c r="N20" s="45">
        <f>Displacement_Number!N20*'Temporary Relocation Numbers'!$O$2</f>
        <v>82759.118026651442</v>
      </c>
      <c r="O20" s="45">
        <f>Displacement_Number!O20*'Temporary Relocation Numbers'!$O$2</f>
        <v>169526.42923497607</v>
      </c>
      <c r="P20" s="45">
        <f>Displacement_Number!P20*'Temporary Relocation Numbers'!$O$2</f>
        <v>128511.79685504439</v>
      </c>
      <c r="Q20" s="45">
        <f>Displacement_Number!Q20*'Temporary Relocation Numbers'!$O$2</f>
        <v>63210.575181303204</v>
      </c>
      <c r="R20" s="45">
        <f>Displacement_Number!R20*'Temporary Relocation Numbers'!$O$2</f>
        <v>40542.889470082926</v>
      </c>
      <c r="S20" s="45">
        <f>Displacement_Number!S20*'Temporary Relocation Numbers'!$O$2</f>
        <v>22136.793640270356</v>
      </c>
      <c r="U20">
        <v>2039</v>
      </c>
      <c r="V20" s="43">
        <f>Displacement_Number!V20*'Temporary Relocation Numbers'!$C$2</f>
        <v>0</v>
      </c>
      <c r="W20" s="43">
        <f>Displacement_Number!W20*'Temporary Relocation Numbers'!$C$2</f>
        <v>0</v>
      </c>
      <c r="X20" s="43">
        <f>Displacement_Number!X20*'Temporary Relocation Numbers'!$C$2</f>
        <v>0</v>
      </c>
      <c r="Y20" s="43">
        <f>Displacement_Number!Y20*'Temporary Relocation Numbers'!$C$2</f>
        <v>0</v>
      </c>
      <c r="Z20" s="43">
        <f>Displacement_Number!Z20*'Temporary Relocation Numbers'!$C$2</f>
        <v>0</v>
      </c>
      <c r="AA20" s="43">
        <f>Displacement_Number!AA20*'Temporary Relocation Numbers'!$C$2</f>
        <v>0</v>
      </c>
      <c r="AB20" s="44">
        <f>Displacement_Number!AB20*'Temporary Relocation Numbers'!$I$2</f>
        <v>231.1470645677193</v>
      </c>
      <c r="AC20" s="44">
        <f>Displacement_Number!AC20*'Temporary Relocation Numbers'!$I$2</f>
        <v>277.03195816446868</v>
      </c>
      <c r="AD20" s="44">
        <f>Displacement_Number!AD20*'Temporary Relocation Numbers'!$I$2</f>
        <v>179.18828421751562</v>
      </c>
      <c r="AE20" s="44">
        <f>Displacement_Number!AE20*'Temporary Relocation Numbers'!$I$2</f>
        <v>214.76837518687626</v>
      </c>
      <c r="AF20" s="44">
        <f>Displacement_Number!AF20*'Temporary Relocation Numbers'!$I$2</f>
        <v>173.44287249066704</v>
      </c>
      <c r="AG20" s="44">
        <f>Displacement_Number!AG20*'Temporary Relocation Numbers'!$I$2</f>
        <v>66.317519160484224</v>
      </c>
      <c r="AH20" s="45">
        <f>Displacement_Number!AH20*'Temporary Relocation Numbers'!$O$2</f>
        <v>77046.725464572053</v>
      </c>
      <c r="AI20" s="45">
        <f>Displacement_Number!AI20*'Temporary Relocation Numbers'!$O$2</f>
        <v>154810.17474011731</v>
      </c>
      <c r="AJ20" s="45">
        <f>Displacement_Number!AJ20*'Temporary Relocation Numbers'!$O$2</f>
        <v>116123.48325387096</v>
      </c>
      <c r="AK20" s="45">
        <f>Displacement_Number!AK20*'Temporary Relocation Numbers'!$O$2</f>
        <v>63047.922826755173</v>
      </c>
      <c r="AL20" s="45">
        <f>Displacement_Number!AL20*'Temporary Relocation Numbers'!$O$2</f>
        <v>39714.720603064896</v>
      </c>
      <c r="AM20" s="45">
        <f>Displacement_Number!AM20*'Temporary Relocation Numbers'!$O$2</f>
        <v>20247.064305962427</v>
      </c>
    </row>
    <row r="21" spans="1:39" x14ac:dyDescent="0.35">
      <c r="A21">
        <v>2040</v>
      </c>
      <c r="B21" s="43">
        <f>Displacement_Number!B21*'Temporary Relocation Numbers'!$C$2</f>
        <v>0</v>
      </c>
      <c r="C21" s="43">
        <f>Displacement_Number!C21*'Temporary Relocation Numbers'!$C$2</f>
        <v>0</v>
      </c>
      <c r="D21" s="43">
        <f>Displacement_Number!D21*'Temporary Relocation Numbers'!$C$2</f>
        <v>0</v>
      </c>
      <c r="E21" s="43">
        <f>Displacement_Number!E21*'Temporary Relocation Numbers'!$C$2</f>
        <v>0</v>
      </c>
      <c r="F21" s="43">
        <f>Displacement_Number!F21*'Temporary Relocation Numbers'!$C$2</f>
        <v>0</v>
      </c>
      <c r="G21" s="43">
        <f>Displacement_Number!G21*'Temporary Relocation Numbers'!$C$2</f>
        <v>0</v>
      </c>
      <c r="H21" s="44">
        <f>Displacement_Number!H21*'Temporary Relocation Numbers'!$I$2</f>
        <v>277.54623745569597</v>
      </c>
      <c r="I21" s="44">
        <f>Displacement_Number!I21*'Temporary Relocation Numbers'!$I$2</f>
        <v>339.11974663025654</v>
      </c>
      <c r="J21" s="44">
        <f>Displacement_Number!J21*'Temporary Relocation Numbers'!$I$2</f>
        <v>221.67557623945453</v>
      </c>
      <c r="K21" s="44">
        <f>Displacement_Number!K21*'Temporary Relocation Numbers'!$I$2</f>
        <v>240.69916542958904</v>
      </c>
      <c r="L21" s="44">
        <f>Displacement_Number!L21*'Temporary Relocation Numbers'!$I$2</f>
        <v>197.9269521076443</v>
      </c>
      <c r="M21" s="44">
        <f>Displacement_Number!M21*'Temporary Relocation Numbers'!$I$2</f>
        <v>81.052463550132515</v>
      </c>
      <c r="N21" s="45">
        <f>Displacement_Number!N21*'Temporary Relocation Numbers'!$O$2</f>
        <v>93235.306392300859</v>
      </c>
      <c r="O21" s="45">
        <f>Displacement_Number!O21*'Temporary Relocation Numbers'!$O$2</f>
        <v>190986.1891740514</v>
      </c>
      <c r="P21" s="45">
        <f>Displacement_Number!P21*'Temporary Relocation Numbers'!$O$2</f>
        <v>144779.65740218019</v>
      </c>
      <c r="Q21" s="45">
        <f>Displacement_Number!Q21*'Temporary Relocation Numbers'!$O$2</f>
        <v>71212.181627702521</v>
      </c>
      <c r="R21" s="45">
        <f>Displacement_Number!R21*'Temporary Relocation Numbers'!$O$2</f>
        <v>45675.072570916745</v>
      </c>
      <c r="S21" s="45">
        <f>Displacement_Number!S21*'Temporary Relocation Numbers'!$O$2</f>
        <v>24939.013208539549</v>
      </c>
      <c r="U21">
        <v>2040</v>
      </c>
      <c r="V21" s="43">
        <f>Displacement_Number!V21*'Temporary Relocation Numbers'!$C$2</f>
        <v>0</v>
      </c>
      <c r="W21" s="43">
        <f>Displacement_Number!W21*'Temporary Relocation Numbers'!$C$2</f>
        <v>0</v>
      </c>
      <c r="X21" s="43">
        <f>Displacement_Number!X21*'Temporary Relocation Numbers'!$C$2</f>
        <v>0</v>
      </c>
      <c r="Y21" s="43">
        <f>Displacement_Number!Y21*'Temporary Relocation Numbers'!$C$2</f>
        <v>0</v>
      </c>
      <c r="Z21" s="43">
        <f>Displacement_Number!Z21*'Temporary Relocation Numbers'!$C$2</f>
        <v>0</v>
      </c>
      <c r="AA21" s="43">
        <f>Displacement_Number!AA21*'Temporary Relocation Numbers'!$C$2</f>
        <v>0</v>
      </c>
      <c r="AB21" s="44">
        <f>Displacement_Number!AB21*'Temporary Relocation Numbers'!$I$2</f>
        <v>258.38879474389154</v>
      </c>
      <c r="AC21" s="44">
        <f>Displacement_Number!AC21*'Temporary Relocation Numbers'!$I$2</f>
        <v>309.68143121145192</v>
      </c>
      <c r="AD21" s="44">
        <f>Displacement_Number!AD21*'Temporary Relocation Numbers'!$I$2</f>
        <v>200.30643641431635</v>
      </c>
      <c r="AE21" s="44">
        <f>Displacement_Number!AE21*'Temporary Relocation Numbers'!$I$2</f>
        <v>240.07980251630153</v>
      </c>
      <c r="AF21" s="44">
        <f>Displacement_Number!AF21*'Temporary Relocation Numbers'!$I$2</f>
        <v>193.88390185094576</v>
      </c>
      <c r="AG21" s="44">
        <f>Displacement_Number!AG21*'Temporary Relocation Numbers'!$I$2</f>
        <v>74.133339648196952</v>
      </c>
      <c r="AH21" s="45">
        <f>Displacement_Number!AH21*'Temporary Relocation Numbers'!$O$2</f>
        <v>86799.80196139263</v>
      </c>
      <c r="AI21" s="45">
        <f>Displacement_Number!AI21*'Temporary Relocation Numbers'!$O$2</f>
        <v>174407.0553034684</v>
      </c>
      <c r="AJ21" s="45">
        <f>Displacement_Number!AJ21*'Temporary Relocation Numbers'!$O$2</f>
        <v>130823.15035098913</v>
      </c>
      <c r="AK21" s="45">
        <f>Displacement_Number!AK21*'Temporary Relocation Numbers'!$O$2</f>
        <v>71028.93967837638</v>
      </c>
      <c r="AL21" s="45">
        <f>Displacement_Number!AL21*'Temporary Relocation Numbers'!$O$2</f>
        <v>44742.068692889377</v>
      </c>
      <c r="AM21" s="45">
        <f>Displacement_Number!AM21*'Temporary Relocation Numbers'!$O$2</f>
        <v>22810.06962281913</v>
      </c>
    </row>
    <row r="22" spans="1:39" x14ac:dyDescent="0.35">
      <c r="A22">
        <v>2041</v>
      </c>
      <c r="B22" s="43">
        <f>Displacement_Number!B22*'Temporary Relocation Numbers'!$C$2</f>
        <v>0</v>
      </c>
      <c r="C22" s="43">
        <f>Displacement_Number!C22*'Temporary Relocation Numbers'!$C$2</f>
        <v>0</v>
      </c>
      <c r="D22" s="43">
        <f>Displacement_Number!D22*'Temporary Relocation Numbers'!$C$2</f>
        <v>0</v>
      </c>
      <c r="E22" s="43">
        <f>Displacement_Number!E22*'Temporary Relocation Numbers'!$C$2</f>
        <v>0</v>
      </c>
      <c r="F22" s="43">
        <f>Displacement_Number!F22*'Temporary Relocation Numbers'!$C$2</f>
        <v>0</v>
      </c>
      <c r="G22" s="43">
        <f>Displacement_Number!G22*'Temporary Relocation Numbers'!$C$2</f>
        <v>0</v>
      </c>
      <c r="H22" s="44">
        <f>Displacement_Number!H22*'Temporary Relocation Numbers'!$I$2</f>
        <v>279.22077114806228</v>
      </c>
      <c r="I22" s="44">
        <f>Displacement_Number!I22*'Temporary Relocation Numbers'!$I$2</f>
        <v>341.16577487652216</v>
      </c>
      <c r="J22" s="44">
        <f>Displacement_Number!J22*'Temporary Relocation Numbers'!$I$2</f>
        <v>223.01302265771821</v>
      </c>
      <c r="K22" s="44">
        <f>Displacement_Number!K22*'Temporary Relocation Numbers'!$I$2</f>
        <v>242.15138782658929</v>
      </c>
      <c r="L22" s="44">
        <f>Displacement_Number!L22*'Temporary Relocation Numbers'!$I$2</f>
        <v>199.12111475589322</v>
      </c>
      <c r="M22" s="44">
        <f>Displacement_Number!M22*'Temporary Relocation Numbers'!$I$2</f>
        <v>81.541481460474955</v>
      </c>
      <c r="N22" s="45">
        <f>Displacement_Number!N22*'Temporary Relocation Numbers'!$O$2</f>
        <v>94530.517483815769</v>
      </c>
      <c r="O22" s="45">
        <f>Displacement_Number!O22*'Temporary Relocation Numbers'!$O$2</f>
        <v>193639.34107665322</v>
      </c>
      <c r="P22" s="45">
        <f>Displacement_Number!P22*'Temporary Relocation Numbers'!$O$2</f>
        <v>146790.91499706614</v>
      </c>
      <c r="Q22" s="45">
        <f>Displacement_Number!Q22*'Temporary Relocation Numbers'!$O$2</f>
        <v>72201.45072611772</v>
      </c>
      <c r="R22" s="45">
        <f>Displacement_Number!R22*'Temporary Relocation Numbers'!$O$2</f>
        <v>46309.583925989464</v>
      </c>
      <c r="S22" s="45">
        <f>Displacement_Number!S22*'Temporary Relocation Numbers'!$O$2</f>
        <v>25285.462292786939</v>
      </c>
      <c r="U22">
        <v>2041</v>
      </c>
      <c r="V22" s="43">
        <f>Displacement_Number!V22*'Temporary Relocation Numbers'!$C$2</f>
        <v>0</v>
      </c>
      <c r="W22" s="43">
        <f>Displacement_Number!W22*'Temporary Relocation Numbers'!$C$2</f>
        <v>0</v>
      </c>
      <c r="X22" s="43">
        <f>Displacement_Number!X22*'Temporary Relocation Numbers'!$C$2</f>
        <v>0</v>
      </c>
      <c r="Y22" s="43">
        <f>Displacement_Number!Y22*'Temporary Relocation Numbers'!$C$2</f>
        <v>0</v>
      </c>
      <c r="Z22" s="43">
        <f>Displacement_Number!Z22*'Temporary Relocation Numbers'!$C$2</f>
        <v>0</v>
      </c>
      <c r="AA22" s="43">
        <f>Displacement_Number!AA22*'Temporary Relocation Numbers'!$C$2</f>
        <v>0</v>
      </c>
      <c r="AB22" s="44">
        <f>Displacement_Number!AB22*'Temporary Relocation Numbers'!$I$2</f>
        <v>259.9477448723278</v>
      </c>
      <c r="AC22" s="44">
        <f>Displacement_Number!AC22*'Temporary Relocation Numbers'!$I$2</f>
        <v>311.54984778671394</v>
      </c>
      <c r="AD22" s="44">
        <f>Displacement_Number!AD22*'Temporary Relocation Numbers'!$I$2</f>
        <v>201.51495532506951</v>
      </c>
      <c r="AE22" s="44">
        <f>Displacement_Number!AE22*'Temporary Relocation Numbers'!$I$2</f>
        <v>241.52828807984434</v>
      </c>
      <c r="AF22" s="44">
        <f>Displacement_Number!AF22*'Temporary Relocation Numbers'!$I$2</f>
        <v>195.05367136046283</v>
      </c>
      <c r="AG22" s="44">
        <f>Displacement_Number!AG22*'Temporary Relocation Numbers'!$I$2</f>
        <v>74.580612059837392</v>
      </c>
      <c r="AH22" s="45">
        <f>Displacement_Number!AH22*'Temporary Relocation Numbers'!$O$2</f>
        <v>88005.611976845918</v>
      </c>
      <c r="AI22" s="45">
        <f>Displacement_Number!AI22*'Temporary Relocation Numbers'!$O$2</f>
        <v>176829.89232957337</v>
      </c>
      <c r="AJ22" s="45">
        <f>Displacement_Number!AJ22*'Temporary Relocation Numbers'!$O$2</f>
        <v>132640.52621339649</v>
      </c>
      <c r="AK22" s="45">
        <f>Displacement_Number!AK22*'Temporary Relocation Numbers'!$O$2</f>
        <v>72015.663206723955</v>
      </c>
      <c r="AL22" s="45">
        <f>Displacement_Number!AL22*'Temporary Relocation Numbers'!$O$2</f>
        <v>45363.618896033644</v>
      </c>
      <c r="AM22" s="45">
        <f>Displacement_Number!AM22*'Temporary Relocation Numbers'!$O$2</f>
        <v>23126.94373753907</v>
      </c>
    </row>
    <row r="23" spans="1:39" x14ac:dyDescent="0.35">
      <c r="A23">
        <v>2042</v>
      </c>
      <c r="B23" s="43">
        <f>Displacement_Number!B23*'Temporary Relocation Numbers'!$C$2</f>
        <v>0</v>
      </c>
      <c r="C23" s="43">
        <f>Displacement_Number!C23*'Temporary Relocation Numbers'!$C$2</f>
        <v>0</v>
      </c>
      <c r="D23" s="43">
        <f>Displacement_Number!D23*'Temporary Relocation Numbers'!$C$2</f>
        <v>0</v>
      </c>
      <c r="E23" s="43">
        <f>Displacement_Number!E23*'Temporary Relocation Numbers'!$C$2</f>
        <v>0</v>
      </c>
      <c r="F23" s="43">
        <f>Displacement_Number!F23*'Temporary Relocation Numbers'!$C$2</f>
        <v>0</v>
      </c>
      <c r="G23" s="43">
        <f>Displacement_Number!G23*'Temporary Relocation Numbers'!$C$2</f>
        <v>0</v>
      </c>
      <c r="H23" s="44">
        <f>Displacement_Number!H23*'Temporary Relocation Numbers'!$I$2</f>
        <v>280.90540788888848</v>
      </c>
      <c r="I23" s="44">
        <f>Displacement_Number!I23*'Temporary Relocation Numbers'!$I$2</f>
        <v>343.22414752804906</v>
      </c>
      <c r="J23" s="44">
        <f>Displacement_Number!J23*'Temporary Relocation Numbers'!$I$2</f>
        <v>224.3585383588144</v>
      </c>
      <c r="K23" s="44">
        <f>Displacement_Number!K23*'Temporary Relocation Numbers'!$I$2</f>
        <v>243.61237199011487</v>
      </c>
      <c r="L23" s="44">
        <f>Displacement_Number!L23*'Temporary Relocation Numbers'!$I$2</f>
        <v>200.32248220578887</v>
      </c>
      <c r="M23" s="44">
        <f>Displacement_Number!M23*'Temporary Relocation Numbers'!$I$2</f>
        <v>82.033449787204034</v>
      </c>
      <c r="N23" s="45">
        <f>Displacement_Number!N23*'Temporary Relocation Numbers'!$O$2</f>
        <v>95843.721456316387</v>
      </c>
      <c r="O23" s="45">
        <f>Displacement_Number!O23*'Temporary Relocation Numbers'!$O$2</f>
        <v>196329.35017321611</v>
      </c>
      <c r="P23" s="45">
        <f>Displacement_Number!P23*'Temporary Relocation Numbers'!$O$2</f>
        <v>148830.11268509476</v>
      </c>
      <c r="Q23" s="45">
        <f>Displacement_Number!Q23*'Temporary Relocation Numbers'!$O$2</f>
        <v>73204.462604584143</v>
      </c>
      <c r="R23" s="45">
        <f>Displacement_Number!R23*'Temporary Relocation Numbers'!$O$2</f>
        <v>46952.909818994041</v>
      </c>
      <c r="S23" s="45">
        <f>Displacement_Number!S23*'Temporary Relocation Numbers'!$O$2</f>
        <v>25636.724196490017</v>
      </c>
      <c r="U23">
        <v>2042</v>
      </c>
      <c r="V23" s="43">
        <f>Displacement_Number!V23*'Temporary Relocation Numbers'!$C$2</f>
        <v>0</v>
      </c>
      <c r="W23" s="43">
        <f>Displacement_Number!W23*'Temporary Relocation Numbers'!$C$2</f>
        <v>0</v>
      </c>
      <c r="X23" s="43">
        <f>Displacement_Number!X23*'Temporary Relocation Numbers'!$C$2</f>
        <v>0</v>
      </c>
      <c r="Y23" s="43">
        <f>Displacement_Number!Y23*'Temporary Relocation Numbers'!$C$2</f>
        <v>0</v>
      </c>
      <c r="Z23" s="43">
        <f>Displacement_Number!Z23*'Temporary Relocation Numbers'!$C$2</f>
        <v>0</v>
      </c>
      <c r="AA23" s="43">
        <f>Displacement_Number!AA23*'Temporary Relocation Numbers'!$C$2</f>
        <v>0</v>
      </c>
      <c r="AB23" s="44">
        <f>Displacement_Number!AB23*'Temporary Relocation Numbers'!$I$2</f>
        <v>261.51610069308663</v>
      </c>
      <c r="AC23" s="44">
        <f>Displacement_Number!AC23*'Temporary Relocation Numbers'!$I$2</f>
        <v>313.42953717379743</v>
      </c>
      <c r="AD23" s="44">
        <f>Displacement_Number!AD23*'Temporary Relocation Numbers'!$I$2</f>
        <v>202.73076565383104</v>
      </c>
      <c r="AE23" s="44">
        <f>Displacement_Number!AE23*'Temporary Relocation Numbers'!$I$2</f>
        <v>242.98551286428702</v>
      </c>
      <c r="AF23" s="44">
        <f>Displacement_Number!AF23*'Temporary Relocation Numbers'!$I$2</f>
        <v>196.23049849927418</v>
      </c>
      <c r="AG23" s="44">
        <f>Displacement_Number!AG23*'Temporary Relocation Numbers'!$I$2</f>
        <v>75.030583022644777</v>
      </c>
      <c r="AH23" s="45">
        <f>Displacement_Number!AH23*'Temporary Relocation Numbers'!$O$2</f>
        <v>89228.172926754269</v>
      </c>
      <c r="AI23" s="45">
        <f>Displacement_Number!AI23*'Temporary Relocation Numbers'!$O$2</f>
        <v>179286.38704942729</v>
      </c>
      <c r="AJ23" s="45">
        <f>Displacement_Number!AJ23*'Temporary Relocation Numbers'!$O$2</f>
        <v>134483.14879258451</v>
      </c>
      <c r="AK23" s="45">
        <f>Displacement_Number!AK23*'Temporary Relocation Numbers'!$O$2</f>
        <v>73016.094152439735</v>
      </c>
      <c r="AL23" s="45">
        <f>Displacement_Number!AL23*'Temporary Relocation Numbers'!$O$2</f>
        <v>45993.803582703476</v>
      </c>
      <c r="AM23" s="45">
        <f>Displacement_Number!AM23*'Temporary Relocation Numbers'!$O$2</f>
        <v>23448.219820610702</v>
      </c>
    </row>
    <row r="24" spans="1:39" x14ac:dyDescent="0.35">
      <c r="A24">
        <v>2043</v>
      </c>
      <c r="B24" s="43">
        <f>Displacement_Number!B24*'Temporary Relocation Numbers'!$C$2</f>
        <v>0</v>
      </c>
      <c r="C24" s="43">
        <f>Displacement_Number!C24*'Temporary Relocation Numbers'!$C$2</f>
        <v>0</v>
      </c>
      <c r="D24" s="43">
        <f>Displacement_Number!D24*'Temporary Relocation Numbers'!$C$2</f>
        <v>0</v>
      </c>
      <c r="E24" s="43">
        <f>Displacement_Number!E24*'Temporary Relocation Numbers'!$C$2</f>
        <v>0</v>
      </c>
      <c r="F24" s="43">
        <f>Displacement_Number!F24*'Temporary Relocation Numbers'!$C$2</f>
        <v>0</v>
      </c>
      <c r="G24" s="43">
        <f>Displacement_Number!G24*'Temporary Relocation Numbers'!$C$2</f>
        <v>0</v>
      </c>
      <c r="H24" s="44">
        <f>Displacement_Number!H24*'Temporary Relocation Numbers'!$I$2</f>
        <v>282.60020863340566</v>
      </c>
      <c r="I24" s="44">
        <f>Displacement_Number!I24*'Temporary Relocation Numbers'!$I$2</f>
        <v>345.29493906295926</v>
      </c>
      <c r="J24" s="44">
        <f>Displacement_Number!J24*'Temporary Relocation Numbers'!$I$2</f>
        <v>225.71217202755355</v>
      </c>
      <c r="K24" s="44">
        <f>Displacement_Number!K24*'Temporary Relocation Numbers'!$I$2</f>
        <v>245.08217078297309</v>
      </c>
      <c r="L24" s="44">
        <f>Displacement_Number!L24*'Temporary Relocation Numbers'!$I$2</f>
        <v>201.53109792642388</v>
      </c>
      <c r="M24" s="44">
        <f>Displacement_Number!M24*'Temporary Relocation Numbers'!$I$2</f>
        <v>82.528386331215515</v>
      </c>
      <c r="N24" s="45">
        <f>Displacement_Number!N24*'Temporary Relocation Numbers'!$O$2</f>
        <v>97175.16826424512</v>
      </c>
      <c r="O24" s="45">
        <f>Displacement_Number!O24*'Temporary Relocation Numbers'!$O$2</f>
        <v>199056.72847842929</v>
      </c>
      <c r="P24" s="45">
        <f>Displacement_Number!P24*'Temporary Relocation Numbers'!$O$2</f>
        <v>150897.63860590913</v>
      </c>
      <c r="Q24" s="45">
        <f>Displacement_Number!Q24*'Temporary Relocation Numbers'!$O$2</f>
        <v>74221.408175770412</v>
      </c>
      <c r="R24" s="45">
        <f>Displacement_Number!R24*'Temporary Relocation Numbers'!$O$2</f>
        <v>47605.172700188188</v>
      </c>
      <c r="S24" s="45">
        <f>Displacement_Number!S24*'Temporary Relocation Numbers'!$O$2</f>
        <v>25992.865778625095</v>
      </c>
      <c r="U24">
        <v>2043</v>
      </c>
      <c r="V24" s="43">
        <f>Displacement_Number!V24*'Temporary Relocation Numbers'!$C$2</f>
        <v>0</v>
      </c>
      <c r="W24" s="43">
        <f>Displacement_Number!W24*'Temporary Relocation Numbers'!$C$2</f>
        <v>0</v>
      </c>
      <c r="X24" s="43">
        <f>Displacement_Number!X24*'Temporary Relocation Numbers'!$C$2</f>
        <v>0</v>
      </c>
      <c r="Y24" s="43">
        <f>Displacement_Number!Y24*'Temporary Relocation Numbers'!$C$2</f>
        <v>0</v>
      </c>
      <c r="Z24" s="43">
        <f>Displacement_Number!Z24*'Temporary Relocation Numbers'!$C$2</f>
        <v>0</v>
      </c>
      <c r="AA24" s="43">
        <f>Displacement_Number!AA24*'Temporary Relocation Numbers'!$C$2</f>
        <v>0</v>
      </c>
      <c r="AB24" s="44">
        <f>Displacement_Number!AB24*'Temporary Relocation Numbers'!$I$2</f>
        <v>263.09391895400518</v>
      </c>
      <c r="AC24" s="44">
        <f>Displacement_Number!AC24*'Temporary Relocation Numbers'!$I$2</f>
        <v>315.32056738552603</v>
      </c>
      <c r="AD24" s="44">
        <f>Displacement_Number!AD24*'Temporary Relocation Numbers'!$I$2</f>
        <v>203.9539113922803</v>
      </c>
      <c r="AE24" s="44">
        <f>Displacement_Number!AE24*'Temporary Relocation Numbers'!$I$2</f>
        <v>244.45152959641118</v>
      </c>
      <c r="AF24" s="44">
        <f>Displacement_Number!AF24*'Temporary Relocation Numbers'!$I$2</f>
        <v>197.41442584853013</v>
      </c>
      <c r="AG24" s="44">
        <f>Displacement_Number!AG24*'Temporary Relocation Numbers'!$I$2</f>
        <v>75.483268817923701</v>
      </c>
      <c r="AH24" s="45">
        <f>Displacement_Number!AH24*'Temporary Relocation Numbers'!$O$2</f>
        <v>90467.71751262249</v>
      </c>
      <c r="AI24" s="45">
        <f>Displacement_Number!AI24*'Temporary Relocation Numbers'!$O$2</f>
        <v>181777.00703073543</v>
      </c>
      <c r="AJ24" s="45">
        <f>Displacement_Number!AJ24*'Temporary Relocation Numbers'!$O$2</f>
        <v>136351.36881220996</v>
      </c>
      <c r="AK24" s="45">
        <f>Displacement_Number!AK24*'Temporary Relocation Numbers'!$O$2</f>
        <v>74030.422936939169</v>
      </c>
      <c r="AL24" s="45">
        <f>Displacement_Number!AL24*'Temporary Relocation Numbers'!$O$2</f>
        <v>46632.742701867406</v>
      </c>
      <c r="AM24" s="45">
        <f>Displacement_Number!AM24*'Temporary Relocation Numbers'!$O$2</f>
        <v>23773.959023527539</v>
      </c>
    </row>
    <row r="25" spans="1:39" x14ac:dyDescent="0.35">
      <c r="A25">
        <v>2044</v>
      </c>
      <c r="B25" s="43">
        <f>Displacement_Number!B25*'Temporary Relocation Numbers'!$C$2</f>
        <v>0</v>
      </c>
      <c r="C25" s="43">
        <f>Displacement_Number!C25*'Temporary Relocation Numbers'!$C$2</f>
        <v>0</v>
      </c>
      <c r="D25" s="43">
        <f>Displacement_Number!D25*'Temporary Relocation Numbers'!$C$2</f>
        <v>0</v>
      </c>
      <c r="E25" s="43">
        <f>Displacement_Number!E25*'Temporary Relocation Numbers'!$C$2</f>
        <v>0</v>
      </c>
      <c r="F25" s="43">
        <f>Displacement_Number!F25*'Temporary Relocation Numbers'!$C$2</f>
        <v>0</v>
      </c>
      <c r="G25" s="43">
        <f>Displacement_Number!G25*'Temporary Relocation Numbers'!$C$2</f>
        <v>0</v>
      </c>
      <c r="H25" s="44">
        <f>Displacement_Number!H25*'Temporary Relocation Numbers'!$I$2</f>
        <v>284.30523470460906</v>
      </c>
      <c r="I25" s="44">
        <f>Displacement_Number!I25*'Temporary Relocation Numbers'!$I$2</f>
        <v>347.37822440872725</v>
      </c>
      <c r="J25" s="44">
        <f>Displacement_Number!J25*'Temporary Relocation Numbers'!$I$2</f>
        <v>227.07397264247862</v>
      </c>
      <c r="K25" s="44">
        <f>Displacement_Number!K25*'Temporary Relocation Numbers'!$I$2</f>
        <v>246.56083738691103</v>
      </c>
      <c r="L25" s="44">
        <f>Displacement_Number!L25*'Temporary Relocation Numbers'!$I$2</f>
        <v>202.74700564915508</v>
      </c>
      <c r="M25" s="44">
        <f>Displacement_Number!M25*'Temporary Relocation Numbers'!$I$2</f>
        <v>83.026309000804247</v>
      </c>
      <c r="N25" s="45">
        <f>Displacement_Number!N25*'Temporary Relocation Numbers'!$O$2</f>
        <v>98525.111334374509</v>
      </c>
      <c r="O25" s="45">
        <f>Displacement_Number!O25*'Temporary Relocation Numbers'!$O$2</f>
        <v>201821.99511981421</v>
      </c>
      <c r="P25" s="45">
        <f>Displacement_Number!P25*'Temporary Relocation Numbers'!$O$2</f>
        <v>152993.88629113065</v>
      </c>
      <c r="Q25" s="45">
        <f>Displacement_Number!Q25*'Temporary Relocation Numbers'!$O$2</f>
        <v>75252.481004475689</v>
      </c>
      <c r="R25" s="45">
        <f>Displacement_Number!R25*'Temporary Relocation Numbers'!$O$2</f>
        <v>48266.496720890471</v>
      </c>
      <c r="S25" s="45">
        <f>Displacement_Number!S25*'Temporary Relocation Numbers'!$O$2</f>
        <v>26353.954826963476</v>
      </c>
      <c r="U25">
        <v>2044</v>
      </c>
      <c r="V25" s="43">
        <f>Displacement_Number!V25*'Temporary Relocation Numbers'!$C$2</f>
        <v>0</v>
      </c>
      <c r="W25" s="43">
        <f>Displacement_Number!W25*'Temporary Relocation Numbers'!$C$2</f>
        <v>0</v>
      </c>
      <c r="X25" s="43">
        <f>Displacement_Number!X25*'Temporary Relocation Numbers'!$C$2</f>
        <v>0</v>
      </c>
      <c r="Y25" s="43">
        <f>Displacement_Number!Y25*'Temporary Relocation Numbers'!$C$2</f>
        <v>0</v>
      </c>
      <c r="Z25" s="43">
        <f>Displacement_Number!Z25*'Temporary Relocation Numbers'!$C$2</f>
        <v>0</v>
      </c>
      <c r="AA25" s="43">
        <f>Displacement_Number!AA25*'Temporary Relocation Numbers'!$C$2</f>
        <v>0</v>
      </c>
      <c r="AB25" s="44">
        <f>Displacement_Number!AB25*'Temporary Relocation Numbers'!$I$2</f>
        <v>264.68125674530023</v>
      </c>
      <c r="AC25" s="44">
        <f>Displacement_Number!AC25*'Temporary Relocation Numbers'!$I$2</f>
        <v>317.22300684506797</v>
      </c>
      <c r="AD25" s="44">
        <f>Displacement_Number!AD25*'Temporary Relocation Numbers'!$I$2</f>
        <v>205.18443679751402</v>
      </c>
      <c r="AE25" s="44">
        <f>Displacement_Number!AE25*'Temporary Relocation Numbers'!$I$2</f>
        <v>245.92639132111759</v>
      </c>
      <c r="AF25" s="44">
        <f>Displacement_Number!AF25*'Temporary Relocation Numbers'!$I$2</f>
        <v>198.60549624628783</v>
      </c>
      <c r="AG25" s="44">
        <f>Displacement_Number!AG25*'Temporary Relocation Numbers'!$I$2</f>
        <v>75.938685825209689</v>
      </c>
      <c r="AH25" s="45">
        <f>Displacement_Number!AH25*'Temporary Relocation Numbers'!$O$2</f>
        <v>91724.481668610315</v>
      </c>
      <c r="AI25" s="45">
        <f>Displacement_Number!AI25*'Temporary Relocation Numbers'!$O$2</f>
        <v>184302.22633658448</v>
      </c>
      <c r="AJ25" s="45">
        <f>Displacement_Number!AJ25*'Temporary Relocation Numbers'!$O$2</f>
        <v>138245.54186813071</v>
      </c>
      <c r="AK25" s="45">
        <f>Displacement_Number!AK25*'Temporary Relocation Numbers'!$O$2</f>
        <v>75058.842626943893</v>
      </c>
      <c r="AL25" s="45">
        <f>Displacement_Number!AL25*'Temporary Relocation Numbers'!$O$2</f>
        <v>47280.557868807293</v>
      </c>
      <c r="AM25" s="45">
        <f>Displacement_Number!AM25*'Temporary Relocation Numbers'!$O$2</f>
        <v>24104.223347290579</v>
      </c>
    </row>
    <row r="26" spans="1:39" x14ac:dyDescent="0.35">
      <c r="A26">
        <v>2045</v>
      </c>
      <c r="B26" s="43">
        <f>Displacement_Number!B26*'Temporary Relocation Numbers'!$C$2</f>
        <v>0</v>
      </c>
      <c r="C26" s="43">
        <f>Displacement_Number!C26*'Temporary Relocation Numbers'!$C$2</f>
        <v>0</v>
      </c>
      <c r="D26" s="43">
        <f>Displacement_Number!D26*'Temporary Relocation Numbers'!$C$2</f>
        <v>0</v>
      </c>
      <c r="E26" s="43">
        <f>Displacement_Number!E26*'Temporary Relocation Numbers'!$C$2</f>
        <v>0</v>
      </c>
      <c r="F26" s="43">
        <f>Displacement_Number!F26*'Temporary Relocation Numbers'!$C$2</f>
        <v>0</v>
      </c>
      <c r="G26" s="43">
        <f>Displacement_Number!G26*'Temporary Relocation Numbers'!$C$2</f>
        <v>0</v>
      </c>
      <c r="H26" s="44">
        <f>Displacement_Number!H26*'Temporary Relocation Numbers'!$I$2</f>
        <v>286.02054779547734</v>
      </c>
      <c r="I26" s="44">
        <f>Displacement_Number!I26*'Temporary Relocation Numbers'!$I$2</f>
        <v>349.47407894489129</v>
      </c>
      <c r="J26" s="44">
        <f>Displacement_Number!J26*'Temporary Relocation Numbers'!$I$2</f>
        <v>228.44398947763747</v>
      </c>
      <c r="K26" s="44">
        <f>Displacement_Number!K26*'Temporary Relocation Numbers'!$I$2</f>
        <v>248.04842530453985</v>
      </c>
      <c r="L26" s="44">
        <f>Displacement_Number!L26*'Temporary Relocation Numbers'!$I$2</f>
        <v>203.97024936918604</v>
      </c>
      <c r="M26" s="44">
        <f>Displacement_Number!M26*'Temporary Relocation Numbers'!$I$2</f>
        <v>83.527235812312028</v>
      </c>
      <c r="N26" s="45">
        <f>Displacement_Number!N26*'Temporary Relocation Numbers'!$O$2</f>
        <v>99893.807614044374</v>
      </c>
      <c r="O26" s="45">
        <f>Displacement_Number!O26*'Temporary Relocation Numbers'!$O$2</f>
        <v>204625.67643653514</v>
      </c>
      <c r="P26" s="45">
        <f>Displacement_Number!P26*'Temporary Relocation Numbers'!$O$2</f>
        <v>155119.25473926403</v>
      </c>
      <c r="Q26" s="45">
        <f>Displacement_Number!Q26*'Temporary Relocation Numbers'!$O$2</f>
        <v>76297.877344472712</v>
      </c>
      <c r="R26" s="45">
        <f>Displacement_Number!R26*'Temporary Relocation Numbers'!$O$2</f>
        <v>48937.007757111271</v>
      </c>
      <c r="S26" s="45">
        <f>Displacement_Number!S26*'Temporary Relocation Numbers'!$O$2</f>
        <v>26720.060070974181</v>
      </c>
      <c r="U26">
        <v>2045</v>
      </c>
      <c r="V26" s="43">
        <f>Displacement_Number!V26*'Temporary Relocation Numbers'!$C$2</f>
        <v>0</v>
      </c>
      <c r="W26" s="43">
        <f>Displacement_Number!W26*'Temporary Relocation Numbers'!$C$2</f>
        <v>0</v>
      </c>
      <c r="X26" s="43">
        <f>Displacement_Number!X26*'Temporary Relocation Numbers'!$C$2</f>
        <v>0</v>
      </c>
      <c r="Y26" s="43">
        <f>Displacement_Number!Y26*'Temporary Relocation Numbers'!$C$2</f>
        <v>0</v>
      </c>
      <c r="Z26" s="43">
        <f>Displacement_Number!Z26*'Temporary Relocation Numbers'!$C$2</f>
        <v>0</v>
      </c>
      <c r="AA26" s="43">
        <f>Displacement_Number!AA26*'Temporary Relocation Numbers'!$C$2</f>
        <v>0</v>
      </c>
      <c r="AB26" s="44">
        <f>Displacement_Number!AB26*'Temporary Relocation Numbers'!$I$2</f>
        <v>266.27817150163389</v>
      </c>
      <c r="AC26" s="44">
        <f>Displacement_Number!AC26*'Temporary Relocation Numbers'!$I$2</f>
        <v>319.13692438841287</v>
      </c>
      <c r="AD26" s="44">
        <f>Displacement_Number!AD26*'Temporary Relocation Numbers'!$I$2</f>
        <v>206.42238639364746</v>
      </c>
      <c r="AE26" s="44">
        <f>Displacement_Number!AE26*'Temporary Relocation Numbers'!$I$2</f>
        <v>247.41015140334534</v>
      </c>
      <c r="AF26" s="44">
        <f>Displacement_Number!AF26*'Temporary Relocation Numbers'!$I$2</f>
        <v>199.80375278906163</v>
      </c>
      <c r="AG26" s="44">
        <f>Displacement_Number!AG26*'Temporary Relocation Numbers'!$I$2</f>
        <v>76.396850522861683</v>
      </c>
      <c r="AH26" s="45">
        <f>Displacement_Number!AH26*'Temporary Relocation Numbers'!$O$2</f>
        <v>92998.704606439933</v>
      </c>
      <c r="AI26" s="45">
        <f>Displacement_Number!AI26*'Temporary Relocation Numbers'!$O$2</f>
        <v>186862.52561567552</v>
      </c>
      <c r="AJ26" s="45">
        <f>Displacement_Number!AJ26*'Temporary Relocation Numbers'!$O$2</f>
        <v>140166.02849608986</v>
      </c>
      <c r="AK26" s="45">
        <f>Displacement_Number!AK26*'Temporary Relocation Numbers'!$O$2</f>
        <v>76101.548971229771</v>
      </c>
      <c r="AL26" s="45">
        <f>Displacement_Number!AL26*'Temporary Relocation Numbers'!$O$2</f>
        <v>47937.372388266507</v>
      </c>
      <c r="AM26" s="45">
        <f>Displacement_Number!AM26*'Temporary Relocation Numbers'!$O$2</f>
        <v>24439.075654209606</v>
      </c>
    </row>
    <row r="27" spans="1:39" x14ac:dyDescent="0.35">
      <c r="A27">
        <v>2046</v>
      </c>
      <c r="B27" s="43">
        <f>Displacement_Number!B27*'Temporary Relocation Numbers'!$C$2</f>
        <v>0</v>
      </c>
      <c r="C27" s="43">
        <f>Displacement_Number!C27*'Temporary Relocation Numbers'!$C$2</f>
        <v>0</v>
      </c>
      <c r="D27" s="43">
        <f>Displacement_Number!D27*'Temporary Relocation Numbers'!$C$2</f>
        <v>0</v>
      </c>
      <c r="E27" s="43">
        <f>Displacement_Number!E27*'Temporary Relocation Numbers'!$C$2</f>
        <v>0</v>
      </c>
      <c r="F27" s="43">
        <f>Displacement_Number!F27*'Temporary Relocation Numbers'!$C$2</f>
        <v>0</v>
      </c>
      <c r="G27" s="43">
        <f>Displacement_Number!G27*'Temporary Relocation Numbers'!$C$2</f>
        <v>0</v>
      </c>
      <c r="H27" s="44">
        <f>Displacement_Number!H27*'Temporary Relocation Numbers'!$I$2</f>
        <v>287.74620997120422</v>
      </c>
      <c r="I27" s="44">
        <f>Displacement_Number!I27*'Temporary Relocation Numbers'!$I$2</f>
        <v>351.58257850578093</v>
      </c>
      <c r="J27" s="44">
        <f>Displacement_Number!J27*'Temporary Relocation Numbers'!$I$2</f>
        <v>229.82227210436542</v>
      </c>
      <c r="K27" s="44">
        <f>Displacement_Number!K27*'Temporary Relocation Numbers'!$I$2</f>
        <v>249.54498836127081</v>
      </c>
      <c r="L27" s="44">
        <f>Displacement_Number!L27*'Temporary Relocation Numbers'!$I$2</f>
        <v>205.20087334715865</v>
      </c>
      <c r="M27" s="44">
        <f>Displacement_Number!M27*'Temporary Relocation Numbers'!$I$2</f>
        <v>84.031184890779613</v>
      </c>
      <c r="N27" s="45">
        <f>Displacement_Number!N27*'Temporary Relocation Numbers'!$O$2</f>
        <v>101281.51762006903</v>
      </c>
      <c r="O27" s="45">
        <f>Displacement_Number!O27*'Temporary Relocation Numbers'!$O$2</f>
        <v>207468.30607958231</v>
      </c>
      <c r="P27" s="45">
        <f>Displacement_Number!P27*'Temporary Relocation Numbers'!$O$2</f>
        <v>157274.14849164206</v>
      </c>
      <c r="Q27" s="45">
        <f>Displacement_Number!Q27*'Temporary Relocation Numbers'!$O$2</f>
        <v>77357.79617586259</v>
      </c>
      <c r="R27" s="45">
        <f>Displacement_Number!R27*'Temporary Relocation Numbers'!$O$2</f>
        <v>49616.833433511856</v>
      </c>
      <c r="S27" s="45">
        <f>Displacement_Number!S27*'Temporary Relocation Numbers'!$O$2</f>
        <v>27091.251194905839</v>
      </c>
      <c r="U27">
        <v>2046</v>
      </c>
      <c r="V27" s="43">
        <f>Displacement_Number!V27*'Temporary Relocation Numbers'!$C$2</f>
        <v>0</v>
      </c>
      <c r="W27" s="43">
        <f>Displacement_Number!W27*'Temporary Relocation Numbers'!$C$2</f>
        <v>0</v>
      </c>
      <c r="X27" s="43">
        <f>Displacement_Number!X27*'Temporary Relocation Numbers'!$C$2</f>
        <v>0</v>
      </c>
      <c r="Y27" s="43">
        <f>Displacement_Number!Y27*'Temporary Relocation Numbers'!$C$2</f>
        <v>0</v>
      </c>
      <c r="Z27" s="43">
        <f>Displacement_Number!Z27*'Temporary Relocation Numbers'!$C$2</f>
        <v>0</v>
      </c>
      <c r="AA27" s="43">
        <f>Displacement_Number!AA27*'Temporary Relocation Numbers'!$C$2</f>
        <v>0</v>
      </c>
      <c r="AB27" s="44">
        <f>Displacement_Number!AB27*'Temporary Relocation Numbers'!$I$2</f>
        <v>267.88472100419148</v>
      </c>
      <c r="AC27" s="44">
        <f>Displacement_Number!AC27*'Temporary Relocation Numbers'!$I$2</f>
        <v>321.06238926686166</v>
      </c>
      <c r="AD27" s="44">
        <f>Displacement_Number!AD27*'Temporary Relocation Numbers'!$I$2</f>
        <v>207.6678049734256</v>
      </c>
      <c r="AE27" s="44">
        <f>Displacement_Number!AE27*'Temporary Relocation Numbers'!$I$2</f>
        <v>248.90286353000315</v>
      </c>
      <c r="AF27" s="44">
        <f>Displacement_Number!AF27*'Temporary Relocation Numbers'!$I$2</f>
        <v>201.00923883338217</v>
      </c>
      <c r="AG27" s="44">
        <f>Displacement_Number!AG27*'Temporary Relocation Numbers'!$I$2</f>
        <v>76.857779488658309</v>
      </c>
      <c r="AH27" s="45">
        <f>Displacement_Number!AH27*'Temporary Relocation Numbers'!$O$2</f>
        <v>94290.628860927376</v>
      </c>
      <c r="AI27" s="45">
        <f>Displacement_Number!AI27*'Temporary Relocation Numbers'!$O$2</f>
        <v>189458.39219381008</v>
      </c>
      <c r="AJ27" s="45">
        <f>Displacement_Number!AJ27*'Temporary Relocation Numbers'!$O$2</f>
        <v>142113.19424033977</v>
      </c>
      <c r="AK27" s="45">
        <f>Displacement_Number!AK27*'Temporary Relocation Numbers'!$O$2</f>
        <v>77158.74043788579</v>
      </c>
      <c r="AL27" s="45">
        <f>Displacement_Number!AL27*'Temporary Relocation Numbers'!$O$2</f>
        <v>48603.311277919682</v>
      </c>
      <c r="AM27" s="45">
        <f>Displacement_Number!AM27*'Temporary Relocation Numbers'!$O$2</f>
        <v>24778.579679868257</v>
      </c>
    </row>
    <row r="28" spans="1:39" x14ac:dyDescent="0.35">
      <c r="A28">
        <v>2047</v>
      </c>
      <c r="B28" s="43">
        <f>Displacement_Number!B28*'Temporary Relocation Numbers'!$C$2</f>
        <v>0</v>
      </c>
      <c r="C28" s="43">
        <f>Displacement_Number!C28*'Temporary Relocation Numbers'!$C$2</f>
        <v>0</v>
      </c>
      <c r="D28" s="43">
        <f>Displacement_Number!D28*'Temporary Relocation Numbers'!$C$2</f>
        <v>0</v>
      </c>
      <c r="E28" s="43">
        <f>Displacement_Number!E28*'Temporary Relocation Numbers'!$C$2</f>
        <v>0</v>
      </c>
      <c r="F28" s="43">
        <f>Displacement_Number!F28*'Temporary Relocation Numbers'!$C$2</f>
        <v>0</v>
      </c>
      <c r="G28" s="43">
        <f>Displacement_Number!G28*'Temporary Relocation Numbers'!$C$2</f>
        <v>0</v>
      </c>
      <c r="H28" s="44">
        <f>Displacement_Number!H28*'Temporary Relocation Numbers'!$I$2</f>
        <v>289.48228367144458</v>
      </c>
      <c r="I28" s="44">
        <f>Displacement_Number!I28*'Temporary Relocation Numbers'!$I$2</f>
        <v>353.70379938326056</v>
      </c>
      <c r="J28" s="44">
        <f>Displacement_Number!J28*'Temporary Relocation Numbers'!$I$2</f>
        <v>231.20887039307888</v>
      </c>
      <c r="K28" s="44">
        <f>Displacement_Number!K28*'Temporary Relocation Numbers'!$I$2</f>
        <v>251.05058070726258</v>
      </c>
      <c r="L28" s="44">
        <f>Displacement_Number!L28*'Temporary Relocation Numbers'!$I$2</f>
        <v>206.4389221107549</v>
      </c>
      <c r="M28" s="44">
        <f>Displacement_Number!M28*'Temporary Relocation Numbers'!$I$2</f>
        <v>84.538174470602442</v>
      </c>
      <c r="N28" s="45">
        <f>Displacement_Number!N28*'Temporary Relocation Numbers'!$O$2</f>
        <v>102688.5054883237</v>
      </c>
      <c r="O28" s="45">
        <f>Displacement_Number!O28*'Temporary Relocation Numbers'!$O$2</f>
        <v>210350.42511334649</v>
      </c>
      <c r="P28" s="45">
        <f>Displacement_Number!P28*'Temporary Relocation Numbers'!$O$2</f>
        <v>159458.97770942599</v>
      </c>
      <c r="Q28" s="45">
        <f>Displacement_Number!Q28*'Temporary Relocation Numbers'!$O$2</f>
        <v>78432.439242948618</v>
      </c>
      <c r="R28" s="45">
        <f>Displacement_Number!R28*'Temporary Relocation Numbers'!$O$2</f>
        <v>50306.103147696427</v>
      </c>
      <c r="S28" s="45">
        <f>Displacement_Number!S28*'Temporary Relocation Numbers'!$O$2</f>
        <v>27467.598851050356</v>
      </c>
      <c r="U28">
        <v>2047</v>
      </c>
      <c r="V28" s="43">
        <f>Displacement_Number!V28*'Temporary Relocation Numbers'!$C$2</f>
        <v>0</v>
      </c>
      <c r="W28" s="43">
        <f>Displacement_Number!W28*'Temporary Relocation Numbers'!$C$2</f>
        <v>0</v>
      </c>
      <c r="X28" s="43">
        <f>Displacement_Number!X28*'Temporary Relocation Numbers'!$C$2</f>
        <v>0</v>
      </c>
      <c r="Y28" s="43">
        <f>Displacement_Number!Y28*'Temporary Relocation Numbers'!$C$2</f>
        <v>0</v>
      </c>
      <c r="Z28" s="43">
        <f>Displacement_Number!Z28*'Temporary Relocation Numbers'!$C$2</f>
        <v>0</v>
      </c>
      <c r="AA28" s="43">
        <f>Displacement_Number!AA28*'Temporary Relocation Numbers'!$C$2</f>
        <v>0</v>
      </c>
      <c r="AB28" s="44">
        <f>Displacement_Number!AB28*'Temporary Relocation Numbers'!$I$2</f>
        <v>269.50096338277274</v>
      </c>
      <c r="AC28" s="44">
        <f>Displacement_Number!AC28*'Temporary Relocation Numbers'!$I$2</f>
        <v>322.99947114953284</v>
      </c>
      <c r="AD28" s="44">
        <f>Displacement_Number!AD28*'Temporary Relocation Numbers'!$I$2</f>
        <v>208.92073759984339</v>
      </c>
      <c r="AE28" s="44">
        <f>Displacement_Number!AE28*'Temporary Relocation Numbers'!$I$2</f>
        <v>250.40458171191142</v>
      </c>
      <c r="AF28" s="44">
        <f>Displacement_Number!AF28*'Temporary Relocation Numbers'!$I$2</f>
        <v>202.22199799736521</v>
      </c>
      <c r="AG28" s="44">
        <f>Displacement_Number!AG28*'Temporary Relocation Numbers'!$I$2</f>
        <v>77.321489400397837</v>
      </c>
      <c r="AH28" s="45">
        <f>Displacement_Number!AH28*'Temporary Relocation Numbers'!$O$2</f>
        <v>95600.500336146477</v>
      </c>
      <c r="AI28" s="45">
        <f>Displacement_Number!AI28*'Temporary Relocation Numbers'!$O$2</f>
        <v>192090.3201666479</v>
      </c>
      <c r="AJ28" s="45">
        <f>Displacement_Number!AJ28*'Temporary Relocation Numbers'!$O$2</f>
        <v>144087.40972321932</v>
      </c>
      <c r="AK28" s="45">
        <f>Displacement_Number!AK28*'Temporary Relocation Numbers'!$O$2</f>
        <v>78230.618252090339</v>
      </c>
      <c r="AL28" s="45">
        <f>Displacement_Number!AL28*'Temporary Relocation Numbers'!$O$2</f>
        <v>49278.501292168527</v>
      </c>
      <c r="AM28" s="45">
        <f>Displacement_Number!AM28*'Temporary Relocation Numbers'!$O$2</f>
        <v>25122.800045255517</v>
      </c>
    </row>
    <row r="29" spans="1:39" x14ac:dyDescent="0.35">
      <c r="A29">
        <v>2048</v>
      </c>
      <c r="B29" s="43">
        <f>Displacement_Number!B29*'Temporary Relocation Numbers'!$C$2</f>
        <v>0</v>
      </c>
      <c r="C29" s="43">
        <f>Displacement_Number!C29*'Temporary Relocation Numbers'!$C$2</f>
        <v>0</v>
      </c>
      <c r="D29" s="43">
        <f>Displacement_Number!D29*'Temporary Relocation Numbers'!$C$2</f>
        <v>0</v>
      </c>
      <c r="E29" s="43">
        <f>Displacement_Number!E29*'Temporary Relocation Numbers'!$C$2</f>
        <v>0</v>
      </c>
      <c r="F29" s="43">
        <f>Displacement_Number!F29*'Temporary Relocation Numbers'!$C$2</f>
        <v>0</v>
      </c>
      <c r="G29" s="43">
        <f>Displacement_Number!G29*'Temporary Relocation Numbers'!$C$2</f>
        <v>0</v>
      </c>
      <c r="H29" s="44">
        <f>Displacement_Number!H29*'Temporary Relocation Numbers'!$I$2</f>
        <v>291.22883171257359</v>
      </c>
      <c r="I29" s="44">
        <f>Displacement_Number!I29*'Temporary Relocation Numbers'!$I$2</f>
        <v>355.8378183294904</v>
      </c>
      <c r="J29" s="44">
        <f>Displacement_Number!J29*'Temporary Relocation Numbers'!$I$2</f>
        <v>232.60383451508025</v>
      </c>
      <c r="K29" s="44">
        <f>Displacement_Number!K29*'Temporary Relocation Numbers'!$I$2</f>
        <v>252.56525681938089</v>
      </c>
      <c r="L29" s="44">
        <f>Displacement_Number!L29*'Temporary Relocation Numbers'!$I$2</f>
        <v>207.68444045630778</v>
      </c>
      <c r="M29" s="44">
        <f>Displacement_Number!M29*'Temporary Relocation Numbers'!$I$2</f>
        <v>85.048222896190495</v>
      </c>
      <c r="N29" s="45">
        <f>Displacement_Number!N29*'Temporary Relocation Numbers'!$O$2</f>
        <v>104115.03902402034</v>
      </c>
      <c r="O29" s="45">
        <f>Displacement_Number!O29*'Temporary Relocation Numbers'!$O$2</f>
        <v>213272.58211860497</v>
      </c>
      <c r="P29" s="45">
        <f>Displacement_Number!P29*'Temporary Relocation Numbers'!$O$2</f>
        <v>161674.15825167531</v>
      </c>
      <c r="Q29" s="45">
        <f>Displacement_Number!Q29*'Temporary Relocation Numbers'!$O$2</f>
        <v>79522.011092636094</v>
      </c>
      <c r="R29" s="45">
        <f>Displacement_Number!R29*'Temporary Relocation Numbers'!$O$2</f>
        <v>51004.948094841588</v>
      </c>
      <c r="S29" s="45">
        <f>Displacement_Number!S29*'Temporary Relocation Numbers'!$O$2</f>
        <v>27849.174673190846</v>
      </c>
      <c r="U29">
        <v>2048</v>
      </c>
      <c r="V29" s="43">
        <f>Displacement_Number!V29*'Temporary Relocation Numbers'!$C$2</f>
        <v>0</v>
      </c>
      <c r="W29" s="43">
        <f>Displacement_Number!W29*'Temporary Relocation Numbers'!$C$2</f>
        <v>0</v>
      </c>
      <c r="X29" s="43">
        <f>Displacement_Number!X29*'Temporary Relocation Numbers'!$C$2</f>
        <v>0</v>
      </c>
      <c r="Y29" s="43">
        <f>Displacement_Number!Y29*'Temporary Relocation Numbers'!$C$2</f>
        <v>0</v>
      </c>
      <c r="Z29" s="43">
        <f>Displacement_Number!Z29*'Temporary Relocation Numbers'!$C$2</f>
        <v>0</v>
      </c>
      <c r="AA29" s="43">
        <f>Displacement_Number!AA29*'Temporary Relocation Numbers'!$C$2</f>
        <v>0</v>
      </c>
      <c r="AB29" s="44">
        <f>Displacement_Number!AB29*'Temporary Relocation Numbers'!$I$2</f>
        <v>271.12695711789473</v>
      </c>
      <c r="AC29" s="44">
        <f>Displacement_Number!AC29*'Temporary Relocation Numbers'!$I$2</f>
        <v>324.94824012588305</v>
      </c>
      <c r="AD29" s="44">
        <f>Displacement_Number!AD29*'Temporary Relocation Numbers'!$I$2</f>
        <v>210.18122960777706</v>
      </c>
      <c r="AE29" s="44">
        <f>Displacement_Number!AE29*'Temporary Relocation Numbers'!$I$2</f>
        <v>251.91536028575689</v>
      </c>
      <c r="AF29" s="44">
        <f>Displacement_Number!AF29*'Temporary Relocation Numbers'!$I$2</f>
        <v>203.44207416228988</v>
      </c>
      <c r="AG29" s="44">
        <f>Displacement_Number!AG29*'Temporary Relocation Numbers'!$I$2</f>
        <v>77.787997036501466</v>
      </c>
      <c r="AH29" s="45">
        <f>Displacement_Number!AH29*'Temporary Relocation Numbers'!$O$2</f>
        <v>96928.568352234171</v>
      </c>
      <c r="AI29" s="45">
        <f>Displacement_Number!AI29*'Temporary Relocation Numbers'!$O$2</f>
        <v>194758.81049375253</v>
      </c>
      <c r="AJ29" s="45">
        <f>Displacement_Number!AJ29*'Temporary Relocation Numbers'!$O$2</f>
        <v>146089.05071569831</v>
      </c>
      <c r="AK29" s="45">
        <f>Displacement_Number!AK29*'Temporary Relocation Numbers'!$O$2</f>
        <v>79317.386434412125</v>
      </c>
      <c r="AL29" s="45">
        <f>Displacement_Number!AL29*'Temporary Relocation Numbers'!$O$2</f>
        <v>49963.070946268141</v>
      </c>
      <c r="AM29" s="45">
        <f>Displacement_Number!AM29*'Temporary Relocation Numbers'!$O$2</f>
        <v>25471.802269065589</v>
      </c>
    </row>
    <row r="30" spans="1:39" x14ac:dyDescent="0.35">
      <c r="A30">
        <v>2049</v>
      </c>
      <c r="B30" s="43">
        <f>Displacement_Number!B30*'Temporary Relocation Numbers'!$C$2</f>
        <v>0</v>
      </c>
      <c r="C30" s="43">
        <f>Displacement_Number!C30*'Temporary Relocation Numbers'!$C$2</f>
        <v>0</v>
      </c>
      <c r="D30" s="43">
        <f>Displacement_Number!D30*'Temporary Relocation Numbers'!$C$2</f>
        <v>0</v>
      </c>
      <c r="E30" s="43">
        <f>Displacement_Number!E30*'Temporary Relocation Numbers'!$C$2</f>
        <v>0</v>
      </c>
      <c r="F30" s="43">
        <f>Displacement_Number!F30*'Temporary Relocation Numbers'!$C$2</f>
        <v>0</v>
      </c>
      <c r="G30" s="43">
        <f>Displacement_Number!G30*'Temporary Relocation Numbers'!$C$2</f>
        <v>0</v>
      </c>
      <c r="H30" s="44">
        <f>Displacement_Number!H30*'Temporary Relocation Numbers'!$I$2</f>
        <v>292.98591728995973</v>
      </c>
      <c r="I30" s="44">
        <f>Displacement_Number!I30*'Temporary Relocation Numbers'!$I$2</f>
        <v>357.98471255970304</v>
      </c>
      <c r="J30" s="44">
        <f>Displacement_Number!J30*'Temporary Relocation Numbers'!$I$2</f>
        <v>234.00721494437283</v>
      </c>
      <c r="K30" s="44">
        <f>Displacement_Number!K30*'Temporary Relocation Numbers'!$I$2</f>
        <v>254.08907150316927</v>
      </c>
      <c r="L30" s="44">
        <f>Displacement_Number!L30*'Temporary Relocation Numbers'!$I$2</f>
        <v>208.93747345042235</v>
      </c>
      <c r="M30" s="44">
        <f>Displacement_Number!M30*'Temporary Relocation Numbers'!$I$2</f>
        <v>85.561348622631982</v>
      </c>
      <c r="N30" s="45">
        <f>Displacement_Number!N30*'Temporary Relocation Numbers'!$O$2</f>
        <v>105561.38975268113</v>
      </c>
      <c r="O30" s="45">
        <f>Displacement_Number!O30*'Temporary Relocation Numbers'!$O$2</f>
        <v>216235.33329693816</v>
      </c>
      <c r="P30" s="45">
        <f>Displacement_Number!P30*'Temporary Relocation Numbers'!$O$2</f>
        <v>163920.111754502</v>
      </c>
      <c r="Q30" s="45">
        <f>Displacement_Number!Q30*'Temporary Relocation Numbers'!$O$2</f>
        <v>80626.719113365674</v>
      </c>
      <c r="R30" s="45">
        <f>Displacement_Number!R30*'Temporary Relocation Numbers'!$O$2</f>
        <v>51713.501292667905</v>
      </c>
      <c r="S30" s="45">
        <f>Displacement_Number!S30*'Temporary Relocation Numbers'!$O$2</f>
        <v>28236.051290236326</v>
      </c>
      <c r="U30">
        <v>2049</v>
      </c>
      <c r="V30" s="43">
        <f>Displacement_Number!V30*'Temporary Relocation Numbers'!$C$2</f>
        <v>0</v>
      </c>
      <c r="W30" s="43">
        <f>Displacement_Number!W30*'Temporary Relocation Numbers'!$C$2</f>
        <v>0</v>
      </c>
      <c r="X30" s="43">
        <f>Displacement_Number!X30*'Temporary Relocation Numbers'!$C$2</f>
        <v>0</v>
      </c>
      <c r="Y30" s="43">
        <f>Displacement_Number!Y30*'Temporary Relocation Numbers'!$C$2</f>
        <v>0</v>
      </c>
      <c r="Z30" s="43">
        <f>Displacement_Number!Z30*'Temporary Relocation Numbers'!$C$2</f>
        <v>0</v>
      </c>
      <c r="AA30" s="43">
        <f>Displacement_Number!AA30*'Temporary Relocation Numbers'!$C$2</f>
        <v>0</v>
      </c>
      <c r="AB30" s="44">
        <f>Displacement_Number!AB30*'Temporary Relocation Numbers'!$I$2</f>
        <v>272.76276104290793</v>
      </c>
      <c r="AC30" s="44">
        <f>Displacement_Number!AC30*'Temporary Relocation Numbers'!$I$2</f>
        <v>326.90876670824321</v>
      </c>
      <c r="AD30" s="44">
        <f>Displacement_Number!AD30*'Temporary Relocation Numbers'!$I$2</f>
        <v>211.44932660562378</v>
      </c>
      <c r="AE30" s="44">
        <f>Displacement_Number!AE30*'Temporary Relocation Numbers'!$I$2</f>
        <v>253.43525391605851</v>
      </c>
      <c r="AF30" s="44">
        <f>Displacement_Number!AF30*'Temporary Relocation Numbers'!$I$2</f>
        <v>204.66951147418655</v>
      </c>
      <c r="AG30" s="44">
        <f>Displacement_Number!AG30*'Temporary Relocation Numbers'!$I$2</f>
        <v>78.257319276620493</v>
      </c>
      <c r="AH30" s="45">
        <f>Displacement_Number!AH30*'Temporary Relocation Numbers'!$O$2</f>
        <v>98275.085692845823</v>
      </c>
      <c r="AI30" s="45">
        <f>Displacement_Number!AI30*'Temporary Relocation Numbers'!$O$2</f>
        <v>197464.37109394372</v>
      </c>
      <c r="AJ30" s="45">
        <f>Displacement_Number!AJ30*'Temporary Relocation Numbers'!$O$2</f>
        <v>148118.4982089012</v>
      </c>
      <c r="AK30" s="45">
        <f>Displacement_Number!AK30*'Temporary Relocation Numbers'!$O$2</f>
        <v>80419.251839643519</v>
      </c>
      <c r="AL30" s="45">
        <f>Displacement_Number!AL30*'Temporary Relocation Numbers'!$O$2</f>
        <v>50657.150540788542</v>
      </c>
      <c r="AM30" s="45">
        <f>Displacement_Number!AM30*'Temporary Relocation Numbers'!$O$2</f>
        <v>25825.652780168672</v>
      </c>
    </row>
    <row r="31" spans="1:39" x14ac:dyDescent="0.35">
      <c r="A31">
        <v>2050</v>
      </c>
      <c r="B31" s="43">
        <f>Displacement_Number!B31*'Temporary Relocation Numbers'!$C$2</f>
        <v>0</v>
      </c>
      <c r="C31" s="43">
        <f>Displacement_Number!C31*'Temporary Relocation Numbers'!$C$2</f>
        <v>0</v>
      </c>
      <c r="D31" s="43">
        <f>Displacement_Number!D31*'Temporary Relocation Numbers'!$C$2</f>
        <v>0</v>
      </c>
      <c r="E31" s="43">
        <f>Displacement_Number!E31*'Temporary Relocation Numbers'!$C$2</f>
        <v>0</v>
      </c>
      <c r="F31" s="43">
        <f>Displacement_Number!F31*'Temporary Relocation Numbers'!$C$2</f>
        <v>0</v>
      </c>
      <c r="G31" s="43">
        <f>Displacement_Number!G31*'Temporary Relocation Numbers'!$C$2</f>
        <v>0</v>
      </c>
      <c r="H31" s="44">
        <f>Displacement_Number!H31*'Temporary Relocation Numbers'!$I$2</f>
        <v>321.01778823506856</v>
      </c>
      <c r="I31" s="44">
        <f>Displacement_Number!I31*'Temporary Relocation Numbers'!$I$2</f>
        <v>392.23544159001403</v>
      </c>
      <c r="J31" s="44">
        <f>Displacement_Number!J31*'Temporary Relocation Numbers'!$I$2</f>
        <v>256.39620930362429</v>
      </c>
      <c r="K31" s="44">
        <f>Displacement_Number!K31*'Temporary Relocation Numbers'!$I$2</f>
        <v>278.39942787395131</v>
      </c>
      <c r="L31" s="44">
        <f>Displacement_Number!L31*'Temporary Relocation Numbers'!$I$2</f>
        <v>228.92788235994999</v>
      </c>
      <c r="M31" s="44">
        <f>Displacement_Number!M31*'Temporary Relocation Numbers'!$I$2</f>
        <v>93.747560112467582</v>
      </c>
      <c r="N31" s="45">
        <f>Displacement_Number!N31*'Temporary Relocation Numbers'!$O$2</f>
        <v>116564.60771386631</v>
      </c>
      <c r="O31" s="45">
        <f>Displacement_Number!O31*'Temporary Relocation Numbers'!$O$2</f>
        <v>238774.67754723781</v>
      </c>
      <c r="P31" s="45">
        <f>Displacement_Number!P31*'Temporary Relocation Numbers'!$O$2</f>
        <v>181006.36575402186</v>
      </c>
      <c r="Q31" s="45">
        <f>Displacement_Number!Q31*'Temporary Relocation Numbers'!$O$2</f>
        <v>89030.865420818824</v>
      </c>
      <c r="R31" s="45">
        <f>Displacement_Number!R31*'Temporary Relocation Numbers'!$O$2</f>
        <v>57103.871082156242</v>
      </c>
      <c r="S31" s="45">
        <f>Displacement_Number!S31*'Temporary Relocation Numbers'!$O$2</f>
        <v>31179.243184901432</v>
      </c>
      <c r="U31">
        <v>2050</v>
      </c>
      <c r="V31" s="43">
        <f>Displacement_Number!V31*'Temporary Relocation Numbers'!$C$2</f>
        <v>0</v>
      </c>
      <c r="W31" s="43">
        <f>Displacement_Number!W31*'Temporary Relocation Numbers'!$C$2</f>
        <v>0</v>
      </c>
      <c r="X31" s="43">
        <f>Displacement_Number!X31*'Temporary Relocation Numbers'!$C$2</f>
        <v>0</v>
      </c>
      <c r="Y31" s="43">
        <f>Displacement_Number!Y31*'Temporary Relocation Numbers'!$C$2</f>
        <v>0</v>
      </c>
      <c r="Z31" s="43">
        <f>Displacement_Number!Z31*'Temporary Relocation Numbers'!$C$2</f>
        <v>0</v>
      </c>
      <c r="AA31" s="43">
        <f>Displacement_Number!AA31*'Temporary Relocation Numbers'!$C$2</f>
        <v>0</v>
      </c>
      <c r="AB31" s="44">
        <f>Displacement_Number!AB31*'Temporary Relocation Numbers'!$I$2</f>
        <v>298.85975091501592</v>
      </c>
      <c r="AC31" s="44">
        <f>Displacement_Number!AC31*'Temporary Relocation Numbers'!$I$2</f>
        <v>358.1862575991143</v>
      </c>
      <c r="AD31" s="44">
        <f>Displacement_Number!AD31*'Temporary Relocation Numbers'!$I$2</f>
        <v>231.68006086638667</v>
      </c>
      <c r="AE31" s="44">
        <f>Displacement_Number!AE31*'Temporary Relocation Numbers'!$I$2</f>
        <v>277.68305529992153</v>
      </c>
      <c r="AF31" s="44">
        <f>Displacement_Number!AF31*'Temporary Relocation Numbers'!$I$2</f>
        <v>224.25157666390987</v>
      </c>
      <c r="AG31" s="44">
        <f>Displacement_Number!AG31*'Temporary Relocation Numbers'!$I$2</f>
        <v>85.744706707264015</v>
      </c>
      <c r="AH31" s="45">
        <f>Displacement_Number!AH31*'Temporary Relocation Numbers'!$O$2</f>
        <v>108518.81392118766</v>
      </c>
      <c r="AI31" s="45">
        <f>Displacement_Number!AI31*'Temporary Relocation Numbers'!$O$2</f>
        <v>218047.11938671937</v>
      </c>
      <c r="AJ31" s="45">
        <f>Displacement_Number!AJ31*'Temporary Relocation Numbers'!$O$2</f>
        <v>163557.66705363084</v>
      </c>
      <c r="AK31" s="45">
        <f>Displacement_Number!AK31*'Temporary Relocation Numbers'!$O$2</f>
        <v>88801.772743737311</v>
      </c>
      <c r="AL31" s="45">
        <f>Displacement_Number!AL31*'Temporary Relocation Numbers'!$O$2</f>
        <v>55937.411344466615</v>
      </c>
      <c r="AM31" s="45">
        <f>Displacement_Number!AM31*'Temporary Relocation Numbers'!$O$2</f>
        <v>28517.596181026245</v>
      </c>
    </row>
    <row r="32" spans="1:39" x14ac:dyDescent="0.35">
      <c r="A32">
        <v>2051</v>
      </c>
      <c r="B32" s="43">
        <f>Displacement_Number!B32*'Temporary Relocation Numbers'!$C$2</f>
        <v>0</v>
      </c>
      <c r="C32" s="43">
        <f>Displacement_Number!C32*'Temporary Relocation Numbers'!$C$2</f>
        <v>0</v>
      </c>
      <c r="D32" s="43">
        <f>Displacement_Number!D32*'Temporary Relocation Numbers'!$C$2</f>
        <v>0</v>
      </c>
      <c r="E32" s="43">
        <f>Displacement_Number!E32*'Temporary Relocation Numbers'!$C$2</f>
        <v>0</v>
      </c>
      <c r="F32" s="43">
        <f>Displacement_Number!F32*'Temporary Relocation Numbers'!$C$2</f>
        <v>0</v>
      </c>
      <c r="G32" s="43">
        <f>Displacement_Number!G32*'Temporary Relocation Numbers'!$C$2</f>
        <v>0</v>
      </c>
      <c r="H32" s="44">
        <f>Displacement_Number!H32*'Temporary Relocation Numbers'!$I$2</f>
        <v>322.95460102408845</v>
      </c>
      <c r="I32" s="44">
        <f>Displacement_Number!I32*'Temporary Relocation Numbers'!$I$2</f>
        <v>394.60193543372003</v>
      </c>
      <c r="J32" s="44">
        <f>Displacement_Number!J32*'Temporary Relocation Numbers'!$I$2</f>
        <v>257.9431374659722</v>
      </c>
      <c r="K32" s="44">
        <f>Displacement_Number!K32*'Temporary Relocation Numbers'!$I$2</f>
        <v>280.07910916303689</v>
      </c>
      <c r="L32" s="44">
        <f>Displacement_Number!L32*'Temporary Relocation Numbers'!$I$2</f>
        <v>230.30908448197482</v>
      </c>
      <c r="M32" s="44">
        <f>Displacement_Number!M32*'Temporary Relocation Numbers'!$I$2</f>
        <v>94.313171988256471</v>
      </c>
      <c r="N32" s="45">
        <f>Displacement_Number!N32*'Temporary Relocation Numbers'!$O$2</f>
        <v>118183.90601009146</v>
      </c>
      <c r="O32" s="45">
        <f>Displacement_Number!O32*'Temporary Relocation Numbers'!$O$2</f>
        <v>242091.70006476791</v>
      </c>
      <c r="P32" s="45">
        <f>Displacement_Number!P32*'Temporary Relocation Numbers'!$O$2</f>
        <v>183520.87942519452</v>
      </c>
      <c r="Q32" s="45">
        <f>Displacement_Number!Q32*'Temporary Relocation Numbers'!$O$2</f>
        <v>90267.66903998662</v>
      </c>
      <c r="R32" s="45">
        <f>Displacement_Number!R32*'Temporary Relocation Numbers'!$O$2</f>
        <v>57897.149616393501</v>
      </c>
      <c r="S32" s="45">
        <f>Displacement_Number!S32*'Temporary Relocation Numbers'!$O$2</f>
        <v>31612.380621359294</v>
      </c>
      <c r="U32">
        <v>2051</v>
      </c>
      <c r="V32" s="43">
        <f>Displacement_Number!V32*'Temporary Relocation Numbers'!$C$2</f>
        <v>0</v>
      </c>
      <c r="W32" s="43">
        <f>Displacement_Number!W32*'Temporary Relocation Numbers'!$C$2</f>
        <v>0</v>
      </c>
      <c r="X32" s="43">
        <f>Displacement_Number!X32*'Temporary Relocation Numbers'!$C$2</f>
        <v>0</v>
      </c>
      <c r="Y32" s="43">
        <f>Displacement_Number!Y32*'Temporary Relocation Numbers'!$C$2</f>
        <v>0</v>
      </c>
      <c r="Z32" s="43">
        <f>Displacement_Number!Z32*'Temporary Relocation Numbers'!$C$2</f>
        <v>0</v>
      </c>
      <c r="AA32" s="43">
        <f>Displacement_Number!AA32*'Temporary Relocation Numbers'!$C$2</f>
        <v>0</v>
      </c>
      <c r="AB32" s="44">
        <f>Displacement_Number!AB32*'Temporary Relocation Numbers'!$I$2</f>
        <v>300.66287650153834</v>
      </c>
      <c r="AC32" s="44">
        <f>Displacement_Number!AC32*'Temporary Relocation Numbers'!$I$2</f>
        <v>360.34732078624563</v>
      </c>
      <c r="AD32" s="44">
        <f>Displacement_Number!AD32*'Temporary Relocation Numbers'!$I$2</f>
        <v>233.07786784560091</v>
      </c>
      <c r="AE32" s="44">
        <f>Displacement_Number!AE32*'Temporary Relocation Numbers'!$I$2</f>
        <v>279.35841446227789</v>
      </c>
      <c r="AF32" s="44">
        <f>Displacement_Number!AF32*'Temporary Relocation Numbers'!$I$2</f>
        <v>225.60456499526828</v>
      </c>
      <c r="AG32" s="44">
        <f>Displacement_Number!AG32*'Temporary Relocation Numbers'!$I$2</f>
        <v>86.262034564559528</v>
      </c>
      <c r="AH32" s="45">
        <f>Displacement_Number!AH32*'Temporary Relocation Numbers'!$O$2</f>
        <v>110026.34123961958</v>
      </c>
      <c r="AI32" s="45">
        <f>Displacement_Number!AI32*'Temporary Relocation Numbers'!$O$2</f>
        <v>221076.19773086338</v>
      </c>
      <c r="AJ32" s="45">
        <f>Displacement_Number!AJ32*'Temporary Relocation Numbers'!$O$2</f>
        <v>165829.78598225655</v>
      </c>
      <c r="AK32" s="45">
        <f>Displacement_Number!AK32*'Temporary Relocation Numbers'!$O$2</f>
        <v>90035.393841306533</v>
      </c>
      <c r="AL32" s="45">
        <f>Displacement_Number!AL32*'Temporary Relocation Numbers'!$O$2</f>
        <v>56714.485592489546</v>
      </c>
      <c r="AM32" s="45">
        <f>Displacement_Number!AM32*'Temporary Relocation Numbers'!$O$2</f>
        <v>28913.758410832124</v>
      </c>
    </row>
    <row r="33" spans="1:39" x14ac:dyDescent="0.35">
      <c r="A33">
        <v>2052</v>
      </c>
      <c r="B33" s="43">
        <f>Displacement_Number!B33*'Temporary Relocation Numbers'!$C$2</f>
        <v>0</v>
      </c>
      <c r="C33" s="43">
        <f>Displacement_Number!C33*'Temporary Relocation Numbers'!$C$2</f>
        <v>0</v>
      </c>
      <c r="D33" s="43">
        <f>Displacement_Number!D33*'Temporary Relocation Numbers'!$C$2</f>
        <v>0</v>
      </c>
      <c r="E33" s="43">
        <f>Displacement_Number!E33*'Temporary Relocation Numbers'!$C$2</f>
        <v>0</v>
      </c>
      <c r="F33" s="43">
        <f>Displacement_Number!F33*'Temporary Relocation Numbers'!$C$2</f>
        <v>0</v>
      </c>
      <c r="G33" s="43">
        <f>Displacement_Number!G33*'Temporary Relocation Numbers'!$C$2</f>
        <v>0</v>
      </c>
      <c r="H33" s="44">
        <f>Displacement_Number!H33*'Temporary Relocation Numbers'!$I$2</f>
        <v>324.90309928325104</v>
      </c>
      <c r="I33" s="44">
        <f>Displacement_Number!I33*'Temporary Relocation Numbers'!$I$2</f>
        <v>396.98270716391573</v>
      </c>
      <c r="J33" s="44">
        <f>Displacement_Number!J33*'Temporary Relocation Numbers'!$I$2</f>
        <v>259.49939878790923</v>
      </c>
      <c r="K33" s="44">
        <f>Displacement_Number!K33*'Temporary Relocation Numbers'!$I$2</f>
        <v>281.7689245578369</v>
      </c>
      <c r="L33" s="44">
        <f>Displacement_Number!L33*'Temporary Relocation Numbers'!$I$2</f>
        <v>231.69861988032326</v>
      </c>
      <c r="M33" s="44">
        <f>Displacement_Number!M33*'Temporary Relocation Numbers'!$I$2</f>
        <v>94.882196398661193</v>
      </c>
      <c r="N33" s="45">
        <f>Displacement_Number!N33*'Temporary Relocation Numbers'!$O$2</f>
        <v>119825.69935883372</v>
      </c>
      <c r="O33" s="45">
        <f>Displacement_Number!O33*'Temporary Relocation Numbers'!$O$2</f>
        <v>245454.80216868807</v>
      </c>
      <c r="P33" s="45">
        <f>Displacement_Number!P33*'Temporary Relocation Numbers'!$O$2</f>
        <v>186070.32434851502</v>
      </c>
      <c r="Q33" s="45">
        <f>Displacement_Number!Q33*'Temporary Relocation Numbers'!$O$2</f>
        <v>91521.654152169853</v>
      </c>
      <c r="R33" s="45">
        <f>Displacement_Number!R33*'Temporary Relocation Numbers'!$O$2</f>
        <v>58701.448258741744</v>
      </c>
      <c r="S33" s="45">
        <f>Displacement_Number!S33*'Temporary Relocation Numbers'!$O$2</f>
        <v>32051.535139044845</v>
      </c>
      <c r="U33">
        <v>2052</v>
      </c>
      <c r="V33" s="43">
        <f>Displacement_Number!V33*'Temporary Relocation Numbers'!$C$2</f>
        <v>0</v>
      </c>
      <c r="W33" s="43">
        <f>Displacement_Number!W33*'Temporary Relocation Numbers'!$C$2</f>
        <v>0</v>
      </c>
      <c r="X33" s="43">
        <f>Displacement_Number!X33*'Temporary Relocation Numbers'!$C$2</f>
        <v>0</v>
      </c>
      <c r="Y33" s="43">
        <f>Displacement_Number!Y33*'Temporary Relocation Numbers'!$C$2</f>
        <v>0</v>
      </c>
      <c r="Z33" s="43">
        <f>Displacement_Number!Z33*'Temporary Relocation Numbers'!$C$2</f>
        <v>0</v>
      </c>
      <c r="AA33" s="43">
        <f>Displacement_Number!AA33*'Temporary Relocation Numbers'!$C$2</f>
        <v>0</v>
      </c>
      <c r="AB33" s="44">
        <f>Displacement_Number!AB33*'Temporary Relocation Numbers'!$I$2</f>
        <v>302.47688097647193</v>
      </c>
      <c r="AC33" s="44">
        <f>Displacement_Number!AC33*'Temporary Relocation Numbers'!$I$2</f>
        <v>362.52142242474042</v>
      </c>
      <c r="AD33" s="44">
        <f>Displacement_Number!AD33*'Temporary Relocation Numbers'!$I$2</f>
        <v>234.48410828406006</v>
      </c>
      <c r="AE33" s="44">
        <f>Displacement_Number!AE33*'Temporary Relocation Numbers'!$I$2</f>
        <v>281.04388165344386</v>
      </c>
      <c r="AF33" s="44">
        <f>Displacement_Number!AF33*'Temporary Relocation Numbers'!$I$2</f>
        <v>226.96571637926615</v>
      </c>
      <c r="AG33" s="44">
        <f>Displacement_Number!AG33*'Temporary Relocation Numbers'!$I$2</f>
        <v>86.782483642070375</v>
      </c>
      <c r="AH33" s="45">
        <f>Displacement_Number!AH33*'Temporary Relocation Numbers'!$O$2</f>
        <v>111554.81090467048</v>
      </c>
      <c r="AI33" s="45">
        <f>Displacement_Number!AI33*'Temporary Relocation Numbers'!$O$2</f>
        <v>224147.35558351356</v>
      </c>
      <c r="AJ33" s="45">
        <f>Displacement_Number!AJ33*'Temporary Relocation Numbers'!$O$2</f>
        <v>168133.46885110484</v>
      </c>
      <c r="AK33" s="45">
        <f>Displacement_Number!AK33*'Temporary Relocation Numbers'!$O$2</f>
        <v>91286.152220771706</v>
      </c>
      <c r="AL33" s="45">
        <f>Displacement_Number!AL33*'Temporary Relocation Numbers'!$O$2</f>
        <v>57502.354841075183</v>
      </c>
      <c r="AM33" s="45">
        <f>Displacement_Number!AM33*'Temporary Relocation Numbers'!$O$2</f>
        <v>29315.424067761684</v>
      </c>
    </row>
    <row r="34" spans="1:39" x14ac:dyDescent="0.35">
      <c r="A34">
        <v>2053</v>
      </c>
      <c r="B34" s="43">
        <f>Displacement_Number!B34*'Temporary Relocation Numbers'!$C$2</f>
        <v>0</v>
      </c>
      <c r="C34" s="43">
        <f>Displacement_Number!C34*'Temporary Relocation Numbers'!$C$2</f>
        <v>0</v>
      </c>
      <c r="D34" s="43">
        <f>Displacement_Number!D34*'Temporary Relocation Numbers'!$C$2</f>
        <v>0</v>
      </c>
      <c r="E34" s="43">
        <f>Displacement_Number!E34*'Temporary Relocation Numbers'!$C$2</f>
        <v>0</v>
      </c>
      <c r="F34" s="43">
        <f>Displacement_Number!F34*'Temporary Relocation Numbers'!$C$2</f>
        <v>0</v>
      </c>
      <c r="G34" s="43">
        <f>Displacement_Number!G34*'Temporary Relocation Numbers'!$C$2</f>
        <v>0</v>
      </c>
      <c r="H34" s="44">
        <f>Displacement_Number!H34*'Temporary Relocation Numbers'!$I$2</f>
        <v>326.86335351509189</v>
      </c>
      <c r="I34" s="44">
        <f>Displacement_Number!I34*'Temporary Relocation Numbers'!$I$2</f>
        <v>399.37784292409299</v>
      </c>
      <c r="J34" s="44">
        <f>Displacement_Number!J34*'Temporary Relocation Numbers'!$I$2</f>
        <v>261.06504957965717</v>
      </c>
      <c r="K34" s="44">
        <f>Displacement_Number!K34*'Temporary Relocation Numbers'!$I$2</f>
        <v>283.46893520096165</v>
      </c>
      <c r="L34" s="44">
        <f>Displacement_Number!L34*'Temporary Relocation Numbers'!$I$2</f>
        <v>233.09653883257107</v>
      </c>
      <c r="M34" s="44">
        <f>Displacement_Number!M34*'Temporary Relocation Numbers'!$I$2</f>
        <v>95.45465393269869</v>
      </c>
      <c r="N34" s="45">
        <f>Displacement_Number!N34*'Temporary Relocation Numbers'!$O$2</f>
        <v>121490.30025803672</v>
      </c>
      <c r="O34" s="45">
        <f>Displacement_Number!O34*'Temporary Relocation Numbers'!$O$2</f>
        <v>248864.62398979955</v>
      </c>
      <c r="P34" s="45">
        <f>Displacement_Number!P34*'Temporary Relocation Numbers'!$O$2</f>
        <v>188655.18578377354</v>
      </c>
      <c r="Q34" s="45">
        <f>Displacement_Number!Q34*'Temporary Relocation Numbers'!$O$2</f>
        <v>92793.059440129204</v>
      </c>
      <c r="R34" s="45">
        <f>Displacement_Number!R34*'Temporary Relocation Numbers'!$O$2</f>
        <v>59516.920098913557</v>
      </c>
      <c r="S34" s="45">
        <f>Displacement_Number!S34*'Temporary Relocation Numbers'!$O$2</f>
        <v>32496.790326360875</v>
      </c>
      <c r="U34">
        <v>2053</v>
      </c>
      <c r="V34" s="43">
        <f>Displacement_Number!V34*'Temporary Relocation Numbers'!$C$2</f>
        <v>0</v>
      </c>
      <c r="W34" s="43">
        <f>Displacement_Number!W34*'Temporary Relocation Numbers'!$C$2</f>
        <v>0</v>
      </c>
      <c r="X34" s="43">
        <f>Displacement_Number!X34*'Temporary Relocation Numbers'!$C$2</f>
        <v>0</v>
      </c>
      <c r="Y34" s="43">
        <f>Displacement_Number!Y34*'Temporary Relocation Numbers'!$C$2</f>
        <v>0</v>
      </c>
      <c r="Z34" s="43">
        <f>Displacement_Number!Z34*'Temporary Relocation Numbers'!$C$2</f>
        <v>0</v>
      </c>
      <c r="AA34" s="43">
        <f>Displacement_Number!AA34*'Temporary Relocation Numbers'!$C$2</f>
        <v>0</v>
      </c>
      <c r="AB34" s="44">
        <f>Displacement_Number!AB34*'Temporary Relocation Numbers'!$I$2</f>
        <v>304.30182997596182</v>
      </c>
      <c r="AC34" s="44">
        <f>Displacement_Number!AC34*'Temporary Relocation Numbers'!$I$2</f>
        <v>364.70864118014396</v>
      </c>
      <c r="AD34" s="44">
        <f>Displacement_Number!AD34*'Temporary Relocation Numbers'!$I$2</f>
        <v>235.89883306377828</v>
      </c>
      <c r="AE34" s="44">
        <f>Displacement_Number!AE34*'Temporary Relocation Numbers'!$I$2</f>
        <v>282.73951785869855</v>
      </c>
      <c r="AF34" s="44">
        <f>Displacement_Number!AF34*'Temporary Relocation Numbers'!$I$2</f>
        <v>228.33508006646011</v>
      </c>
      <c r="AG34" s="44">
        <f>Displacement_Number!AG34*'Temporary Relocation Numbers'!$I$2</f>
        <v>87.306072771211674</v>
      </c>
      <c r="AH34" s="45">
        <f>Displacement_Number!AH34*'Temporary Relocation Numbers'!$O$2</f>
        <v>113104.51384432329</v>
      </c>
      <c r="AI34" s="45">
        <f>Displacement_Number!AI34*'Temporary Relocation Numbers'!$O$2</f>
        <v>227261.17750698046</v>
      </c>
      <c r="AJ34" s="45">
        <f>Displacement_Number!AJ34*'Temporary Relocation Numbers'!$O$2</f>
        <v>170469.15414176646</v>
      </c>
      <c r="AK34" s="45">
        <f>Displacement_Number!AK34*'Temporary Relocation Numbers'!$O$2</f>
        <v>92554.285950719175</v>
      </c>
      <c r="AL34" s="45">
        <f>Displacement_Number!AL34*'Temporary Relocation Numbers'!$O$2</f>
        <v>58301.169052775338</v>
      </c>
      <c r="AM34" s="45">
        <f>Displacement_Number!AM34*'Temporary Relocation Numbers'!$O$2</f>
        <v>29722.669604610837</v>
      </c>
    </row>
    <row r="35" spans="1:39" x14ac:dyDescent="0.35">
      <c r="A35">
        <v>2054</v>
      </c>
      <c r="B35" s="43">
        <f>Displacement_Number!B35*'Temporary Relocation Numbers'!$C$2</f>
        <v>0</v>
      </c>
      <c r="C35" s="43">
        <f>Displacement_Number!C35*'Temporary Relocation Numbers'!$C$2</f>
        <v>0</v>
      </c>
      <c r="D35" s="43">
        <f>Displacement_Number!D35*'Temporary Relocation Numbers'!$C$2</f>
        <v>0</v>
      </c>
      <c r="E35" s="43">
        <f>Displacement_Number!E35*'Temporary Relocation Numbers'!$C$2</f>
        <v>0</v>
      </c>
      <c r="F35" s="43">
        <f>Displacement_Number!F35*'Temporary Relocation Numbers'!$C$2</f>
        <v>0</v>
      </c>
      <c r="G35" s="43">
        <f>Displacement_Number!G35*'Temporary Relocation Numbers'!$C$2</f>
        <v>0</v>
      </c>
      <c r="H35" s="44">
        <f>Displacement_Number!H35*'Temporary Relocation Numbers'!$I$2</f>
        <v>328.83543464751301</v>
      </c>
      <c r="I35" s="44">
        <f>Displacement_Number!I35*'Temporary Relocation Numbers'!$I$2</f>
        <v>401.78742937747717</v>
      </c>
      <c r="J35" s="44">
        <f>Displacement_Number!J35*'Temporary Relocation Numbers'!$I$2</f>
        <v>262.64014649117695</v>
      </c>
      <c r="K35" s="44">
        <f>Displacement_Number!K35*'Temporary Relocation Numbers'!$I$2</f>
        <v>285.17920260391645</v>
      </c>
      <c r="L35" s="44">
        <f>Displacement_Number!L35*'Temporary Relocation Numbers'!$I$2</f>
        <v>234.50289191963614</v>
      </c>
      <c r="M35" s="44">
        <f>Displacement_Number!M35*'Temporary Relocation Numbers'!$I$2</f>
        <v>96.030565303606707</v>
      </c>
      <c r="N35" s="45">
        <f>Displacement_Number!N35*'Temporary Relocation Numbers'!$O$2</f>
        <v>123178.02554681935</v>
      </c>
      <c r="O35" s="45">
        <f>Displacement_Number!O35*'Temporary Relocation Numbers'!$O$2</f>
        <v>252321.81455150608</v>
      </c>
      <c r="P35" s="45">
        <f>Displacement_Number!P35*'Temporary Relocation Numbers'!$O$2</f>
        <v>191275.95573191764</v>
      </c>
      <c r="Q35" s="45">
        <f>Displacement_Number!Q35*'Temporary Relocation Numbers'!$O$2</f>
        <v>94082.126902370961</v>
      </c>
      <c r="R35" s="45">
        <f>Displacement_Number!R35*'Temporary Relocation Numbers'!$O$2</f>
        <v>60343.720353321107</v>
      </c>
      <c r="S35" s="45">
        <f>Displacement_Number!S35*'Temporary Relocation Numbers'!$O$2</f>
        <v>32948.230932907893</v>
      </c>
      <c r="U35">
        <v>2054</v>
      </c>
      <c r="V35" s="43">
        <f>Displacement_Number!V35*'Temporary Relocation Numbers'!$C$2</f>
        <v>0</v>
      </c>
      <c r="W35" s="43">
        <f>Displacement_Number!W35*'Temporary Relocation Numbers'!$C$2</f>
        <v>0</v>
      </c>
      <c r="X35" s="43">
        <f>Displacement_Number!X35*'Temporary Relocation Numbers'!$C$2</f>
        <v>0</v>
      </c>
      <c r="Y35" s="43">
        <f>Displacement_Number!Y35*'Temporary Relocation Numbers'!$C$2</f>
        <v>0</v>
      </c>
      <c r="Z35" s="43">
        <f>Displacement_Number!Z35*'Temporary Relocation Numbers'!$C$2</f>
        <v>0</v>
      </c>
      <c r="AA35" s="43">
        <f>Displacement_Number!AA35*'Temporary Relocation Numbers'!$C$2</f>
        <v>0</v>
      </c>
      <c r="AB35" s="44">
        <f>Displacement_Number!AB35*'Temporary Relocation Numbers'!$I$2</f>
        <v>306.13778953215939</v>
      </c>
      <c r="AC35" s="44">
        <f>Displacement_Number!AC35*'Temporary Relocation Numbers'!$I$2</f>
        <v>366.90905619261838</v>
      </c>
      <c r="AD35" s="44">
        <f>Displacement_Number!AD35*'Temporary Relocation Numbers'!$I$2</f>
        <v>237.322093373759</v>
      </c>
      <c r="AE35" s="44">
        <f>Displacement_Number!AE35*'Temporary Relocation Numbers'!$I$2</f>
        <v>284.44538443126697</v>
      </c>
      <c r="AF35" s="44">
        <f>Displacement_Number!AF35*'Temporary Relocation Numbers'!$I$2</f>
        <v>229.71270560455264</v>
      </c>
      <c r="AG35" s="44">
        <f>Displacement_Number!AG35*'Temporary Relocation Numbers'!$I$2</f>
        <v>87.832820897015097</v>
      </c>
      <c r="AH35" s="45">
        <f>Displacement_Number!AH35*'Temporary Relocation Numbers'!$O$2</f>
        <v>114675.74502808935</v>
      </c>
      <c r="AI35" s="45">
        <f>Displacement_Number!AI35*'Temporary Relocation Numbers'!$O$2</f>
        <v>230418.25618422806</v>
      </c>
      <c r="AJ35" s="45">
        <f>Displacement_Number!AJ35*'Temporary Relocation Numbers'!$O$2</f>
        <v>172837.28642715371</v>
      </c>
      <c r="AK35" s="45">
        <f>Displacement_Number!AK35*'Temporary Relocation Numbers'!$O$2</f>
        <v>93840.036406948813</v>
      </c>
      <c r="AL35" s="45">
        <f>Displacement_Number!AL35*'Temporary Relocation Numbers'!$O$2</f>
        <v>59111.080273399333</v>
      </c>
      <c r="AM35" s="45">
        <f>Displacement_Number!AM35*'Temporary Relocation Numbers'!$O$2</f>
        <v>30135.572536246444</v>
      </c>
    </row>
    <row r="36" spans="1:39" x14ac:dyDescent="0.35">
      <c r="A36">
        <v>2055</v>
      </c>
      <c r="B36" s="43">
        <f>Displacement_Number!B36*'Temporary Relocation Numbers'!$C$2</f>
        <v>0</v>
      </c>
      <c r="C36" s="43">
        <f>Displacement_Number!C36*'Temporary Relocation Numbers'!$C$2</f>
        <v>0</v>
      </c>
      <c r="D36" s="43">
        <f>Displacement_Number!D36*'Temporary Relocation Numbers'!$C$2</f>
        <v>0</v>
      </c>
      <c r="E36" s="43">
        <f>Displacement_Number!E36*'Temporary Relocation Numbers'!$C$2</f>
        <v>0</v>
      </c>
      <c r="F36" s="43">
        <f>Displacement_Number!F36*'Temporary Relocation Numbers'!$C$2</f>
        <v>0</v>
      </c>
      <c r="G36" s="43">
        <f>Displacement_Number!G36*'Temporary Relocation Numbers'!$C$2</f>
        <v>0</v>
      </c>
      <c r="H36" s="44">
        <f>Displacement_Number!H36*'Temporary Relocation Numbers'!$I$2</f>
        <v>330.81941403634937</v>
      </c>
      <c r="I36" s="44">
        <f>Displacement_Number!I36*'Temporary Relocation Numbers'!$I$2</f>
        <v>404.21155371016329</v>
      </c>
      <c r="J36" s="44">
        <f>Displacement_Number!J36*'Temporary Relocation Numbers'!$I$2</f>
        <v>264.22474651421891</v>
      </c>
      <c r="K36" s="44">
        <f>Displacement_Number!K36*'Temporary Relocation Numbers'!$I$2</f>
        <v>286.89978864932681</v>
      </c>
      <c r="L36" s="44">
        <f>Displacement_Number!L36*'Temporary Relocation Numbers'!$I$2</f>
        <v>235.91773002760891</v>
      </c>
      <c r="M36" s="44">
        <f>Displacement_Number!M36*'Temporary Relocation Numbers'!$I$2</f>
        <v>96.609951349593175</v>
      </c>
      <c r="N36" s="45">
        <f>Displacement_Number!N36*'Temporary Relocation Numbers'!$O$2</f>
        <v>124889.19646578275</v>
      </c>
      <c r="O36" s="45">
        <f>Displacement_Number!O36*'Temporary Relocation Numbers'!$O$2</f>
        <v>255827.03189334838</v>
      </c>
      <c r="P36" s="45">
        <f>Displacement_Number!P36*'Temporary Relocation Numbers'!$O$2</f>
        <v>193933.13302869914</v>
      </c>
      <c r="Q36" s="45">
        <f>Displacement_Number!Q36*'Temporary Relocation Numbers'!$O$2</f>
        <v>95389.101899208938</v>
      </c>
      <c r="R36" s="45">
        <f>Displacement_Number!R36*'Temporary Relocation Numbers'!$O$2</f>
        <v>61182.006394620053</v>
      </c>
      <c r="S36" s="45">
        <f>Displacement_Number!S36*'Temporary Relocation Numbers'!$O$2</f>
        <v>33405.942885615332</v>
      </c>
      <c r="U36">
        <v>2055</v>
      </c>
      <c r="V36" s="43">
        <f>Displacement_Number!V36*'Temporary Relocation Numbers'!$C$2</f>
        <v>0</v>
      </c>
      <c r="W36" s="43">
        <f>Displacement_Number!W36*'Temporary Relocation Numbers'!$C$2</f>
        <v>0</v>
      </c>
      <c r="X36" s="43">
        <f>Displacement_Number!X36*'Temporary Relocation Numbers'!$C$2</f>
        <v>0</v>
      </c>
      <c r="Y36" s="43">
        <f>Displacement_Number!Y36*'Temporary Relocation Numbers'!$C$2</f>
        <v>0</v>
      </c>
      <c r="Z36" s="43">
        <f>Displacement_Number!Z36*'Temporary Relocation Numbers'!$C$2</f>
        <v>0</v>
      </c>
      <c r="AA36" s="43">
        <f>Displacement_Number!AA36*'Temporary Relocation Numbers'!$C$2</f>
        <v>0</v>
      </c>
      <c r="AB36" s="44">
        <f>Displacement_Number!AB36*'Temporary Relocation Numbers'!$I$2</f>
        <v>307.98482607561101</v>
      </c>
      <c r="AC36" s="44">
        <f>Displacement_Number!AC36*'Temporary Relocation Numbers'!$I$2</f>
        <v>369.12274707980589</v>
      </c>
      <c r="AD36" s="44">
        <f>Displacement_Number!AD36*'Temporary Relocation Numbers'!$I$2</f>
        <v>238.75394071184701</v>
      </c>
      <c r="AE36" s="44">
        <f>Displacement_Number!AE36*'Temporary Relocation Numbers'!$I$2</f>
        <v>286.16154309453935</v>
      </c>
      <c r="AF36" s="44">
        <f>Displacement_Number!AF36*'Temporary Relocation Numbers'!$I$2</f>
        <v>231.09864284018479</v>
      </c>
      <c r="AG36" s="44">
        <f>Displacement_Number!AG36*'Temporary Relocation Numbers'!$I$2</f>
        <v>88.362747078814309</v>
      </c>
      <c r="AH36" s="45">
        <f>Displacement_Number!AH36*'Temporary Relocation Numbers'!$O$2</f>
        <v>116268.80352315301</v>
      </c>
      <c r="AI36" s="45">
        <f>Displacement_Number!AI36*'Temporary Relocation Numbers'!$O$2</f>
        <v>233619.1925316843</v>
      </c>
      <c r="AJ36" s="45">
        <f>Displacement_Number!AJ36*'Temporary Relocation Numbers'!$O$2</f>
        <v>175238.31645612</v>
      </c>
      <c r="AK36" s="45">
        <f>Displacement_Number!AK36*'Temporary Relocation Numbers'!$O$2</f>
        <v>95143.648318417603</v>
      </c>
      <c r="AL36" s="45">
        <f>Displacement_Number!AL36*'Temporary Relocation Numbers'!$O$2</f>
        <v>59932.242660954471</v>
      </c>
      <c r="AM36" s="45">
        <f>Displacement_Number!AM36*'Temporary Relocation Numbers'!$O$2</f>
        <v>30554.211454360429</v>
      </c>
    </row>
    <row r="37" spans="1:39" x14ac:dyDescent="0.35">
      <c r="A37">
        <v>2056</v>
      </c>
      <c r="B37" s="43">
        <f>Displacement_Number!B37*'Temporary Relocation Numbers'!$C$2</f>
        <v>0</v>
      </c>
      <c r="C37" s="43">
        <f>Displacement_Number!C37*'Temporary Relocation Numbers'!$C$2</f>
        <v>0</v>
      </c>
      <c r="D37" s="43">
        <f>Displacement_Number!D37*'Temporary Relocation Numbers'!$C$2</f>
        <v>0</v>
      </c>
      <c r="E37" s="43">
        <f>Displacement_Number!E37*'Temporary Relocation Numbers'!$C$2</f>
        <v>0</v>
      </c>
      <c r="F37" s="43">
        <f>Displacement_Number!F37*'Temporary Relocation Numbers'!$C$2</f>
        <v>0</v>
      </c>
      <c r="G37" s="43">
        <f>Displacement_Number!G37*'Temporary Relocation Numbers'!$C$2</f>
        <v>0</v>
      </c>
      <c r="H37" s="44">
        <f>Displacement_Number!H37*'Temporary Relocation Numbers'!$I$2</f>
        <v>332.81536346795065</v>
      </c>
      <c r="I37" s="44">
        <f>Displacement_Number!I37*'Temporary Relocation Numbers'!$I$2</f>
        <v>406.65030363427081</v>
      </c>
      <c r="J37" s="44">
        <f>Displacement_Number!J37*'Temporary Relocation Numbers'!$I$2</f>
        <v>265.81890698438428</v>
      </c>
      <c r="K37" s="44">
        <f>Displacement_Number!K37*'Temporary Relocation Numbers'!$I$2</f>
        <v>288.63075559317792</v>
      </c>
      <c r="L37" s="44">
        <f>Displacement_Number!L37*'Temporary Relocation Numbers'!$I$2</f>
        <v>237.34110434959325</v>
      </c>
      <c r="M37" s="44">
        <f>Displacement_Number!M37*'Temporary Relocation Numbers'!$I$2</f>
        <v>97.192833034590222</v>
      </c>
      <c r="N37" s="45">
        <f>Displacement_Number!N37*'Temporary Relocation Numbers'!$O$2</f>
        <v>126624.13871815492</v>
      </c>
      <c r="O37" s="45">
        <f>Displacement_Number!O37*'Temporary Relocation Numbers'!$O$2</f>
        <v>259380.94319625548</v>
      </c>
      <c r="P37" s="45">
        <f>Displacement_Number!P37*'Temporary Relocation Numbers'!$O$2</f>
        <v>196627.22343962264</v>
      </c>
      <c r="Q37" s="45">
        <f>Displacement_Number!Q37*'Temporary Relocation Numbers'!$O$2</f>
        <v>96714.233199466078</v>
      </c>
      <c r="R37" s="45">
        <f>Displacement_Number!R37*'Temporary Relocation Numbers'!$O$2</f>
        <v>62031.937781663692</v>
      </c>
      <c r="S37" s="45">
        <f>Displacement_Number!S37*'Temporary Relocation Numbers'!$O$2</f>
        <v>33870.013305096858</v>
      </c>
      <c r="U37">
        <v>2056</v>
      </c>
      <c r="V37" s="43">
        <f>Displacement_Number!V37*'Temporary Relocation Numbers'!$C$2</f>
        <v>0</v>
      </c>
      <c r="W37" s="43">
        <f>Displacement_Number!W37*'Temporary Relocation Numbers'!$C$2</f>
        <v>0</v>
      </c>
      <c r="X37" s="43">
        <f>Displacement_Number!X37*'Temporary Relocation Numbers'!$C$2</f>
        <v>0</v>
      </c>
      <c r="Y37" s="43">
        <f>Displacement_Number!Y37*'Temporary Relocation Numbers'!$C$2</f>
        <v>0</v>
      </c>
      <c r="Z37" s="43">
        <f>Displacement_Number!Z37*'Temporary Relocation Numbers'!$C$2</f>
        <v>0</v>
      </c>
      <c r="AA37" s="43">
        <f>Displacement_Number!AA37*'Temporary Relocation Numbers'!$C$2</f>
        <v>0</v>
      </c>
      <c r="AB37" s="44">
        <f>Displacement_Number!AB37*'Temporary Relocation Numbers'!$I$2</f>
        <v>309.84300643766159</v>
      </c>
      <c r="AC37" s="44">
        <f>Displacement_Number!AC37*'Temporary Relocation Numbers'!$I$2</f>
        <v>371.34979393971014</v>
      </c>
      <c r="AD37" s="44">
        <f>Displacement_Number!AD37*'Temporary Relocation Numbers'!$I$2</f>
        <v>240.19442688659126</v>
      </c>
      <c r="AE37" s="44">
        <f>Displacement_Number!AE37*'Temporary Relocation Numbers'!$I$2</f>
        <v>287.88805594430488</v>
      </c>
      <c r="AF37" s="44">
        <f>Displacement_Number!AF37*'Temporary Relocation Numbers'!$I$2</f>
        <v>232.49294192073998</v>
      </c>
      <c r="AG37" s="44">
        <f>Displacement_Number!AG37*'Temporary Relocation Numbers'!$I$2</f>
        <v>88.895870490934556</v>
      </c>
      <c r="AH37" s="45">
        <f>Displacement_Number!AH37*'Temporary Relocation Numbers'!$O$2</f>
        <v>117883.99255129558</v>
      </c>
      <c r="AI37" s="45">
        <f>Displacement_Number!AI37*'Temporary Relocation Numbers'!$O$2</f>
        <v>236864.59581361935</v>
      </c>
      <c r="AJ37" s="45">
        <f>Displacement_Number!AJ37*'Temporary Relocation Numbers'!$O$2</f>
        <v>177672.70123925523</v>
      </c>
      <c r="AK37" s="45">
        <f>Displacement_Number!AK37*'Temporary Relocation Numbers'!$O$2</f>
        <v>96465.369813820798</v>
      </c>
      <c r="AL37" s="45">
        <f>Displacement_Number!AL37*'Temporary Relocation Numbers'!$O$2</f>
        <v>60764.812514988225</v>
      </c>
      <c r="AM37" s="45">
        <f>Displacement_Number!AM37*'Temporary Relocation Numbers'!$O$2</f>
        <v>30978.666042428878</v>
      </c>
    </row>
    <row r="38" spans="1:39" x14ac:dyDescent="0.35">
      <c r="A38">
        <v>2057</v>
      </c>
      <c r="B38" s="43">
        <f>Displacement_Number!B38*'Temporary Relocation Numbers'!$C$2</f>
        <v>0</v>
      </c>
      <c r="C38" s="43">
        <f>Displacement_Number!C38*'Temporary Relocation Numbers'!$C$2</f>
        <v>0</v>
      </c>
      <c r="D38" s="43">
        <f>Displacement_Number!D38*'Temporary Relocation Numbers'!$C$2</f>
        <v>0</v>
      </c>
      <c r="E38" s="43">
        <f>Displacement_Number!E38*'Temporary Relocation Numbers'!$C$2</f>
        <v>0</v>
      </c>
      <c r="F38" s="43">
        <f>Displacement_Number!F38*'Temporary Relocation Numbers'!$C$2</f>
        <v>0</v>
      </c>
      <c r="G38" s="43">
        <f>Displacement_Number!G38*'Temporary Relocation Numbers'!$C$2</f>
        <v>0</v>
      </c>
      <c r="H38" s="44">
        <f>Displacement_Number!H38*'Temporary Relocation Numbers'!$I$2</f>
        <v>334.82335516177852</v>
      </c>
      <c r="I38" s="44">
        <f>Displacement_Number!I38*'Temporary Relocation Numbers'!$I$2</f>
        <v>409.103767391117</v>
      </c>
      <c r="J38" s="44">
        <f>Displacement_Number!J38*'Temporary Relocation Numbers'!$I$2</f>
        <v>267.42268558320023</v>
      </c>
      <c r="K38" s="44">
        <f>Displacement_Number!K38*'Temporary Relocation Numbers'!$I$2</f>
        <v>290.37216606706727</v>
      </c>
      <c r="L38" s="44">
        <f>Displacement_Number!L38*'Temporary Relocation Numbers'!$I$2</f>
        <v>238.77306638755914</v>
      </c>
      <c r="M38" s="44">
        <f>Displacement_Number!M38*'Temporary Relocation Numbers'!$I$2</f>
        <v>97.779231449012727</v>
      </c>
      <c r="N38" s="45">
        <f>Displacement_Number!N38*'Temporary Relocation Numbers'!$O$2</f>
        <v>128383.18253178496</v>
      </c>
      <c r="O38" s="45">
        <f>Displacement_Number!O38*'Temporary Relocation Numbers'!$O$2</f>
        <v>262984.22490953503</v>
      </c>
      <c r="P38" s="45">
        <f>Displacement_Number!P38*'Temporary Relocation Numbers'!$O$2</f>
        <v>199358.73975621202</v>
      </c>
      <c r="Q38" s="45">
        <f>Displacement_Number!Q38*'Temporary Relocation Numbers'!$O$2</f>
        <v>98057.773027825038</v>
      </c>
      <c r="R38" s="45">
        <f>Displacement_Number!R38*'Temporary Relocation Numbers'!$O$2</f>
        <v>62893.676289873372</v>
      </c>
      <c r="S38" s="45">
        <f>Displacement_Number!S38*'Temporary Relocation Numbers'!$O$2</f>
        <v>34340.530522232759</v>
      </c>
      <c r="U38">
        <v>2057</v>
      </c>
      <c r="V38" s="43">
        <f>Displacement_Number!V38*'Temporary Relocation Numbers'!$C$2</f>
        <v>0</v>
      </c>
      <c r="W38" s="43">
        <f>Displacement_Number!W38*'Temporary Relocation Numbers'!$C$2</f>
        <v>0</v>
      </c>
      <c r="X38" s="43">
        <f>Displacement_Number!X38*'Temporary Relocation Numbers'!$C$2</f>
        <v>0</v>
      </c>
      <c r="Y38" s="43">
        <f>Displacement_Number!Y38*'Temporary Relocation Numbers'!$C$2</f>
        <v>0</v>
      </c>
      <c r="Z38" s="43">
        <f>Displacement_Number!Z38*'Temporary Relocation Numbers'!$C$2</f>
        <v>0</v>
      </c>
      <c r="AA38" s="43">
        <f>Displacement_Number!AA38*'Temporary Relocation Numbers'!$C$2</f>
        <v>0</v>
      </c>
      <c r="AB38" s="44">
        <f>Displacement_Number!AB38*'Temporary Relocation Numbers'!$I$2</f>
        <v>311.7123978528731</v>
      </c>
      <c r="AC38" s="44">
        <f>Displacement_Number!AC38*'Temporary Relocation Numbers'!$I$2</f>
        <v>373.59027735359388</v>
      </c>
      <c r="AD38" s="44">
        <f>Displacement_Number!AD38*'Temporary Relocation Numbers'!$I$2</f>
        <v>241.64360401912012</v>
      </c>
      <c r="AE38" s="44">
        <f>Displacement_Number!AE38*'Temporary Relocation Numbers'!$I$2</f>
        <v>289.62498545099839</v>
      </c>
      <c r="AF38" s="44">
        <f>Displacement_Number!AF38*'Temporary Relocation Numbers'!$I$2</f>
        <v>233.89565329615823</v>
      </c>
      <c r="AG38" s="44">
        <f>Displacement_Number!AG38*'Temporary Relocation Numbers'!$I$2</f>
        <v>89.432210423386564</v>
      </c>
      <c r="AH38" s="45">
        <f>Displacement_Number!AH38*'Temporary Relocation Numbers'!$O$2</f>
        <v>119521.6195466106</v>
      </c>
      <c r="AI38" s="45">
        <f>Displacement_Number!AI38*'Temporary Relocation Numbers'!$O$2</f>
        <v>240155.08375811257</v>
      </c>
      <c r="AJ38" s="45">
        <f>Displacement_Number!AJ38*'Temporary Relocation Numbers'!$O$2</f>
        <v>180140.90413587273</v>
      </c>
      <c r="AK38" s="45">
        <f>Displacement_Number!AK38*'Temporary Relocation Numbers'!$O$2</f>
        <v>97805.452468820949</v>
      </c>
      <c r="AL38" s="45">
        <f>Displacement_Number!AL38*'Temporary Relocation Numbers'!$O$2</f>
        <v>61608.94830633836</v>
      </c>
      <c r="AM38" s="45">
        <f>Displacement_Number!AM38*'Temporary Relocation Numbers'!$O$2</f>
        <v>31409.017090878948</v>
      </c>
    </row>
    <row r="39" spans="1:39" x14ac:dyDescent="0.35">
      <c r="A39">
        <v>2058</v>
      </c>
      <c r="B39" s="43">
        <f>Displacement_Number!B39*'Temporary Relocation Numbers'!$C$2</f>
        <v>0</v>
      </c>
      <c r="C39" s="43">
        <f>Displacement_Number!C39*'Temporary Relocation Numbers'!$C$2</f>
        <v>0</v>
      </c>
      <c r="D39" s="43">
        <f>Displacement_Number!D39*'Temporary Relocation Numbers'!$C$2</f>
        <v>0</v>
      </c>
      <c r="E39" s="43">
        <f>Displacement_Number!E39*'Temporary Relocation Numbers'!$C$2</f>
        <v>0</v>
      </c>
      <c r="F39" s="43">
        <f>Displacement_Number!F39*'Temporary Relocation Numbers'!$C$2</f>
        <v>0</v>
      </c>
      <c r="G39" s="43">
        <f>Displacement_Number!G39*'Temporary Relocation Numbers'!$C$2</f>
        <v>0</v>
      </c>
      <c r="H39" s="44">
        <f>Displacement_Number!H39*'Temporary Relocation Numbers'!$I$2</f>
        <v>336.84346177302029</v>
      </c>
      <c r="I39" s="44">
        <f>Displacement_Number!I39*'Temporary Relocation Numbers'!$I$2</f>
        <v>411.57203375440997</v>
      </c>
      <c r="J39" s="44">
        <f>Displacement_Number!J39*'Temporary Relocation Numbers'!$I$2</f>
        <v>269.03614034020677</v>
      </c>
      <c r="K39" s="44">
        <f>Displacement_Number!K39*'Temporary Relocation Numbers'!$I$2</f>
        <v>292.1240830804706</v>
      </c>
      <c r="L39" s="44">
        <f>Displacement_Number!L39*'Temporary Relocation Numbers'!$I$2</f>
        <v>240.21366795420587</v>
      </c>
      <c r="M39" s="44">
        <f>Displacement_Number!M39*'Temporary Relocation Numbers'!$I$2</f>
        <v>98.369167810521489</v>
      </c>
      <c r="N39" s="45">
        <f>Displacement_Number!N39*'Temporary Relocation Numbers'!$O$2</f>
        <v>130166.66272199841</v>
      </c>
      <c r="O39" s="45">
        <f>Displacement_Number!O39*'Temporary Relocation Numbers'!$O$2</f>
        <v>266637.56287962833</v>
      </c>
      <c r="P39" s="45">
        <f>Displacement_Number!P39*'Temporary Relocation Numbers'!$O$2</f>
        <v>202128.20189361542</v>
      </c>
      <c r="Q39" s="45">
        <f>Displacement_Number!Q39*'Temporary Relocation Numbers'!$O$2</f>
        <v>99419.977112836525</v>
      </c>
      <c r="R39" s="45">
        <f>Displacement_Number!R39*'Temporary Relocation Numbers'!$O$2</f>
        <v>63767.385942030625</v>
      </c>
      <c r="S39" s="45">
        <f>Displacement_Number!S39*'Temporary Relocation Numbers'!$O$2</f>
        <v>34817.584094982914</v>
      </c>
      <c r="U39">
        <v>2058</v>
      </c>
      <c r="V39" s="43">
        <f>Displacement_Number!V39*'Temporary Relocation Numbers'!$C$2</f>
        <v>0</v>
      </c>
      <c r="W39" s="43">
        <f>Displacement_Number!W39*'Temporary Relocation Numbers'!$C$2</f>
        <v>0</v>
      </c>
      <c r="X39" s="43">
        <f>Displacement_Number!X39*'Temporary Relocation Numbers'!$C$2</f>
        <v>0</v>
      </c>
      <c r="Y39" s="43">
        <f>Displacement_Number!Y39*'Temporary Relocation Numbers'!$C$2</f>
        <v>0</v>
      </c>
      <c r="Z39" s="43">
        <f>Displacement_Number!Z39*'Temporary Relocation Numbers'!$C$2</f>
        <v>0</v>
      </c>
      <c r="AA39" s="43">
        <f>Displacement_Number!AA39*'Temporary Relocation Numbers'!$C$2</f>
        <v>0</v>
      </c>
      <c r="AB39" s="44">
        <f>Displacement_Number!AB39*'Temporary Relocation Numbers'!$I$2</f>
        <v>313.59306796145722</v>
      </c>
      <c r="AC39" s="44">
        <f>Displacement_Number!AC39*'Temporary Relocation Numbers'!$I$2</f>
        <v>375.84427838889502</v>
      </c>
      <c r="AD39" s="44">
        <f>Displacement_Number!AD39*'Temporary Relocation Numbers'!$I$2</f>
        <v>243.10152454502685</v>
      </c>
      <c r="AE39" s="44">
        <f>Displacement_Number!AE39*'Temporary Relocation Numbers'!$I$2</f>
        <v>291.37239446196088</v>
      </c>
      <c r="AF39" s="44">
        <f>Displacement_Number!AF39*'Temporary Relocation Numbers'!$I$2</f>
        <v>235.30682772076185</v>
      </c>
      <c r="AG39" s="44">
        <f>Displacement_Number!AG39*'Temporary Relocation Numbers'!$I$2</f>
        <v>89.971786282564508</v>
      </c>
      <c r="AH39" s="45">
        <f>Displacement_Number!AH39*'Temporary Relocation Numbers'!$O$2</f>
        <v>121181.99621402056</v>
      </c>
      <c r="AI39" s="45">
        <f>Displacement_Number!AI39*'Temporary Relocation Numbers'!$O$2</f>
        <v>243491.28267463035</v>
      </c>
      <c r="AJ39" s="45">
        <f>Displacement_Number!AJ39*'Temporary Relocation Numbers'!$O$2</f>
        <v>182643.39494220502</v>
      </c>
      <c r="AK39" s="45">
        <f>Displacement_Number!AK39*'Temporary Relocation Numbers'!$O$2</f>
        <v>99164.151353932481</v>
      </c>
      <c r="AL39" s="45">
        <f>Displacement_Number!AL39*'Temporary Relocation Numbers'!$O$2</f>
        <v>62464.810707296027</v>
      </c>
      <c r="AM39" s="45">
        <f>Displacement_Number!AM39*'Temporary Relocation Numbers'!$O$2</f>
        <v>31845.346512466473</v>
      </c>
    </row>
    <row r="40" spans="1:39" x14ac:dyDescent="0.35">
      <c r="A40">
        <v>2059</v>
      </c>
      <c r="B40" s="43">
        <f>Displacement_Number!B40*'Temporary Relocation Numbers'!$C$2</f>
        <v>0</v>
      </c>
      <c r="C40" s="43">
        <f>Displacement_Number!C40*'Temporary Relocation Numbers'!$C$2</f>
        <v>0</v>
      </c>
      <c r="D40" s="43">
        <f>Displacement_Number!D40*'Temporary Relocation Numbers'!$C$2</f>
        <v>0</v>
      </c>
      <c r="E40" s="43">
        <f>Displacement_Number!E40*'Temporary Relocation Numbers'!$C$2</f>
        <v>0</v>
      </c>
      <c r="F40" s="43">
        <f>Displacement_Number!F40*'Temporary Relocation Numbers'!$C$2</f>
        <v>0</v>
      </c>
      <c r="G40" s="43">
        <f>Displacement_Number!G40*'Temporary Relocation Numbers'!$C$2</f>
        <v>0</v>
      </c>
      <c r="H40" s="44">
        <f>Displacement_Number!H40*'Temporary Relocation Numbers'!$I$2</f>
        <v>338.87575639521737</v>
      </c>
      <c r="I40" s="44">
        <f>Displacement_Number!I40*'Temporary Relocation Numbers'!$I$2</f>
        <v>414.05519203346074</v>
      </c>
      <c r="J40" s="44">
        <f>Displacement_Number!J40*'Temporary Relocation Numbers'!$I$2</f>
        <v>270.65932963505639</v>
      </c>
      <c r="K40" s="44">
        <f>Displacement_Number!K40*'Temporary Relocation Numbers'!$I$2</f>
        <v>293.88657002302165</v>
      </c>
      <c r="L40" s="44">
        <f>Displacement_Number!L40*'Temporary Relocation Numbers'!$I$2</f>
        <v>241.66296117483699</v>
      </c>
      <c r="M40" s="44">
        <f>Displacement_Number!M40*'Temporary Relocation Numbers'!$I$2</f>
        <v>98.962663464790808</v>
      </c>
      <c r="N40" s="45">
        <f>Displacement_Number!N40*'Temporary Relocation Numbers'!$O$2</f>
        <v>131974.9187553259</v>
      </c>
      <c r="O40" s="45">
        <f>Displacement_Number!O40*'Temporary Relocation Numbers'!$O$2</f>
        <v>270341.65248065442</v>
      </c>
      <c r="P40" s="45">
        <f>Displacement_Number!P40*'Temporary Relocation Numbers'!$O$2</f>
        <v>204936.13698956522</v>
      </c>
      <c r="Q40" s="45">
        <f>Displacement_Number!Q40*'Temporary Relocation Numbers'!$O$2</f>
        <v>100801.10473559445</v>
      </c>
      <c r="R40" s="45">
        <f>Displacement_Number!R40*'Temporary Relocation Numbers'!$O$2</f>
        <v>64653.233039497238</v>
      </c>
      <c r="S40" s="45">
        <f>Displacement_Number!S40*'Temporary Relocation Numbers'!$O$2</f>
        <v>35301.2648254331</v>
      </c>
      <c r="U40">
        <v>2059</v>
      </c>
      <c r="V40" s="43">
        <f>Displacement_Number!V40*'Temporary Relocation Numbers'!$C$2</f>
        <v>0</v>
      </c>
      <c r="W40" s="43">
        <f>Displacement_Number!W40*'Temporary Relocation Numbers'!$C$2</f>
        <v>0</v>
      </c>
      <c r="X40" s="43">
        <f>Displacement_Number!X40*'Temporary Relocation Numbers'!$C$2</f>
        <v>0</v>
      </c>
      <c r="Y40" s="43">
        <f>Displacement_Number!Y40*'Temporary Relocation Numbers'!$C$2</f>
        <v>0</v>
      </c>
      <c r="Z40" s="43">
        <f>Displacement_Number!Z40*'Temporary Relocation Numbers'!$C$2</f>
        <v>0</v>
      </c>
      <c r="AA40" s="43">
        <f>Displacement_Number!AA40*'Temporary Relocation Numbers'!$C$2</f>
        <v>0</v>
      </c>
      <c r="AB40" s="44">
        <f>Displacement_Number!AB40*'Temporary Relocation Numbers'!$I$2</f>
        <v>315.4850848117228</v>
      </c>
      <c r="AC40" s="44">
        <f>Displacement_Number!AC40*'Temporary Relocation Numbers'!$I$2</f>
        <v>378.11187860215955</v>
      </c>
      <c r="AD40" s="44">
        <f>Displacement_Number!AD40*'Temporary Relocation Numbers'!$I$2</f>
        <v>244.56824121626707</v>
      </c>
      <c r="AE40" s="44">
        <f>Displacement_Number!AE40*'Temporary Relocation Numbers'!$I$2</f>
        <v>293.13034620371297</v>
      </c>
      <c r="AF40" s="44">
        <f>Displacement_Number!AF40*'Temporary Relocation Numbers'!$I$2</f>
        <v>236.72651625509172</v>
      </c>
      <c r="AG40" s="44">
        <f>Displacement_Number!AG40*'Temporary Relocation Numbers'!$I$2</f>
        <v>90.514617591947996</v>
      </c>
      <c r="AH40" s="45">
        <f>Displacement_Number!AH40*'Temporary Relocation Numbers'!$O$2</f>
        <v>122865.43858860669</v>
      </c>
      <c r="AI40" s="45">
        <f>Displacement_Number!AI40*'Temporary Relocation Numbers'!$O$2</f>
        <v>246873.82757323771</v>
      </c>
      <c r="AJ40" s="45">
        <f>Displacement_Number!AJ40*'Temporary Relocation Numbers'!$O$2</f>
        <v>185180.64998082435</v>
      </c>
      <c r="AK40" s="45">
        <f>Displacement_Number!AK40*'Temporary Relocation Numbers'!$O$2</f>
        <v>100541.72508307165</v>
      </c>
      <c r="AL40" s="45">
        <f>Displacement_Number!AL40*'Temporary Relocation Numbers'!$O$2</f>
        <v>63332.562622188096</v>
      </c>
      <c r="AM40" s="45">
        <f>Displacement_Number!AM40*'Temporary Relocation Numbers'!$O$2</f>
        <v>32287.737357867158</v>
      </c>
    </row>
    <row r="41" spans="1:39" x14ac:dyDescent="0.35">
      <c r="A41">
        <v>2060</v>
      </c>
      <c r="B41" s="43">
        <f>Displacement_Number!B41*'Temporary Relocation Numbers'!$C$2</f>
        <v>0</v>
      </c>
      <c r="C41" s="43">
        <f>Displacement_Number!C41*'Temporary Relocation Numbers'!$C$2</f>
        <v>0</v>
      </c>
      <c r="D41" s="43">
        <f>Displacement_Number!D41*'Temporary Relocation Numbers'!$C$2</f>
        <v>0</v>
      </c>
      <c r="E41" s="43">
        <f>Displacement_Number!E41*'Temporary Relocation Numbers'!$C$2</f>
        <v>0</v>
      </c>
      <c r="F41" s="43">
        <f>Displacement_Number!F41*'Temporary Relocation Numbers'!$C$2</f>
        <v>0</v>
      </c>
      <c r="G41" s="43">
        <f>Displacement_Number!G41*'Temporary Relocation Numbers'!$C$2</f>
        <v>0</v>
      </c>
      <c r="H41" s="44">
        <f>Displacement_Number!H41*'Temporary Relocation Numbers'!$I$2</f>
        <v>361.32319143781751</v>
      </c>
      <c r="I41" s="44">
        <f>Displacement_Number!I41*'Temporary Relocation Numbers'!$I$2</f>
        <v>441.48258054331524</v>
      </c>
      <c r="J41" s="44">
        <f>Displacement_Number!J41*'Temporary Relocation Numbers'!$I$2</f>
        <v>288.58804718418344</v>
      </c>
      <c r="K41" s="44">
        <f>Displacement_Number!K41*'Temporary Relocation Numbers'!$I$2</f>
        <v>313.35388087659169</v>
      </c>
      <c r="L41" s="44">
        <f>Displacement_Number!L41*'Temporary Relocation Numbers'!$I$2</f>
        <v>257.67093318463736</v>
      </c>
      <c r="M41" s="44">
        <f>Displacement_Number!M41*'Temporary Relocation Numbers'!$I$2</f>
        <v>105.51803934472771</v>
      </c>
      <c r="N41" s="45">
        <f>Displacement_Number!N41*'Temporary Relocation Numbers'!$O$2</f>
        <v>141816.24955000996</v>
      </c>
      <c r="O41" s="45">
        <f>Displacement_Number!O41*'Temporary Relocation Numbers'!$O$2</f>
        <v>290500.94982847932</v>
      </c>
      <c r="P41" s="45">
        <f>Displacement_Number!P41*'Temporary Relocation Numbers'!$O$2</f>
        <v>220218.16432415388</v>
      </c>
      <c r="Q41" s="45">
        <f>Displacement_Number!Q41*'Temporary Relocation Numbers'!$O$2</f>
        <v>108317.81340666951</v>
      </c>
      <c r="R41" s="45">
        <f>Displacement_Number!R41*'Temporary Relocation Numbers'!$O$2</f>
        <v>69474.4055720381</v>
      </c>
      <c r="S41" s="45">
        <f>Displacement_Number!S41*'Temporary Relocation Numbers'!$O$2</f>
        <v>37933.669739141849</v>
      </c>
      <c r="U41">
        <v>2060</v>
      </c>
      <c r="V41" s="43">
        <f>Displacement_Number!V41*'Temporary Relocation Numbers'!$C$2</f>
        <v>0</v>
      </c>
      <c r="W41" s="43">
        <f>Displacement_Number!W41*'Temporary Relocation Numbers'!$C$2</f>
        <v>0</v>
      </c>
      <c r="X41" s="43">
        <f>Displacement_Number!X41*'Temporary Relocation Numbers'!$C$2</f>
        <v>0</v>
      </c>
      <c r="Y41" s="43">
        <f>Displacement_Number!Y41*'Temporary Relocation Numbers'!$C$2</f>
        <v>0</v>
      </c>
      <c r="Z41" s="43">
        <f>Displacement_Number!Z41*'Temporary Relocation Numbers'!$C$2</f>
        <v>0</v>
      </c>
      <c r="AA41" s="43">
        <f>Displacement_Number!AA41*'Temporary Relocation Numbers'!$C$2</f>
        <v>0</v>
      </c>
      <c r="AB41" s="44">
        <f>Displacement_Number!AB41*'Temporary Relocation Numbers'!$I$2</f>
        <v>336.38310072042384</v>
      </c>
      <c r="AC41" s="44">
        <f>Displacement_Number!AC41*'Temporary Relocation Numbers'!$I$2</f>
        <v>403.15834968656105</v>
      </c>
      <c r="AD41" s="44">
        <f>Displacement_Number!AD41*'Temporary Relocation Numbers'!$I$2</f>
        <v>260.76866159034194</v>
      </c>
      <c r="AE41" s="44">
        <f>Displacement_Number!AE41*'Temporary Relocation Numbers'!$I$2</f>
        <v>312.54756411100033</v>
      </c>
      <c r="AF41" s="44">
        <f>Displacement_Number!AF41*'Temporary Relocation Numbers'!$I$2</f>
        <v>252.40749371132443</v>
      </c>
      <c r="AG41" s="44">
        <f>Displacement_Number!AG41*'Temporary Relocation Numbers'!$I$2</f>
        <v>96.510387311253041</v>
      </c>
      <c r="AH41" s="45">
        <f>Displacement_Number!AH41*'Temporary Relocation Numbers'!$O$2</f>
        <v>132027.47813209094</v>
      </c>
      <c r="AI41" s="45">
        <f>Displacement_Number!AI41*'Temporary Relocation Numbers'!$O$2</f>
        <v>265283.13613437663</v>
      </c>
      <c r="AJ41" s="45">
        <f>Displacement_Number!AJ41*'Temporary Relocation Numbers'!$O$2</f>
        <v>198989.5164716958</v>
      </c>
      <c r="AK41" s="45">
        <f>Displacement_Number!AK41*'Temporary Relocation Numbers'!$O$2</f>
        <v>108039.0918899049</v>
      </c>
      <c r="AL41" s="45">
        <f>Displacement_Number!AL41*'Temporary Relocation Numbers'!$O$2</f>
        <v>68055.253150950753</v>
      </c>
      <c r="AM41" s="45">
        <f>Displacement_Number!AM41*'Temporary Relocation Numbers'!$O$2</f>
        <v>34695.424416494927</v>
      </c>
    </row>
    <row r="42" spans="1:39" x14ac:dyDescent="0.35">
      <c r="A42">
        <v>2061</v>
      </c>
      <c r="B42" s="43">
        <f>Displacement_Number!B42*'Temporary Relocation Numbers'!$C$2</f>
        <v>0</v>
      </c>
      <c r="C42" s="43">
        <f>Displacement_Number!C42*'Temporary Relocation Numbers'!$C$2</f>
        <v>0</v>
      </c>
      <c r="D42" s="43">
        <f>Displacement_Number!D42*'Temporary Relocation Numbers'!$C$2</f>
        <v>0</v>
      </c>
      <c r="E42" s="43">
        <f>Displacement_Number!E42*'Temporary Relocation Numbers'!$C$2</f>
        <v>0</v>
      </c>
      <c r="F42" s="43">
        <f>Displacement_Number!F42*'Temporary Relocation Numbers'!$C$2</f>
        <v>0</v>
      </c>
      <c r="G42" s="43">
        <f>Displacement_Number!G42*'Temporary Relocation Numbers'!$C$2</f>
        <v>0</v>
      </c>
      <c r="H42" s="44">
        <f>Displacement_Number!H42*'Temporary Relocation Numbers'!$I$2</f>
        <v>363.50318084586178</v>
      </c>
      <c r="I42" s="44">
        <f>Displacement_Number!I42*'Temporary Relocation Numbers'!$I$2</f>
        <v>444.1461996306777</v>
      </c>
      <c r="J42" s="44">
        <f>Displacement_Number!J42*'Temporary Relocation Numbers'!$I$2</f>
        <v>290.32919998327782</v>
      </c>
      <c r="K42" s="44">
        <f>Displacement_Number!K42*'Temporary Relocation Numbers'!$I$2</f>
        <v>315.24445462737202</v>
      </c>
      <c r="L42" s="44">
        <f>Displacement_Number!L42*'Temporary Relocation Numbers'!$I$2</f>
        <v>259.22555220277485</v>
      </c>
      <c r="M42" s="44">
        <f>Displacement_Number!M42*'Temporary Relocation Numbers'!$I$2</f>
        <v>106.15466664565947</v>
      </c>
      <c r="N42" s="45">
        <f>Displacement_Number!N42*'Temporary Relocation Numbers'!$O$2</f>
        <v>143786.3399211549</v>
      </c>
      <c r="O42" s="45">
        <f>Displacement_Number!O42*'Temporary Relocation Numbers'!$O$2</f>
        <v>294536.54607278504</v>
      </c>
      <c r="P42" s="45">
        <f>Displacement_Number!P42*'Temporary Relocation Numbers'!$O$2</f>
        <v>223277.40250357863</v>
      </c>
      <c r="Q42" s="45">
        <f>Displacement_Number!Q42*'Temporary Relocation Numbers'!$O$2</f>
        <v>109822.54845567177</v>
      </c>
      <c r="R42" s="45">
        <f>Displacement_Number!R42*'Temporary Relocation Numbers'!$O$2</f>
        <v>70439.533742419051</v>
      </c>
      <c r="S42" s="45">
        <f>Displacement_Number!S42*'Temporary Relocation Numbers'!$O$2</f>
        <v>38460.638670645851</v>
      </c>
      <c r="U42">
        <v>2061</v>
      </c>
      <c r="V42" s="43">
        <f>Displacement_Number!V42*'Temporary Relocation Numbers'!$C$2</f>
        <v>0</v>
      </c>
      <c r="W42" s="43">
        <f>Displacement_Number!W42*'Temporary Relocation Numbers'!$C$2</f>
        <v>0</v>
      </c>
      <c r="X42" s="43">
        <f>Displacement_Number!X42*'Temporary Relocation Numbers'!$C$2</f>
        <v>0</v>
      </c>
      <c r="Y42" s="43">
        <f>Displacement_Number!Y42*'Temporary Relocation Numbers'!$C$2</f>
        <v>0</v>
      </c>
      <c r="Z42" s="43">
        <f>Displacement_Number!Z42*'Temporary Relocation Numbers'!$C$2</f>
        <v>0</v>
      </c>
      <c r="AA42" s="43">
        <f>Displacement_Number!AA42*'Temporary Relocation Numbers'!$C$2</f>
        <v>0</v>
      </c>
      <c r="AB42" s="44">
        <f>Displacement_Number!AB42*'Temporary Relocation Numbers'!$I$2</f>
        <v>338.41261782309721</v>
      </c>
      <c r="AC42" s="44">
        <f>Displacement_Number!AC42*'Temporary Relocation Numbers'!$I$2</f>
        <v>405.59074526179103</v>
      </c>
      <c r="AD42" s="44">
        <f>Displacement_Number!AD42*'Temporary Relocation Numbers'!$I$2</f>
        <v>262.341970289279</v>
      </c>
      <c r="AE42" s="44">
        <f>Displacement_Number!AE42*'Temporary Relocation Numbers'!$I$2</f>
        <v>314.43327307023065</v>
      </c>
      <c r="AF42" s="44">
        <f>Displacement_Number!AF42*'Temporary Relocation Numbers'!$I$2</f>
        <v>253.93035655500765</v>
      </c>
      <c r="AG42" s="44">
        <f>Displacement_Number!AG42*'Temporary Relocation Numbers'!$I$2</f>
        <v>97.092668291523282</v>
      </c>
      <c r="AH42" s="45">
        <f>Displacement_Number!AH42*'Temporary Relocation Numbers'!$O$2</f>
        <v>133861.58433797289</v>
      </c>
      <c r="AI42" s="45">
        <f>Displacement_Number!AI42*'Temporary Relocation Numbers'!$O$2</f>
        <v>268968.41023931035</v>
      </c>
      <c r="AJ42" s="45">
        <f>Displacement_Number!AJ42*'Temporary Relocation Numbers'!$O$2</f>
        <v>201753.84941382048</v>
      </c>
      <c r="AK42" s="45">
        <f>Displacement_Number!AK42*'Temporary Relocation Numbers'!$O$2</f>
        <v>109539.9549808054</v>
      </c>
      <c r="AL42" s="45">
        <f>Displacement_Number!AL42*'Temporary Relocation Numbers'!$O$2</f>
        <v>69000.666665720375</v>
      </c>
      <c r="AM42" s="45">
        <f>Displacement_Number!AM42*'Temporary Relocation Numbers'!$O$2</f>
        <v>35177.408122752931</v>
      </c>
    </row>
    <row r="43" spans="1:39" x14ac:dyDescent="0.35">
      <c r="A43">
        <v>2062</v>
      </c>
      <c r="B43" s="43">
        <f>Displacement_Number!B43*'Temporary Relocation Numbers'!$C$2</f>
        <v>0</v>
      </c>
      <c r="C43" s="43">
        <f>Displacement_Number!C43*'Temporary Relocation Numbers'!$C$2</f>
        <v>0</v>
      </c>
      <c r="D43" s="43">
        <f>Displacement_Number!D43*'Temporary Relocation Numbers'!$C$2</f>
        <v>0</v>
      </c>
      <c r="E43" s="43">
        <f>Displacement_Number!E43*'Temporary Relocation Numbers'!$C$2</f>
        <v>0</v>
      </c>
      <c r="F43" s="43">
        <f>Displacement_Number!F43*'Temporary Relocation Numbers'!$C$2</f>
        <v>0</v>
      </c>
      <c r="G43" s="43">
        <f>Displacement_Number!G43*'Temporary Relocation Numbers'!$C$2</f>
        <v>0</v>
      </c>
      <c r="H43" s="44">
        <f>Displacement_Number!H43*'Temporary Relocation Numbers'!$I$2</f>
        <v>365.69632289379138</v>
      </c>
      <c r="I43" s="44">
        <f>Displacement_Number!I43*'Temporary Relocation Numbers'!$I$2</f>
        <v>446.82588926522646</v>
      </c>
      <c r="J43" s="44">
        <f>Displacement_Number!J43*'Temporary Relocation Numbers'!$I$2</f>
        <v>292.08085776724391</v>
      </c>
      <c r="K43" s="44">
        <f>Displacement_Number!K43*'Temporary Relocation Numbers'!$I$2</f>
        <v>317.14643487197702</v>
      </c>
      <c r="L43" s="44">
        <f>Displacement_Number!L43*'Temporary Relocation Numbers'!$I$2</f>
        <v>260.78955078212903</v>
      </c>
      <c r="M43" s="44">
        <f>Displacement_Number!M43*'Temporary Relocation Numbers'!$I$2</f>
        <v>106.79513494214808</v>
      </c>
      <c r="N43" s="45">
        <f>Displacement_Number!N43*'Temporary Relocation Numbers'!$O$2</f>
        <v>145783.7984964569</v>
      </c>
      <c r="O43" s="45">
        <f>Displacement_Number!O43*'Temporary Relocation Numbers'!$O$2</f>
        <v>298628.20422345179</v>
      </c>
      <c r="P43" s="45">
        <f>Displacement_Number!P43*'Temporary Relocation Numbers'!$O$2</f>
        <v>226379.13916748209</v>
      </c>
      <c r="Q43" s="45">
        <f>Displacement_Number!Q43*'Temporary Relocation Numbers'!$O$2</f>
        <v>111348.18706149893</v>
      </c>
      <c r="R43" s="45">
        <f>Displacement_Number!R43*'Temporary Relocation Numbers'!$O$2</f>
        <v>71418.069330648243</v>
      </c>
      <c r="S43" s="45">
        <f>Displacement_Number!S43*'Temporary Relocation Numbers'!$O$2</f>
        <v>38994.928176633701</v>
      </c>
      <c r="U43">
        <v>2062</v>
      </c>
      <c r="V43" s="43">
        <f>Displacement_Number!V43*'Temporary Relocation Numbers'!$C$2</f>
        <v>0</v>
      </c>
      <c r="W43" s="43">
        <f>Displacement_Number!W43*'Temporary Relocation Numbers'!$C$2</f>
        <v>0</v>
      </c>
      <c r="X43" s="43">
        <f>Displacement_Number!X43*'Temporary Relocation Numbers'!$C$2</f>
        <v>0</v>
      </c>
      <c r="Y43" s="43">
        <f>Displacement_Number!Y43*'Temporary Relocation Numbers'!$C$2</f>
        <v>0</v>
      </c>
      <c r="Z43" s="43">
        <f>Displacement_Number!Z43*'Temporary Relocation Numbers'!$C$2</f>
        <v>0</v>
      </c>
      <c r="AA43" s="43">
        <f>Displacement_Number!AA43*'Temporary Relocation Numbers'!$C$2</f>
        <v>0</v>
      </c>
      <c r="AB43" s="44">
        <f>Displacement_Number!AB43*'Temporary Relocation Numbers'!$I$2</f>
        <v>340.45437971351794</v>
      </c>
      <c r="AC43" s="44">
        <f>Displacement_Number!AC43*'Temporary Relocation Numbers'!$I$2</f>
        <v>408.03781633174663</v>
      </c>
      <c r="AD43" s="44">
        <f>Displacement_Number!AD43*'Temporary Relocation Numbers'!$I$2</f>
        <v>263.92477131082518</v>
      </c>
      <c r="AE43" s="44">
        <f>Displacement_Number!AE43*'Temporary Relocation Numbers'!$I$2</f>
        <v>316.33035917229381</v>
      </c>
      <c r="AF43" s="44">
        <f>Displacement_Number!AF43*'Temporary Relocation Numbers'!$I$2</f>
        <v>255.46240736378081</v>
      </c>
      <c r="AG43" s="44">
        <f>Displacement_Number!AG43*'Temporary Relocation Numbers'!$I$2</f>
        <v>97.678462376956915</v>
      </c>
      <c r="AH43" s="45">
        <f>Displacement_Number!AH43*'Temporary Relocation Numbers'!$O$2</f>
        <v>135721.1696760935</v>
      </c>
      <c r="AI43" s="45">
        <f>Displacement_Number!AI43*'Temporary Relocation Numbers'!$O$2</f>
        <v>272704.87962724018</v>
      </c>
      <c r="AJ43" s="45">
        <f>Displacement_Number!AJ43*'Temporary Relocation Numbers'!$O$2</f>
        <v>204556.58406046921</v>
      </c>
      <c r="AK43" s="45">
        <f>Displacement_Number!AK43*'Temporary Relocation Numbers'!$O$2</f>
        <v>111061.66783986131</v>
      </c>
      <c r="AL43" s="45">
        <f>Displacement_Number!AL43*'Temporary Relocation Numbers'!$O$2</f>
        <v>69959.213725257272</v>
      </c>
      <c r="AM43" s="45">
        <f>Displacement_Number!AM43*'Temporary Relocation Numbers'!$O$2</f>
        <v>35666.087475396736</v>
      </c>
    </row>
    <row r="44" spans="1:39" x14ac:dyDescent="0.35">
      <c r="A44">
        <v>2063</v>
      </c>
      <c r="B44" s="43">
        <f>Displacement_Number!B44*'Temporary Relocation Numbers'!$C$2</f>
        <v>0</v>
      </c>
      <c r="C44" s="43">
        <f>Displacement_Number!C44*'Temporary Relocation Numbers'!$C$2</f>
        <v>0</v>
      </c>
      <c r="D44" s="43">
        <f>Displacement_Number!D44*'Temporary Relocation Numbers'!$C$2</f>
        <v>0</v>
      </c>
      <c r="E44" s="43">
        <f>Displacement_Number!E44*'Temporary Relocation Numbers'!$C$2</f>
        <v>0</v>
      </c>
      <c r="F44" s="43">
        <f>Displacement_Number!F44*'Temporary Relocation Numbers'!$C$2</f>
        <v>0</v>
      </c>
      <c r="G44" s="43">
        <f>Displacement_Number!G44*'Temporary Relocation Numbers'!$C$2</f>
        <v>0</v>
      </c>
      <c r="H44" s="44">
        <f>Displacement_Number!H44*'Temporary Relocation Numbers'!$I$2</f>
        <v>367.90269693609076</v>
      </c>
      <c r="I44" s="44">
        <f>Displacement_Number!I44*'Temporary Relocation Numbers'!$I$2</f>
        <v>449.52174640620308</v>
      </c>
      <c r="J44" s="44">
        <f>Displacement_Number!J44*'Temporary Relocation Numbers'!$I$2</f>
        <v>293.84308391633579</v>
      </c>
      <c r="K44" s="44">
        <f>Displacement_Number!K44*'Temporary Relocation Numbers'!$I$2</f>
        <v>319.05989042978035</v>
      </c>
      <c r="L44" s="44">
        <f>Displacement_Number!L44*'Temporary Relocation Numbers'!$I$2</f>
        <v>262.36298551287894</v>
      </c>
      <c r="M44" s="44">
        <f>Displacement_Number!M44*'Temporary Relocation Numbers'!$I$2</f>
        <v>107.4394674082655</v>
      </c>
      <c r="N44" s="45">
        <f>Displacement_Number!N44*'Temporary Relocation Numbers'!$O$2</f>
        <v>147809.0054709618</v>
      </c>
      <c r="O44" s="45">
        <f>Displacement_Number!O44*'Temporary Relocation Numbers'!$O$2</f>
        <v>302776.70308419375</v>
      </c>
      <c r="P44" s="45">
        <f>Displacement_Number!P44*'Temporary Relocation Numbers'!$O$2</f>
        <v>229523.96469852718</v>
      </c>
      <c r="Q44" s="45">
        <f>Displacement_Number!Q44*'Temporary Relocation Numbers'!$O$2</f>
        <v>112895.01961327186</v>
      </c>
      <c r="R44" s="45">
        <f>Displacement_Number!R44*'Temporary Relocation Numbers'!$O$2</f>
        <v>72410.198590592147</v>
      </c>
      <c r="S44" s="45">
        <f>Displacement_Number!S44*'Temporary Relocation Numbers'!$O$2</f>
        <v>39536.639953443766</v>
      </c>
      <c r="U44">
        <v>2063</v>
      </c>
      <c r="V44" s="43">
        <f>Displacement_Number!V44*'Temporary Relocation Numbers'!$C$2</f>
        <v>0</v>
      </c>
      <c r="W44" s="43">
        <f>Displacement_Number!W44*'Temporary Relocation Numbers'!$C$2</f>
        <v>0</v>
      </c>
      <c r="X44" s="43">
        <f>Displacement_Number!X44*'Temporary Relocation Numbers'!$C$2</f>
        <v>0</v>
      </c>
      <c r="Y44" s="43">
        <f>Displacement_Number!Y44*'Temporary Relocation Numbers'!$C$2</f>
        <v>0</v>
      </c>
      <c r="Z44" s="43">
        <f>Displacement_Number!Z44*'Temporary Relocation Numbers'!$C$2</f>
        <v>0</v>
      </c>
      <c r="AA44" s="43">
        <f>Displacement_Number!AA44*'Temporary Relocation Numbers'!$C$2</f>
        <v>0</v>
      </c>
      <c r="AB44" s="44">
        <f>Displacement_Number!AB44*'Temporary Relocation Numbers'!$I$2</f>
        <v>342.50846026878025</v>
      </c>
      <c r="AC44" s="44">
        <f>Displacement_Number!AC44*'Temporary Relocation Numbers'!$I$2</f>
        <v>410.49965143882906</v>
      </c>
      <c r="AD44" s="44">
        <f>Displacement_Number!AD44*'Temporary Relocation Numbers'!$I$2</f>
        <v>265.51712192548842</v>
      </c>
      <c r="AE44" s="44">
        <f>Displacement_Number!AE44*'Temporary Relocation Numbers'!$I$2</f>
        <v>318.23889105947865</v>
      </c>
      <c r="AF44" s="44">
        <f>Displacement_Number!AF44*'Temporary Relocation Numbers'!$I$2</f>
        <v>257.00370157185648</v>
      </c>
      <c r="AG44" s="44">
        <f>Displacement_Number!AG44*'Temporary Relocation Numbers'!$I$2</f>
        <v>98.267790763348245</v>
      </c>
      <c r="AH44" s="45">
        <f>Displacement_Number!AH44*'Temporary Relocation Numbers'!$O$2</f>
        <v>137606.58809879061</v>
      </c>
      <c r="AI44" s="45">
        <f>Displacement_Number!AI44*'Temporary Relocation Numbers'!$O$2</f>
        <v>276493.25549546821</v>
      </c>
      <c r="AJ44" s="45">
        <f>Displacement_Number!AJ44*'Temporary Relocation Numbers'!$O$2</f>
        <v>207398.25388244347</v>
      </c>
      <c r="AK44" s="45">
        <f>Displacement_Number!AK44*'Temporary Relocation Numbers'!$O$2</f>
        <v>112604.52010896924</v>
      </c>
      <c r="AL44" s="45">
        <f>Displacement_Number!AL44*'Temporary Relocation Numbers'!$O$2</f>
        <v>70931.076778823641</v>
      </c>
      <c r="AM44" s="45">
        <f>Displacement_Number!AM44*'Temporary Relocation Numbers'!$O$2</f>
        <v>36161.555489355989</v>
      </c>
    </row>
    <row r="45" spans="1:39" x14ac:dyDescent="0.35">
      <c r="A45">
        <v>2064</v>
      </c>
      <c r="B45" s="43">
        <f>Displacement_Number!B45*'Temporary Relocation Numbers'!$C$2</f>
        <v>0</v>
      </c>
      <c r="C45" s="43">
        <f>Displacement_Number!C45*'Temporary Relocation Numbers'!$C$2</f>
        <v>0</v>
      </c>
      <c r="D45" s="43">
        <f>Displacement_Number!D45*'Temporary Relocation Numbers'!$C$2</f>
        <v>0</v>
      </c>
      <c r="E45" s="43">
        <f>Displacement_Number!E45*'Temporary Relocation Numbers'!$C$2</f>
        <v>0</v>
      </c>
      <c r="F45" s="43">
        <f>Displacement_Number!F45*'Temporary Relocation Numbers'!$C$2</f>
        <v>0</v>
      </c>
      <c r="G45" s="43">
        <f>Displacement_Number!G45*'Temporary Relocation Numbers'!$C$2</f>
        <v>0</v>
      </c>
      <c r="H45" s="44">
        <f>Displacement_Number!H45*'Temporary Relocation Numbers'!$I$2</f>
        <v>370.12238280601821</v>
      </c>
      <c r="I45" s="44">
        <f>Displacement_Number!I45*'Temporary Relocation Numbers'!$I$2</f>
        <v>452.23386859783869</v>
      </c>
      <c r="J45" s="44">
        <f>Displacement_Number!J45*'Temporary Relocation Numbers'!$I$2</f>
        <v>295.61594219320318</v>
      </c>
      <c r="K45" s="44">
        <f>Displacement_Number!K45*'Temporary Relocation Numbers'!$I$2</f>
        <v>320.98489053536684</v>
      </c>
      <c r="L45" s="44">
        <f>Displacement_Number!L45*'Temporary Relocation Numbers'!$I$2</f>
        <v>263.94591332663197</v>
      </c>
      <c r="M45" s="44">
        <f>Displacement_Number!M45*'Temporary Relocation Numbers'!$I$2</f>
        <v>108.08768735790092</v>
      </c>
      <c r="N45" s="45">
        <f>Displacement_Number!N45*'Temporary Relocation Numbers'!$O$2</f>
        <v>149862.34632132863</v>
      </c>
      <c r="O45" s="45">
        <f>Displacement_Number!O45*'Temporary Relocation Numbers'!$O$2</f>
        <v>306982.83227775159</v>
      </c>
      <c r="P45" s="45">
        <f>Displacement_Number!P45*'Temporary Relocation Numbers'!$O$2</f>
        <v>232712.47768088558</v>
      </c>
      <c r="Q45" s="45">
        <f>Displacement_Number!Q45*'Temporary Relocation Numbers'!$O$2</f>
        <v>114463.34053415399</v>
      </c>
      <c r="R45" s="45">
        <f>Displacement_Number!R45*'Temporary Relocation Numbers'!$O$2</f>
        <v>73416.110363528365</v>
      </c>
      <c r="S45" s="45">
        <f>Displacement_Number!S45*'Temporary Relocation Numbers'!$O$2</f>
        <v>40085.877110164911</v>
      </c>
      <c r="U45">
        <v>2064</v>
      </c>
      <c r="V45" s="43">
        <f>Displacement_Number!V45*'Temporary Relocation Numbers'!$C$2</f>
        <v>0</v>
      </c>
      <c r="W45" s="43">
        <f>Displacement_Number!W45*'Temporary Relocation Numbers'!$C$2</f>
        <v>0</v>
      </c>
      <c r="X45" s="43">
        <f>Displacement_Number!X45*'Temporary Relocation Numbers'!$C$2</f>
        <v>0</v>
      </c>
      <c r="Y45" s="43">
        <f>Displacement_Number!Y45*'Temporary Relocation Numbers'!$C$2</f>
        <v>0</v>
      </c>
      <c r="Z45" s="43">
        <f>Displacement_Number!Z45*'Temporary Relocation Numbers'!$C$2</f>
        <v>0</v>
      </c>
      <c r="AA45" s="43">
        <f>Displacement_Number!AA45*'Temporary Relocation Numbers'!$C$2</f>
        <v>0</v>
      </c>
      <c r="AB45" s="44">
        <f>Displacement_Number!AB45*'Temporary Relocation Numbers'!$I$2</f>
        <v>344.57493381170525</v>
      </c>
      <c r="AC45" s="44">
        <f>Displacement_Number!AC45*'Temporary Relocation Numbers'!$I$2</f>
        <v>412.97633965964729</v>
      </c>
      <c r="AD45" s="44">
        <f>Displacement_Number!AD45*'Temporary Relocation Numbers'!$I$2</f>
        <v>267.11907974930995</v>
      </c>
      <c r="AE45" s="44">
        <f>Displacement_Number!AE45*'Temporary Relocation Numbers'!$I$2</f>
        <v>320.15893778821669</v>
      </c>
      <c r="AF45" s="44">
        <f>Displacement_Number!AF45*'Temporary Relocation Numbers'!$I$2</f>
        <v>258.55429494790116</v>
      </c>
      <c r="AG45" s="44">
        <f>Displacement_Number!AG45*'Temporary Relocation Numbers'!$I$2</f>
        <v>98.860674774373237</v>
      </c>
      <c r="AH45" s="45">
        <f>Displacement_Number!AH45*'Temporary Relocation Numbers'!$O$2</f>
        <v>139518.19847545578</v>
      </c>
      <c r="AI45" s="45">
        <f>Displacement_Number!AI45*'Temporary Relocation Numbers'!$O$2</f>
        <v>280334.2589211443</v>
      </c>
      <c r="AJ45" s="45">
        <f>Displacement_Number!AJ45*'Temporary Relocation Numbers'!$O$2</f>
        <v>210279.3997614423</v>
      </c>
      <c r="AK45" s="45">
        <f>Displacement_Number!AK45*'Temporary Relocation Numbers'!$O$2</f>
        <v>114168.80545368811</v>
      </c>
      <c r="AL45" s="45">
        <f>Displacement_Number!AL45*'Temporary Relocation Numbers'!$O$2</f>
        <v>71916.44081023967</v>
      </c>
      <c r="AM45" s="45">
        <f>Displacement_Number!AM45*'Temporary Relocation Numbers'!$O$2</f>
        <v>36663.906471709954</v>
      </c>
    </row>
    <row r="46" spans="1:39" x14ac:dyDescent="0.35">
      <c r="A46">
        <v>2065</v>
      </c>
      <c r="B46" s="43">
        <f>Displacement_Number!B46*'Temporary Relocation Numbers'!$C$2</f>
        <v>0</v>
      </c>
      <c r="C46" s="43">
        <f>Displacement_Number!C46*'Temporary Relocation Numbers'!$C$2</f>
        <v>0</v>
      </c>
      <c r="D46" s="43">
        <f>Displacement_Number!D46*'Temporary Relocation Numbers'!$C$2</f>
        <v>0</v>
      </c>
      <c r="E46" s="43">
        <f>Displacement_Number!E46*'Temporary Relocation Numbers'!$C$2</f>
        <v>0</v>
      </c>
      <c r="F46" s="43">
        <f>Displacement_Number!F46*'Temporary Relocation Numbers'!$C$2</f>
        <v>0</v>
      </c>
      <c r="G46" s="43">
        <f>Displacement_Number!G46*'Temporary Relocation Numbers'!$C$2</f>
        <v>0</v>
      </c>
      <c r="H46" s="44">
        <f>Displacement_Number!H46*'Temporary Relocation Numbers'!$I$2</f>
        <v>372.35546081849355</v>
      </c>
      <c r="I46" s="44">
        <f>Displacement_Number!I46*'Temporary Relocation Numbers'!$I$2</f>
        <v>454.96235397288228</v>
      </c>
      <c r="J46" s="44">
        <f>Displacement_Number!J46*'Temporary Relocation Numbers'!$I$2</f>
        <v>297.39949674519801</v>
      </c>
      <c r="K46" s="44">
        <f>Displacement_Number!K46*'Temporary Relocation Numbers'!$I$2</f>
        <v>322.92150484103831</v>
      </c>
      <c r="L46" s="44">
        <f>Displacement_Number!L46*'Temporary Relocation Numbers'!$I$2</f>
        <v>265.53839149848392</v>
      </c>
      <c r="M46" s="44">
        <f>Displacement_Number!M46*'Temporary Relocation Numbers'!$I$2</f>
        <v>108.73981824560445</v>
      </c>
      <c r="N46" s="45">
        <f>Displacement_Number!N46*'Temporary Relocation Numbers'!$O$2</f>
        <v>151944.21187920126</v>
      </c>
      <c r="O46" s="45">
        <f>Displacement_Number!O46*'Temporary Relocation Numbers'!$O$2</f>
        <v>311247.39239618805</v>
      </c>
      <c r="P46" s="45">
        <f>Displacement_Number!P46*'Temporary Relocation Numbers'!$O$2</f>
        <v>235945.28501417162</v>
      </c>
      <c r="Q46" s="45">
        <f>Displacement_Number!Q46*'Temporary Relocation Numbers'!$O$2</f>
        <v>116053.44833739202</v>
      </c>
      <c r="R46" s="45">
        <f>Displacement_Number!R46*'Temporary Relocation Numbers'!$O$2</f>
        <v>74435.996114089678</v>
      </c>
      <c r="S46" s="45">
        <f>Displacement_Number!S46*'Temporary Relocation Numbers'!$O$2</f>
        <v>40642.744188262222</v>
      </c>
      <c r="U46">
        <v>2065</v>
      </c>
      <c r="V46" s="43">
        <f>Displacement_Number!V46*'Temporary Relocation Numbers'!$C$2</f>
        <v>0</v>
      </c>
      <c r="W46" s="43">
        <f>Displacement_Number!W46*'Temporary Relocation Numbers'!$C$2</f>
        <v>0</v>
      </c>
      <c r="X46" s="43">
        <f>Displacement_Number!X46*'Temporary Relocation Numbers'!$C$2</f>
        <v>0</v>
      </c>
      <c r="Y46" s="43">
        <f>Displacement_Number!Y46*'Temporary Relocation Numbers'!$C$2</f>
        <v>0</v>
      </c>
      <c r="Z46" s="43">
        <f>Displacement_Number!Z46*'Temporary Relocation Numbers'!$C$2</f>
        <v>0</v>
      </c>
      <c r="AA46" s="43">
        <f>Displacement_Number!AA46*'Temporary Relocation Numbers'!$C$2</f>
        <v>0</v>
      </c>
      <c r="AB46" s="44">
        <f>Displacement_Number!AB46*'Temporary Relocation Numbers'!$I$2</f>
        <v>346.65387511352964</v>
      </c>
      <c r="AC46" s="44">
        <f>Displacement_Number!AC46*'Temporary Relocation Numbers'!$I$2</f>
        <v>415.46797060824042</v>
      </c>
      <c r="AD46" s="44">
        <f>Displacement_Number!AD46*'Temporary Relocation Numbers'!$I$2</f>
        <v>268.73070274594852</v>
      </c>
      <c r="AE46" s="44">
        <f>Displacement_Number!AE46*'Temporary Relocation Numbers'!$I$2</f>
        <v>322.09056883158172</v>
      </c>
      <c r="AF46" s="44">
        <f>Displacement_Number!AF46*'Temporary Relocation Numbers'!$I$2</f>
        <v>260.1142435970533</v>
      </c>
      <c r="AG46" s="44">
        <f>Displacement_Number!AG46*'Temporary Relocation Numbers'!$I$2</f>
        <v>99.457135862361099</v>
      </c>
      <c r="AH46" s="45">
        <f>Displacement_Number!AH46*'Temporary Relocation Numbers'!$O$2</f>
        <v>141456.36466084101</v>
      </c>
      <c r="AI46" s="45">
        <f>Displacement_Number!AI46*'Temporary Relocation Numbers'!$O$2</f>
        <v>284228.62099851569</v>
      </c>
      <c r="AJ46" s="45">
        <f>Displacement_Number!AJ46*'Temporary Relocation Numbers'!$O$2</f>
        <v>213200.57009301323</v>
      </c>
      <c r="AK46" s="45">
        <f>Displacement_Number!AK46*'Temporary Relocation Numbers'!$O$2</f>
        <v>115754.82161913547</v>
      </c>
      <c r="AL46" s="45">
        <f>Displacement_Number!AL46*'Temporary Relocation Numbers'!$O$2</f>
        <v>72915.493373093603</v>
      </c>
      <c r="AM46" s="45">
        <f>Displacement_Number!AM46*'Temporary Relocation Numbers'!$O$2</f>
        <v>37173.236039637937</v>
      </c>
    </row>
    <row r="47" spans="1:39" x14ac:dyDescent="0.35">
      <c r="A47">
        <v>2066</v>
      </c>
      <c r="B47" s="43">
        <f>Displacement_Number!B47*'Temporary Relocation Numbers'!$C$2</f>
        <v>0</v>
      </c>
      <c r="C47" s="43">
        <f>Displacement_Number!C47*'Temporary Relocation Numbers'!$C$2</f>
        <v>0</v>
      </c>
      <c r="D47" s="43">
        <f>Displacement_Number!D47*'Temporary Relocation Numbers'!$C$2</f>
        <v>0</v>
      </c>
      <c r="E47" s="43">
        <f>Displacement_Number!E47*'Temporary Relocation Numbers'!$C$2</f>
        <v>0</v>
      </c>
      <c r="F47" s="43">
        <f>Displacement_Number!F47*'Temporary Relocation Numbers'!$C$2</f>
        <v>0</v>
      </c>
      <c r="G47" s="43">
        <f>Displacement_Number!G47*'Temporary Relocation Numbers'!$C$2</f>
        <v>0</v>
      </c>
      <c r="H47" s="44">
        <f>Displacement_Number!H47*'Temporary Relocation Numbers'!$I$2</f>
        <v>374.60201177300502</v>
      </c>
      <c r="I47" s="44">
        <f>Displacement_Number!I47*'Temporary Relocation Numbers'!$I$2</f>
        <v>457.70730125615256</v>
      </c>
      <c r="J47" s="44">
        <f>Displacement_Number!J47*'Temporary Relocation Numbers'!$I$2</f>
        <v>299.19381210669565</v>
      </c>
      <c r="K47" s="44">
        <f>Displacement_Number!K47*'Temporary Relocation Numbers'!$I$2</f>
        <v>324.86980341933292</v>
      </c>
      <c r="L47" s="44">
        <f>Displacement_Number!L47*'Temporary Relocation Numbers'!$I$2</f>
        <v>267.14047764909139</v>
      </c>
      <c r="M47" s="44">
        <f>Displacement_Number!M47*'Temporary Relocation Numbers'!$I$2</f>
        <v>109.39588366743575</v>
      </c>
      <c r="N47" s="45">
        <f>Displacement_Number!N47*'Temporary Relocation Numbers'!$O$2</f>
        <v>154054.99840559904</v>
      </c>
      <c r="O47" s="45">
        <f>Displacement_Number!O47*'Temporary Relocation Numbers'!$O$2</f>
        <v>315571.19515327236</v>
      </c>
      <c r="P47" s="45">
        <f>Displacement_Number!P47*'Temporary Relocation Numbers'!$O$2</f>
        <v>239223.00202895945</v>
      </c>
      <c r="Q47" s="45">
        <f>Displacement_Number!Q47*'Temporary Relocation Numbers'!$O$2</f>
        <v>117665.64568313438</v>
      </c>
      <c r="R47" s="45">
        <f>Displacement_Number!R47*'Temporary Relocation Numbers'!$O$2</f>
        <v>75470.049966707171</v>
      </c>
      <c r="S47" s="45">
        <f>Displacement_Number!S47*'Temporary Relocation Numbers'!$O$2</f>
        <v>41207.347181475408</v>
      </c>
      <c r="U47">
        <v>2066</v>
      </c>
      <c r="V47" s="43">
        <f>Displacement_Number!V47*'Temporary Relocation Numbers'!$C$2</f>
        <v>0</v>
      </c>
      <c r="W47" s="43">
        <f>Displacement_Number!W47*'Temporary Relocation Numbers'!$C$2</f>
        <v>0</v>
      </c>
      <c r="X47" s="43">
        <f>Displacement_Number!X47*'Temporary Relocation Numbers'!$C$2</f>
        <v>0</v>
      </c>
      <c r="Y47" s="43">
        <f>Displacement_Number!Y47*'Temporary Relocation Numbers'!$C$2</f>
        <v>0</v>
      </c>
      <c r="Z47" s="43">
        <f>Displacement_Number!Z47*'Temporary Relocation Numbers'!$C$2</f>
        <v>0</v>
      </c>
      <c r="AA47" s="43">
        <f>Displacement_Number!AA47*'Temporary Relocation Numbers'!$C$2</f>
        <v>0</v>
      </c>
      <c r="AB47" s="44">
        <f>Displacement_Number!AB47*'Temporary Relocation Numbers'!$I$2</f>
        <v>348.74535939661104</v>
      </c>
      <c r="AC47" s="44">
        <f>Displacement_Number!AC47*'Temporary Relocation Numbers'!$I$2</f>
        <v>417.97463443932048</v>
      </c>
      <c r="AD47" s="44">
        <f>Displacement_Number!AD47*'Temporary Relocation Numbers'!$I$2</f>
        <v>270.35204922877813</v>
      </c>
      <c r="AE47" s="44">
        <f>Displacement_Number!AE47*'Temporary Relocation Numbers'!$I$2</f>
        <v>324.03385408180247</v>
      </c>
      <c r="AF47" s="44">
        <f>Displacement_Number!AF47*'Temporary Relocation Numbers'!$I$2</f>
        <v>261.68360396295333</v>
      </c>
      <c r="AG47" s="44">
        <f>Displacement_Number!AG47*'Temporary Relocation Numbers'!$I$2</f>
        <v>100.05719560907039</v>
      </c>
      <c r="AH47" s="45">
        <f>Displacement_Number!AH47*'Temporary Relocation Numbers'!$O$2</f>
        <v>143421.45556431482</v>
      </c>
      <c r="AI47" s="45">
        <f>Displacement_Number!AI47*'Temporary Relocation Numbers'!$O$2</f>
        <v>288177.08297808253</v>
      </c>
      <c r="AJ47" s="45">
        <f>Displacement_Number!AJ47*'Temporary Relocation Numbers'!$O$2</f>
        <v>216162.32089093389</v>
      </c>
      <c r="AK47" s="45">
        <f>Displacement_Number!AK47*'Temporary Relocation Numbers'!$O$2</f>
        <v>117362.87048665993</v>
      </c>
      <c r="AL47" s="45">
        <f>Displacement_Number!AL47*'Temporary Relocation Numbers'!$O$2</f>
        <v>73928.424626440261</v>
      </c>
      <c r="AM47" s="45">
        <f>Displacement_Number!AM47*'Temporary Relocation Numbers'!$O$2</f>
        <v>37689.641138618957</v>
      </c>
    </row>
    <row r="48" spans="1:39" x14ac:dyDescent="0.35">
      <c r="A48">
        <v>2067</v>
      </c>
      <c r="B48" s="43">
        <f>Displacement_Number!B48*'Temporary Relocation Numbers'!$C$2</f>
        <v>0</v>
      </c>
      <c r="C48" s="43">
        <f>Displacement_Number!C48*'Temporary Relocation Numbers'!$C$2</f>
        <v>0</v>
      </c>
      <c r="D48" s="43">
        <f>Displacement_Number!D48*'Temporary Relocation Numbers'!$C$2</f>
        <v>0</v>
      </c>
      <c r="E48" s="43">
        <f>Displacement_Number!E48*'Temporary Relocation Numbers'!$C$2</f>
        <v>0</v>
      </c>
      <c r="F48" s="43">
        <f>Displacement_Number!F48*'Temporary Relocation Numbers'!$C$2</f>
        <v>0</v>
      </c>
      <c r="G48" s="43">
        <f>Displacement_Number!G48*'Temporary Relocation Numbers'!$C$2</f>
        <v>0</v>
      </c>
      <c r="H48" s="44">
        <f>Displacement_Number!H48*'Temporary Relocation Numbers'!$I$2</f>
        <v>376.8621169565323</v>
      </c>
      <c r="I48" s="44">
        <f>Displacement_Number!I48*'Temporary Relocation Numbers'!$I$2</f>
        <v>460.46880976810945</v>
      </c>
      <c r="J48" s="44">
        <f>Displacement_Number!J48*'Temporary Relocation Numbers'!$I$2</f>
        <v>300.99895320143003</v>
      </c>
      <c r="K48" s="44">
        <f>Displacement_Number!K48*'Temporary Relocation Numbers'!$I$2</f>
        <v>326.82985676556126</v>
      </c>
      <c r="L48" s="44">
        <f>Displacement_Number!L48*'Temporary Relocation Numbers'!$I$2</f>
        <v>268.75222974675637</v>
      </c>
      <c r="M48" s="44">
        <f>Displacement_Number!M48*'Temporary Relocation Numbers'!$I$2</f>
        <v>110.05590736181767</v>
      </c>
      <c r="N48" s="45">
        <f>Displacement_Number!N48*'Temporary Relocation Numbers'!$O$2</f>
        <v>156195.1076663406</v>
      </c>
      <c r="O48" s="45">
        <f>Displacement_Number!O48*'Temporary Relocation Numbers'!$O$2</f>
        <v>319955.06353898178</v>
      </c>
      <c r="P48" s="45">
        <f>Displacement_Number!P48*'Temporary Relocation Numbers'!$O$2</f>
        <v>242546.25260390461</v>
      </c>
      <c r="Q48" s="45">
        <f>Displacement_Number!Q48*'Temporary Relocation Numbers'!$O$2</f>
        <v>119300.23943603958</v>
      </c>
      <c r="R48" s="45">
        <f>Displacement_Number!R48*'Temporary Relocation Numbers'!$O$2</f>
        <v>76518.468742559824</v>
      </c>
      <c r="S48" s="45">
        <f>Displacement_Number!S48*'Temporary Relocation Numbers'!$O$2</f>
        <v>41779.793555993456</v>
      </c>
      <c r="U48">
        <v>2067</v>
      </c>
      <c r="V48" s="43">
        <f>Displacement_Number!V48*'Temporary Relocation Numbers'!$C$2</f>
        <v>0</v>
      </c>
      <c r="W48" s="43">
        <f>Displacement_Number!W48*'Temporary Relocation Numbers'!$C$2</f>
        <v>0</v>
      </c>
      <c r="X48" s="43">
        <f>Displacement_Number!X48*'Temporary Relocation Numbers'!$C$2</f>
        <v>0</v>
      </c>
      <c r="Y48" s="43">
        <f>Displacement_Number!Y48*'Temporary Relocation Numbers'!$C$2</f>
        <v>0</v>
      </c>
      <c r="Z48" s="43">
        <f>Displacement_Number!Z48*'Temporary Relocation Numbers'!$C$2</f>
        <v>0</v>
      </c>
      <c r="AA48" s="43">
        <f>Displacement_Number!AA48*'Temporary Relocation Numbers'!$C$2</f>
        <v>0</v>
      </c>
      <c r="AB48" s="44">
        <f>Displacement_Number!AB48*'Temporary Relocation Numbers'!$I$2</f>
        <v>350.84946233714993</v>
      </c>
      <c r="AC48" s="44">
        <f>Displacement_Number!AC48*'Temporary Relocation Numbers'!$I$2</f>
        <v>420.49642185153459</v>
      </c>
      <c r="AD48" s="44">
        <f>Displacement_Number!AD48*'Temporary Relocation Numbers'!$I$2</f>
        <v>271.98317786299759</v>
      </c>
      <c r="AE48" s="44">
        <f>Displacement_Number!AE48*'Temporary Relocation Numbers'!$I$2</f>
        <v>325.98886385279218</v>
      </c>
      <c r="AF48" s="44">
        <f>Displacement_Number!AF48*'Temporary Relocation Numbers'!$I$2</f>
        <v>263.26243282978589</v>
      </c>
      <c r="AG48" s="44">
        <f>Displacement_Number!AG48*'Temporary Relocation Numbers'!$I$2</f>
        <v>100.66087572647</v>
      </c>
      <c r="AH48" s="45">
        <f>Displacement_Number!AH48*'Temporary Relocation Numbers'!$O$2</f>
        <v>145413.84522007991</v>
      </c>
      <c r="AI48" s="45">
        <f>Displacement_Number!AI48*'Temporary Relocation Numbers'!$O$2</f>
        <v>292180.39640768745</v>
      </c>
      <c r="AJ48" s="45">
        <f>Displacement_Number!AJ48*'Temporary Relocation Numbers'!$O$2</f>
        <v>219165.21589304291</v>
      </c>
      <c r="AK48" s="45">
        <f>Displacement_Number!AK48*'Temporary Relocation Numbers'!$O$2</f>
        <v>118993.25813130115</v>
      </c>
      <c r="AL48" s="45">
        <f>Displacement_Number!AL48*'Temporary Relocation Numbers'!$O$2</f>
        <v>74955.427370996011</v>
      </c>
      <c r="AM48" s="45">
        <f>Displacement_Number!AM48*'Temporary Relocation Numbers'!$O$2</f>
        <v>38213.220060884254</v>
      </c>
    </row>
    <row r="49" spans="1:39" x14ac:dyDescent="0.35">
      <c r="A49">
        <v>2068</v>
      </c>
      <c r="B49" s="43">
        <f>Displacement_Number!B49*'Temporary Relocation Numbers'!$C$2</f>
        <v>0</v>
      </c>
      <c r="C49" s="43">
        <f>Displacement_Number!C49*'Temporary Relocation Numbers'!$C$2</f>
        <v>0</v>
      </c>
      <c r="D49" s="43">
        <f>Displacement_Number!D49*'Temporary Relocation Numbers'!$C$2</f>
        <v>0</v>
      </c>
      <c r="E49" s="43">
        <f>Displacement_Number!E49*'Temporary Relocation Numbers'!$C$2</f>
        <v>0</v>
      </c>
      <c r="F49" s="43">
        <f>Displacement_Number!F49*'Temporary Relocation Numbers'!$C$2</f>
        <v>0</v>
      </c>
      <c r="G49" s="43">
        <f>Displacement_Number!G49*'Temporary Relocation Numbers'!$C$2</f>
        <v>0</v>
      </c>
      <c r="H49" s="44">
        <f>Displacement_Number!H49*'Temporary Relocation Numbers'!$I$2</f>
        <v>379.13585814648786</v>
      </c>
      <c r="I49" s="44">
        <f>Displacement_Number!I49*'Temporary Relocation Numbers'!$I$2</f>
        <v>463.24697942844784</v>
      </c>
      <c r="J49" s="44">
        <f>Displacement_Number!J49*'Temporary Relocation Numbers'!$I$2</f>
        <v>302.81498534484274</v>
      </c>
      <c r="K49" s="44">
        <f>Displacement_Number!K49*'Temporary Relocation Numbers'!$I$2</f>
        <v>328.80173580035648</v>
      </c>
      <c r="L49" s="44">
        <f>Displacement_Number!L49*'Temporary Relocation Numbers'!$I$2</f>
        <v>270.37370610952405</v>
      </c>
      <c r="M49" s="44">
        <f>Displacement_Number!M49*'Temporary Relocation Numbers'!$I$2</f>
        <v>110.71991321039532</v>
      </c>
      <c r="N49" s="45">
        <f>Displacement_Number!N49*'Temporary Relocation Numbers'!$O$2</f>
        <v>158364.9470085162</v>
      </c>
      <c r="O49" s="45">
        <f>Displacement_Number!O49*'Temporary Relocation Numbers'!$O$2</f>
        <v>324399.8319761483</v>
      </c>
      <c r="P49" s="45">
        <f>Displacement_Number!P49*'Temporary Relocation Numbers'!$O$2</f>
        <v>245915.66928449267</v>
      </c>
      <c r="Q49" s="45">
        <f>Displacement_Number!Q49*'Temporary Relocation Numbers'!$O$2</f>
        <v>120957.54072368467</v>
      </c>
      <c r="R49" s="45">
        <f>Displacement_Number!R49*'Temporary Relocation Numbers'!$O$2</f>
        <v>77581.45199703738</v>
      </c>
      <c r="S49" s="45">
        <f>Displacement_Number!S49*'Temporary Relocation Numbers'!$O$2</f>
        <v>42360.192270909829</v>
      </c>
      <c r="U49">
        <v>2068</v>
      </c>
      <c r="V49" s="43">
        <f>Displacement_Number!V49*'Temporary Relocation Numbers'!$C$2</f>
        <v>0</v>
      </c>
      <c r="W49" s="43">
        <f>Displacement_Number!W49*'Temporary Relocation Numbers'!$C$2</f>
        <v>0</v>
      </c>
      <c r="X49" s="43">
        <f>Displacement_Number!X49*'Temporary Relocation Numbers'!$C$2</f>
        <v>0</v>
      </c>
      <c r="Y49" s="43">
        <f>Displacement_Number!Y49*'Temporary Relocation Numbers'!$C$2</f>
        <v>0</v>
      </c>
      <c r="Z49" s="43">
        <f>Displacement_Number!Z49*'Temporary Relocation Numbers'!$C$2</f>
        <v>0</v>
      </c>
      <c r="AA49" s="43">
        <f>Displacement_Number!AA49*'Temporary Relocation Numbers'!$C$2</f>
        <v>0</v>
      </c>
      <c r="AB49" s="44">
        <f>Displacement_Number!AB49*'Temporary Relocation Numbers'!$I$2</f>
        <v>352.96626006792781</v>
      </c>
      <c r="AC49" s="44">
        <f>Displacement_Number!AC49*'Temporary Relocation Numbers'!$I$2</f>
        <v>423.03342409074622</v>
      </c>
      <c r="AD49" s="44">
        <f>Displacement_Number!AD49*'Temporary Relocation Numbers'!$I$2</f>
        <v>273.62414766775368</v>
      </c>
      <c r="AE49" s="44">
        <f>Displacement_Number!AE49*'Temporary Relocation Numbers'!$I$2</f>
        <v>327.95566888269224</v>
      </c>
      <c r="AF49" s="44">
        <f>Displacement_Number!AF49*'Temporary Relocation Numbers'!$I$2</f>
        <v>264.85078732433453</v>
      </c>
      <c r="AG49" s="44">
        <f>Displacement_Number!AG49*'Temporary Relocation Numbers'!$I$2</f>
        <v>101.26819805752474</v>
      </c>
      <c r="AH49" s="45">
        <f>Displacement_Number!AH49*'Temporary Relocation Numbers'!$O$2</f>
        <v>147433.91285836714</v>
      </c>
      <c r="AI49" s="45">
        <f>Displacement_Number!AI49*'Temporary Relocation Numbers'!$O$2</f>
        <v>296239.32327556459</v>
      </c>
      <c r="AJ49" s="45">
        <f>Displacement_Number!AJ49*'Temporary Relocation Numbers'!$O$2</f>
        <v>222209.82666854167</v>
      </c>
      <c r="AK49" s="45">
        <f>Displacement_Number!AK49*'Temporary Relocation Numbers'!$O$2</f>
        <v>120646.29488004815</v>
      </c>
      <c r="AL49" s="45">
        <f>Displacement_Number!AL49*'Temporary Relocation Numbers'!$O$2</f>
        <v>75996.697085836262</v>
      </c>
      <c r="AM49" s="45">
        <f>Displacement_Number!AM49*'Temporary Relocation Numbers'!$O$2</f>
        <v>38744.07246412625</v>
      </c>
    </row>
    <row r="50" spans="1:39" x14ac:dyDescent="0.35">
      <c r="A50">
        <v>2069</v>
      </c>
      <c r="B50" s="43">
        <f>Displacement_Number!B50*'Temporary Relocation Numbers'!$C$2</f>
        <v>0</v>
      </c>
      <c r="C50" s="43">
        <f>Displacement_Number!C50*'Temporary Relocation Numbers'!$C$2</f>
        <v>0</v>
      </c>
      <c r="D50" s="43">
        <f>Displacement_Number!D50*'Temporary Relocation Numbers'!$C$2</f>
        <v>0</v>
      </c>
      <c r="E50" s="43">
        <f>Displacement_Number!E50*'Temporary Relocation Numbers'!$C$2</f>
        <v>0</v>
      </c>
      <c r="F50" s="43">
        <f>Displacement_Number!F50*'Temporary Relocation Numbers'!$C$2</f>
        <v>0</v>
      </c>
      <c r="G50" s="43">
        <f>Displacement_Number!G50*'Temporary Relocation Numbers'!$C$2</f>
        <v>0</v>
      </c>
      <c r="H50" s="44">
        <f>Displacement_Number!H50*'Temporary Relocation Numbers'!$I$2</f>
        <v>381.42331761367615</v>
      </c>
      <c r="I50" s="44">
        <f>Displacement_Number!I50*'Temporary Relocation Numbers'!$I$2</f>
        <v>466.0419107597138</v>
      </c>
      <c r="J50" s="44">
        <f>Displacement_Number!J50*'Temporary Relocation Numbers'!$I$2</f>
        <v>304.64197424644618</v>
      </c>
      <c r="K50" s="44">
        <f>Displacement_Number!K50*'Temporary Relocation Numbers'!$I$2</f>
        <v>330.7855118722411</v>
      </c>
      <c r="L50" s="44">
        <f>Displacement_Number!L50*'Temporary Relocation Numbers'!$I$2</f>
        <v>272.00496540729284</v>
      </c>
      <c r="M50" s="44">
        <f>Displacement_Number!M50*'Temporary Relocation Numbers'!$I$2</f>
        <v>111.38792523890024</v>
      </c>
      <c r="N50" s="45">
        <f>Displacement_Number!N50*'Temporary Relocation Numbers'!$O$2</f>
        <v>160564.92943802147</v>
      </c>
      <c r="O50" s="45">
        <f>Displacement_Number!O50*'Temporary Relocation Numbers'!$O$2</f>
        <v>328906.34647928271</v>
      </c>
      <c r="P50" s="45">
        <f>Displacement_Number!P50*'Temporary Relocation Numbers'!$O$2</f>
        <v>249331.89340343754</v>
      </c>
      <c r="Q50" s="45">
        <f>Displacement_Number!Q50*'Temporary Relocation Numbers'!$O$2</f>
        <v>122637.8649957849</v>
      </c>
      <c r="R50" s="45">
        <f>Displacement_Number!R50*'Temporary Relocation Numbers'!$O$2</f>
        <v>78659.202057723553</v>
      </c>
      <c r="S50" s="45">
        <f>Displacement_Number!S50*'Temporary Relocation Numbers'!$O$2</f>
        <v>42948.653798961597</v>
      </c>
      <c r="U50">
        <v>2069</v>
      </c>
      <c r="V50" s="43">
        <f>Displacement_Number!V50*'Temporary Relocation Numbers'!$C$2</f>
        <v>0</v>
      </c>
      <c r="W50" s="43">
        <f>Displacement_Number!W50*'Temporary Relocation Numbers'!$C$2</f>
        <v>0</v>
      </c>
      <c r="X50" s="43">
        <f>Displacement_Number!X50*'Temporary Relocation Numbers'!$C$2</f>
        <v>0</v>
      </c>
      <c r="Y50" s="43">
        <f>Displacement_Number!Y50*'Temporary Relocation Numbers'!$C$2</f>
        <v>0</v>
      </c>
      <c r="Z50" s="43">
        <f>Displacement_Number!Z50*'Temporary Relocation Numbers'!$C$2</f>
        <v>0</v>
      </c>
      <c r="AA50" s="43">
        <f>Displacement_Number!AA50*'Temporary Relocation Numbers'!$C$2</f>
        <v>0</v>
      </c>
      <c r="AB50" s="44">
        <f>Displacement_Number!AB50*'Temporary Relocation Numbers'!$I$2</f>
        <v>355.09582918106207</v>
      </c>
      <c r="AC50" s="44">
        <f>Displacement_Number!AC50*'Temporary Relocation Numbers'!$I$2</f>
        <v>425.58573295333764</v>
      </c>
      <c r="AD50" s="44">
        <f>Displacement_Number!AD50*'Temporary Relocation Numbers'!$I$2</f>
        <v>275.27501801827611</v>
      </c>
      <c r="AE50" s="44">
        <f>Displacement_Number!AE50*'Temporary Relocation Numbers'!$I$2</f>
        <v>329.93434033643246</v>
      </c>
      <c r="AF50" s="44">
        <f>Displacement_Number!AF50*'Temporary Relocation Numbers'!$I$2</f>
        <v>266.44872491804858</v>
      </c>
      <c r="AG50" s="44">
        <f>Displacement_Number!AG50*'Temporary Relocation Numbers'!$I$2</f>
        <v>101.87918457698576</v>
      </c>
      <c r="AH50" s="45">
        <f>Displacement_Number!AH50*'Temporary Relocation Numbers'!$O$2</f>
        <v>149482.04297761741</v>
      </c>
      <c r="AI50" s="45">
        <f>Displacement_Number!AI50*'Temporary Relocation Numbers'!$O$2</f>
        <v>300354.63615537586</v>
      </c>
      <c r="AJ50" s="45">
        <f>Displacement_Number!AJ50*'Temporary Relocation Numbers'!$O$2</f>
        <v>225296.73272678652</v>
      </c>
      <c r="AK50" s="45">
        <f>Displacement_Number!AK50*'Temporary Relocation Numbers'!$O$2</f>
        <v>122322.29537090643</v>
      </c>
      <c r="AL50" s="45">
        <f>Displacement_Number!AL50*'Temporary Relocation Numbers'!$O$2</f>
        <v>77052.431965602824</v>
      </c>
      <c r="AM50" s="45">
        <f>Displacement_Number!AM50*'Temporary Relocation Numbers'!$O$2</f>
        <v>39282.299390467313</v>
      </c>
    </row>
    <row r="51" spans="1:39" x14ac:dyDescent="0.35">
      <c r="A51">
        <v>2070</v>
      </c>
      <c r="B51" s="43">
        <f>Displacement_Number!B51*'Temporary Relocation Numbers'!$C$2</f>
        <v>0</v>
      </c>
      <c r="C51" s="43">
        <f>Displacement_Number!C51*'Temporary Relocation Numbers'!$C$2</f>
        <v>0</v>
      </c>
      <c r="D51" s="43">
        <f>Displacement_Number!D51*'Temporary Relocation Numbers'!$C$2</f>
        <v>0</v>
      </c>
      <c r="E51" s="43">
        <f>Displacement_Number!E51*'Temporary Relocation Numbers'!$C$2</f>
        <v>0</v>
      </c>
      <c r="F51" s="43">
        <f>Displacement_Number!F51*'Temporary Relocation Numbers'!$C$2</f>
        <v>0</v>
      </c>
      <c r="G51" s="43">
        <f>Displacement_Number!G51*'Temporary Relocation Numbers'!$C$2</f>
        <v>0</v>
      </c>
      <c r="H51" s="44">
        <f>Displacement_Number!H51*'Temporary Relocation Numbers'!$I$2</f>
        <v>394.27060083960237</v>
      </c>
      <c r="I51" s="44">
        <f>Displacement_Number!I51*'Temporary Relocation Numbers'!$I$2</f>
        <v>481.73935804778489</v>
      </c>
      <c r="J51" s="44">
        <f>Displacement_Number!J51*'Temporary Relocation Numbers'!$I$2</f>
        <v>314.90307141831209</v>
      </c>
      <c r="K51" s="44">
        <f>Displacement_Number!K51*'Temporary Relocation Numbers'!$I$2</f>
        <v>341.92718822449797</v>
      </c>
      <c r="L51" s="44">
        <f>Displacement_Number!L51*'Temporary Relocation Numbers'!$I$2</f>
        <v>281.16676718519363</v>
      </c>
      <c r="M51" s="44">
        <f>Displacement_Number!M51*'Temporary Relocation Numbers'!$I$2</f>
        <v>115.1397467909897</v>
      </c>
      <c r="N51" s="45">
        <f>Displacement_Number!N51*'Temporary Relocation Numbers'!$O$2</f>
        <v>167269.63266864512</v>
      </c>
      <c r="O51" s="45">
        <f>Displacement_Number!O51*'Temporary Relocation Numbers'!$O$2</f>
        <v>342640.47541721805</v>
      </c>
      <c r="P51" s="45">
        <f>Displacement_Number!P51*'Temporary Relocation Numbers'!$O$2</f>
        <v>259743.23513945975</v>
      </c>
      <c r="Q51" s="45">
        <f>Displacement_Number!Q51*'Temporary Relocation Numbers'!$O$2</f>
        <v>127758.84933845492</v>
      </c>
      <c r="R51" s="45">
        <f>Displacement_Number!R51*'Temporary Relocation Numbers'!$O$2</f>
        <v>81943.771160083299</v>
      </c>
      <c r="S51" s="45">
        <f>Displacement_Number!S51*'Temporary Relocation Numbers'!$O$2</f>
        <v>44742.058989526493</v>
      </c>
      <c r="U51">
        <v>2070</v>
      </c>
      <c r="V51" s="43">
        <f>Displacement_Number!V51*'Temporary Relocation Numbers'!$C$2</f>
        <v>0</v>
      </c>
      <c r="W51" s="43">
        <f>Displacement_Number!W51*'Temporary Relocation Numbers'!$C$2</f>
        <v>0</v>
      </c>
      <c r="X51" s="43">
        <f>Displacement_Number!X51*'Temporary Relocation Numbers'!$C$2</f>
        <v>0</v>
      </c>
      <c r="Y51" s="43">
        <f>Displacement_Number!Y51*'Temporary Relocation Numbers'!$C$2</f>
        <v>0</v>
      </c>
      <c r="Z51" s="43">
        <f>Displacement_Number!Z51*'Temporary Relocation Numbers'!$C$2</f>
        <v>0</v>
      </c>
      <c r="AA51" s="43">
        <f>Displacement_Number!AA51*'Temporary Relocation Numbers'!$C$2</f>
        <v>0</v>
      </c>
      <c r="AB51" s="44">
        <f>Displacement_Number!AB51*'Temporary Relocation Numbers'!$I$2</f>
        <v>367.05633730724549</v>
      </c>
      <c r="AC51" s="44">
        <f>Displacement_Number!AC51*'Temporary Relocation Numbers'!$I$2</f>
        <v>439.92051584593156</v>
      </c>
      <c r="AD51" s="44">
        <f>Displacement_Number!AD51*'Temporary Relocation Numbers'!$I$2</f>
        <v>284.54696327749252</v>
      </c>
      <c r="AE51" s="44">
        <f>Displacement_Number!AE51*'Temporary Relocation Numbers'!$I$2</f>
        <v>341.04734712054966</v>
      </c>
      <c r="AF51" s="44">
        <f>Displacement_Number!AF51*'Temporary Relocation Numbers'!$I$2</f>
        <v>275.42337873739427</v>
      </c>
      <c r="AG51" s="44">
        <f>Displacement_Number!AG51*'Temporary Relocation Numbers'!$I$2</f>
        <v>105.31072816293046</v>
      </c>
      <c r="AH51" s="45">
        <f>Displacement_Number!AH51*'Temporary Relocation Numbers'!$O$2</f>
        <v>155723.95856889928</v>
      </c>
      <c r="AI51" s="45">
        <f>Displacement_Number!AI51*'Temporary Relocation Numbers'!$O$2</f>
        <v>312896.53248611267</v>
      </c>
      <c r="AJ51" s="45">
        <f>Displacement_Number!AJ51*'Temporary Relocation Numbers'!$O$2</f>
        <v>234704.43923560614</v>
      </c>
      <c r="AK51" s="45">
        <f>Displacement_Number!AK51*'Temporary Relocation Numbers'!$O$2</f>
        <v>127430.10248558021</v>
      </c>
      <c r="AL51" s="45">
        <f>Displacement_Number!AL51*'Temporary Relocation Numbers'!$O$2</f>
        <v>80269.907234550657</v>
      </c>
      <c r="AM51" s="45">
        <f>Displacement_Number!AM51*'Temporary Relocation Numbers'!$O$2</f>
        <v>40922.608769055834</v>
      </c>
    </row>
    <row r="52" spans="1:39" x14ac:dyDescent="0.35">
      <c r="A52">
        <v>2071</v>
      </c>
      <c r="B52" s="43">
        <f>Displacement_Number!B52*'Temporary Relocation Numbers'!$C$2</f>
        <v>0</v>
      </c>
      <c r="C52" s="43">
        <f>Displacement_Number!C52*'Temporary Relocation Numbers'!$C$2</f>
        <v>0</v>
      </c>
      <c r="D52" s="43">
        <f>Displacement_Number!D52*'Temporary Relocation Numbers'!$C$2</f>
        <v>0</v>
      </c>
      <c r="E52" s="43">
        <f>Displacement_Number!E52*'Temporary Relocation Numbers'!$C$2</f>
        <v>0</v>
      </c>
      <c r="F52" s="43">
        <f>Displacement_Number!F52*'Temporary Relocation Numbers'!$C$2</f>
        <v>0</v>
      </c>
      <c r="G52" s="43">
        <f>Displacement_Number!G52*'Temporary Relocation Numbers'!$C$2</f>
        <v>0</v>
      </c>
      <c r="H52" s="44">
        <f>Displacement_Number!H52*'Temporary Relocation Numbers'!$I$2</f>
        <v>396.64937351210466</v>
      </c>
      <c r="I52" s="44">
        <f>Displacement_Number!I52*'Temporary Relocation Numbers'!$I$2</f>
        <v>484.64586037829736</v>
      </c>
      <c r="J52" s="44">
        <f>Displacement_Number!J52*'Temporary Relocation Numbers'!$I$2</f>
        <v>316.8029919784089</v>
      </c>
      <c r="K52" s="44">
        <f>Displacement_Number!K52*'Temporary Relocation Numbers'!$I$2</f>
        <v>343.99015474952387</v>
      </c>
      <c r="L52" s="44">
        <f>Displacement_Number!L52*'Temporary Relocation Numbers'!$I$2</f>
        <v>282.86314480191589</v>
      </c>
      <c r="M52" s="44">
        <f>Displacement_Number!M52*'Temporary Relocation Numbers'!$I$2</f>
        <v>115.83442522403031</v>
      </c>
      <c r="N52" s="45">
        <f>Displacement_Number!N52*'Temporary Relocation Numbers'!$O$2</f>
        <v>169593.31767477866</v>
      </c>
      <c r="O52" s="45">
        <f>Displacement_Number!O52*'Temporary Relocation Numbers'!$O$2</f>
        <v>347400.38624214742</v>
      </c>
      <c r="P52" s="45">
        <f>Displacement_Number!P52*'Temporary Relocation Numbers'!$O$2</f>
        <v>263351.54975884914</v>
      </c>
      <c r="Q52" s="45">
        <f>Displacement_Number!Q52*'Temporary Relocation Numbers'!$O$2</f>
        <v>129533.6563842546</v>
      </c>
      <c r="R52" s="45">
        <f>Displacement_Number!R52*'Temporary Relocation Numbers'!$O$2</f>
        <v>83082.121913611409</v>
      </c>
      <c r="S52" s="45">
        <f>Displacement_Number!S52*'Temporary Relocation Numbers'!$O$2</f>
        <v>45363.609057873073</v>
      </c>
      <c r="U52">
        <v>2071</v>
      </c>
      <c r="V52" s="43">
        <f>Displacement_Number!V52*'Temporary Relocation Numbers'!$C$2</f>
        <v>0</v>
      </c>
      <c r="W52" s="43">
        <f>Displacement_Number!W52*'Temporary Relocation Numbers'!$C$2</f>
        <v>0</v>
      </c>
      <c r="X52" s="43">
        <f>Displacement_Number!X52*'Temporary Relocation Numbers'!$C$2</f>
        <v>0</v>
      </c>
      <c r="Y52" s="43">
        <f>Displacement_Number!Y52*'Temporary Relocation Numbers'!$C$2</f>
        <v>0</v>
      </c>
      <c r="Z52" s="43">
        <f>Displacement_Number!Z52*'Temporary Relocation Numbers'!$C$2</f>
        <v>0</v>
      </c>
      <c r="AA52" s="43">
        <f>Displacement_Number!AA52*'Temporary Relocation Numbers'!$C$2</f>
        <v>0</v>
      </c>
      <c r="AB52" s="44">
        <f>Displacement_Number!AB52*'Temporary Relocation Numbers'!$I$2</f>
        <v>369.27091679299946</v>
      </c>
      <c r="AC52" s="44">
        <f>Displacement_Number!AC52*'Temporary Relocation Numbers'!$I$2</f>
        <v>442.57471044968571</v>
      </c>
      <c r="AD52" s="44">
        <f>Displacement_Number!AD52*'Temporary Relocation Numbers'!$I$2</f>
        <v>286.26373480153364</v>
      </c>
      <c r="AE52" s="44">
        <f>Displacement_Number!AE52*'Temporary Relocation Numbers'!$I$2</f>
        <v>343.10500525593221</v>
      </c>
      <c r="AF52" s="44">
        <f>Displacement_Number!AF52*'Temporary Relocation Numbers'!$I$2</f>
        <v>277.08510447934299</v>
      </c>
      <c r="AG52" s="44">
        <f>Displacement_Number!AG52*'Temporary Relocation Numbers'!$I$2</f>
        <v>105.94610468286837</v>
      </c>
      <c r="AH52" s="45">
        <f>Displacement_Number!AH52*'Temporary Relocation Numbers'!$O$2</f>
        <v>157887.25277747287</v>
      </c>
      <c r="AI52" s="45">
        <f>Displacement_Number!AI52*'Temporary Relocation Numbers'!$O$2</f>
        <v>317243.24485349999</v>
      </c>
      <c r="AJ52" s="45">
        <f>Displacement_Number!AJ52*'Temporary Relocation Numbers'!$O$2</f>
        <v>237964.9186042978</v>
      </c>
      <c r="AK52" s="45">
        <f>Displacement_Number!AK52*'Temporary Relocation Numbers'!$O$2</f>
        <v>129200.34262870517</v>
      </c>
      <c r="AL52" s="45">
        <f>Displacement_Number!AL52*'Temporary Relocation Numbers'!$O$2</f>
        <v>81385.004917906888</v>
      </c>
      <c r="AM52" s="45">
        <f>Displacement_Number!AM52*'Temporary Relocation Numbers'!$O$2</f>
        <v>41491.099599647278</v>
      </c>
    </row>
    <row r="53" spans="1:39" x14ac:dyDescent="0.35">
      <c r="A53">
        <v>2072</v>
      </c>
      <c r="B53" s="43">
        <f>Displacement_Number!B53*'Temporary Relocation Numbers'!$C$2</f>
        <v>0</v>
      </c>
      <c r="C53" s="43">
        <f>Displacement_Number!C53*'Temporary Relocation Numbers'!$C$2</f>
        <v>0</v>
      </c>
      <c r="D53" s="43">
        <f>Displacement_Number!D53*'Temporary Relocation Numbers'!$C$2</f>
        <v>0</v>
      </c>
      <c r="E53" s="43">
        <f>Displacement_Number!E53*'Temporary Relocation Numbers'!$C$2</f>
        <v>0</v>
      </c>
      <c r="F53" s="43">
        <f>Displacement_Number!F53*'Temporary Relocation Numbers'!$C$2</f>
        <v>0</v>
      </c>
      <c r="G53" s="43">
        <f>Displacement_Number!G53*'Temporary Relocation Numbers'!$C$2</f>
        <v>0</v>
      </c>
      <c r="H53" s="44">
        <f>Displacement_Number!H53*'Temporary Relocation Numbers'!$I$2</f>
        <v>399.04249815357281</v>
      </c>
      <c r="I53" s="44">
        <f>Displacement_Number!I53*'Temporary Relocation Numbers'!$I$2</f>
        <v>487.56989865569915</v>
      </c>
      <c r="J53" s="44">
        <f>Displacement_Number!J53*'Temporary Relocation Numbers'!$I$2</f>
        <v>318.71437542490577</v>
      </c>
      <c r="K53" s="44">
        <f>Displacement_Number!K53*'Temporary Relocation Numbers'!$I$2</f>
        <v>346.06556787438143</v>
      </c>
      <c r="L53" s="44">
        <f>Displacement_Number!L53*'Temporary Relocation Numbers'!$I$2</f>
        <v>284.56975725914691</v>
      </c>
      <c r="M53" s="44">
        <f>Displacement_Number!M53*'Temporary Relocation Numbers'!$I$2</f>
        <v>116.53329489544676</v>
      </c>
      <c r="N53" s="45">
        <f>Displacement_Number!N53*'Temporary Relocation Numbers'!$O$2</f>
        <v>171949.28296945937</v>
      </c>
      <c r="O53" s="45">
        <f>Displacement_Number!O53*'Temporary Relocation Numbers'!$O$2</f>
        <v>352226.42104450153</v>
      </c>
      <c r="P53" s="45">
        <f>Displacement_Number!P53*'Temporary Relocation Numbers'!$O$2</f>
        <v>267009.99055144005</v>
      </c>
      <c r="Q53" s="45">
        <f>Displacement_Number!Q53*'Temporary Relocation Numbers'!$O$2</f>
        <v>131333.11878712842</v>
      </c>
      <c r="R53" s="45">
        <f>Displacement_Number!R53*'Temporary Relocation Numbers'!$O$2</f>
        <v>84236.286467501792</v>
      </c>
      <c r="S53" s="45">
        <f>Displacement_Number!S53*'Temporary Relocation Numbers'!$O$2</f>
        <v>45993.793607872649</v>
      </c>
      <c r="U53">
        <v>2072</v>
      </c>
      <c r="V53" s="43">
        <f>Displacement_Number!V53*'Temporary Relocation Numbers'!$C$2</f>
        <v>0</v>
      </c>
      <c r="W53" s="43">
        <f>Displacement_Number!W53*'Temporary Relocation Numbers'!$C$2</f>
        <v>0</v>
      </c>
      <c r="X53" s="43">
        <f>Displacement_Number!X53*'Temporary Relocation Numbers'!$C$2</f>
        <v>0</v>
      </c>
      <c r="Y53" s="43">
        <f>Displacement_Number!Y53*'Temporary Relocation Numbers'!$C$2</f>
        <v>0</v>
      </c>
      <c r="Z53" s="43">
        <f>Displacement_Number!Z53*'Temporary Relocation Numbers'!$C$2</f>
        <v>0</v>
      </c>
      <c r="AA53" s="43">
        <f>Displacement_Number!AA53*'Temporary Relocation Numbers'!$C$2</f>
        <v>0</v>
      </c>
      <c r="AB53" s="44">
        <f>Displacement_Number!AB53*'Temporary Relocation Numbers'!$I$2</f>
        <v>371.4988576126965</v>
      </c>
      <c r="AC53" s="44">
        <f>Displacement_Number!AC53*'Temporary Relocation Numbers'!$I$2</f>
        <v>445.24491873941446</v>
      </c>
      <c r="AD53" s="44">
        <f>Displacement_Number!AD53*'Temporary Relocation Numbers'!$I$2</f>
        <v>287.9908642096716</v>
      </c>
      <c r="AE53" s="44">
        <f>Displacement_Number!AE53*'Temporary Relocation Numbers'!$I$2</f>
        <v>345.17507796377168</v>
      </c>
      <c r="AF53" s="44">
        <f>Displacement_Number!AF53*'Temporary Relocation Numbers'!$I$2</f>
        <v>278.7568559948993</v>
      </c>
      <c r="AG53" s="44">
        <f>Displacement_Number!AG53*'Temporary Relocation Numbers'!$I$2</f>
        <v>106.58531465196317</v>
      </c>
      <c r="AH53" s="45">
        <f>Displacement_Number!AH53*'Temporary Relocation Numbers'!$O$2</f>
        <v>160080.59914934778</v>
      </c>
      <c r="AI53" s="45">
        <f>Displacement_Number!AI53*'Temporary Relocation Numbers'!$O$2</f>
        <v>321650.3411064315</v>
      </c>
      <c r="AJ53" s="45">
        <f>Displacement_Number!AJ53*'Temporary Relocation Numbers'!$O$2</f>
        <v>241270.69207031582</v>
      </c>
      <c r="AK53" s="45">
        <f>Displacement_Number!AK53*'Temporary Relocation Numbers'!$O$2</f>
        <v>130995.17468616748</v>
      </c>
      <c r="AL53" s="45">
        <f>Displacement_Number!AL53*'Temporary Relocation Numbers'!$O$2</f>
        <v>82515.593373412543</v>
      </c>
      <c r="AM53" s="45">
        <f>Displacement_Number!AM53*'Temporary Relocation Numbers'!$O$2</f>
        <v>42067.487820805647</v>
      </c>
    </row>
    <row r="54" spans="1:39" x14ac:dyDescent="0.35">
      <c r="A54">
        <v>2073</v>
      </c>
      <c r="B54" s="43">
        <f>Displacement_Number!B54*'Temporary Relocation Numbers'!$C$2</f>
        <v>0</v>
      </c>
      <c r="C54" s="43">
        <f>Displacement_Number!C54*'Temporary Relocation Numbers'!$C$2</f>
        <v>0</v>
      </c>
      <c r="D54" s="43">
        <f>Displacement_Number!D54*'Temporary Relocation Numbers'!$C$2</f>
        <v>0</v>
      </c>
      <c r="E54" s="43">
        <f>Displacement_Number!E54*'Temporary Relocation Numbers'!$C$2</f>
        <v>0</v>
      </c>
      <c r="F54" s="43">
        <f>Displacement_Number!F54*'Temporary Relocation Numbers'!$C$2</f>
        <v>0</v>
      </c>
      <c r="G54" s="43">
        <f>Displacement_Number!G54*'Temporary Relocation Numbers'!$C$2</f>
        <v>0</v>
      </c>
      <c r="H54" s="44">
        <f>Displacement_Number!H54*'Temporary Relocation Numbers'!$I$2</f>
        <v>401.4500613544642</v>
      </c>
      <c r="I54" s="44">
        <f>Displacement_Number!I54*'Temporary Relocation Numbers'!$I$2</f>
        <v>490.511578680502</v>
      </c>
      <c r="J54" s="44">
        <f>Displacement_Number!J54*'Temporary Relocation Numbers'!$I$2</f>
        <v>320.63729091741249</v>
      </c>
      <c r="K54" s="44">
        <f>Displacement_Number!K54*'Temporary Relocation Numbers'!$I$2</f>
        <v>348.15350269376813</v>
      </c>
      <c r="L54" s="44">
        <f>Displacement_Number!L54*'Temporary Relocation Numbers'!$I$2</f>
        <v>286.28666630726553</v>
      </c>
      <c r="M54" s="44">
        <f>Displacement_Number!M54*'Temporary Relocation Numbers'!$I$2</f>
        <v>117.23638109244854</v>
      </c>
      <c r="N54" s="45">
        <f>Displacement_Number!N54*'Temporary Relocation Numbers'!$O$2</f>
        <v>174337.97698568317</v>
      </c>
      <c r="O54" s="45">
        <f>Displacement_Number!O54*'Temporary Relocation Numbers'!$O$2</f>
        <v>357119.4984087983</v>
      </c>
      <c r="P54" s="45">
        <f>Displacement_Number!P54*'Temporary Relocation Numbers'!$O$2</f>
        <v>270719.25386261934</v>
      </c>
      <c r="Q54" s="45">
        <f>Displacement_Number!Q54*'Temporary Relocation Numbers'!$O$2</f>
        <v>133157.57905565156</v>
      </c>
      <c r="R54" s="45">
        <f>Displacement_Number!R54*'Temporary Relocation Numbers'!$O$2</f>
        <v>85406.484504731023</v>
      </c>
      <c r="S54" s="45">
        <f>Displacement_Number!S54*'Temporary Relocation Numbers'!$O$2</f>
        <v>46632.732588467697</v>
      </c>
      <c r="U54">
        <v>2073</v>
      </c>
      <c r="V54" s="43">
        <f>Displacement_Number!V54*'Temporary Relocation Numbers'!$C$2</f>
        <v>0</v>
      </c>
      <c r="W54" s="43">
        <f>Displacement_Number!W54*'Temporary Relocation Numbers'!$C$2</f>
        <v>0</v>
      </c>
      <c r="X54" s="43">
        <f>Displacement_Number!X54*'Temporary Relocation Numbers'!$C$2</f>
        <v>0</v>
      </c>
      <c r="Y54" s="43">
        <f>Displacement_Number!Y54*'Temporary Relocation Numbers'!$C$2</f>
        <v>0</v>
      </c>
      <c r="Z54" s="43">
        <f>Displacement_Number!Z54*'Temporary Relocation Numbers'!$C$2</f>
        <v>0</v>
      </c>
      <c r="AA54" s="43">
        <f>Displacement_Number!AA54*'Temporary Relocation Numbers'!$C$2</f>
        <v>0</v>
      </c>
      <c r="AB54" s="44">
        <f>Displacement_Number!AB54*'Temporary Relocation Numbers'!$I$2</f>
        <v>373.7402403799457</v>
      </c>
      <c r="AC54" s="44">
        <f>Displacement_Number!AC54*'Temporary Relocation Numbers'!$I$2</f>
        <v>447.93123733129624</v>
      </c>
      <c r="AD54" s="44">
        <f>Displacement_Number!AD54*'Temporary Relocation Numbers'!$I$2</f>
        <v>289.72841399465034</v>
      </c>
      <c r="AE54" s="44">
        <f>Displacement_Number!AE54*'Temporary Relocation Numbers'!$I$2</f>
        <v>347.25764014553346</v>
      </c>
      <c r="AF54" s="44">
        <f>Displacement_Number!AF54*'Temporary Relocation Numbers'!$I$2</f>
        <v>280.438693773068</v>
      </c>
      <c r="AG54" s="44">
        <f>Displacement_Number!AG54*'Temporary Relocation Numbers'!$I$2</f>
        <v>107.22838119875672</v>
      </c>
      <c r="AH54" s="45">
        <f>Displacement_Number!AH54*'Temporary Relocation Numbers'!$O$2</f>
        <v>162304.41516473342</v>
      </c>
      <c r="AI54" s="45">
        <f>Displacement_Number!AI54*'Temporary Relocation Numbers'!$O$2</f>
        <v>326118.66008891736</v>
      </c>
      <c r="AJ54" s="45">
        <f>Displacement_Number!AJ54*'Temporary Relocation Numbers'!$O$2</f>
        <v>244622.38885256357</v>
      </c>
      <c r="AK54" s="45">
        <f>Displacement_Number!AK54*'Temporary Relocation Numbers'!$O$2</f>
        <v>132814.94028520529</v>
      </c>
      <c r="AL54" s="45">
        <f>Displacement_Number!AL54*'Temporary Relocation Numbers'!$O$2</f>
        <v>83661.887796584022</v>
      </c>
      <c r="AM54" s="45">
        <f>Displacement_Number!AM54*'Temporary Relocation Numbers'!$O$2</f>
        <v>42651.883141913051</v>
      </c>
    </row>
    <row r="55" spans="1:39" x14ac:dyDescent="0.35">
      <c r="A55">
        <v>2074</v>
      </c>
      <c r="B55" s="43">
        <f>Displacement_Number!B55*'Temporary Relocation Numbers'!$C$2</f>
        <v>0</v>
      </c>
      <c r="C55" s="43">
        <f>Displacement_Number!C55*'Temporary Relocation Numbers'!$C$2</f>
        <v>0</v>
      </c>
      <c r="D55" s="43">
        <f>Displacement_Number!D55*'Temporary Relocation Numbers'!$C$2</f>
        <v>0</v>
      </c>
      <c r="E55" s="43">
        <f>Displacement_Number!E55*'Temporary Relocation Numbers'!$C$2</f>
        <v>0</v>
      </c>
      <c r="F55" s="43">
        <f>Displacement_Number!F55*'Temporary Relocation Numbers'!$C$2</f>
        <v>0</v>
      </c>
      <c r="G55" s="43">
        <f>Displacement_Number!G55*'Temporary Relocation Numbers'!$C$2</f>
        <v>0</v>
      </c>
      <c r="H55" s="44">
        <f>Displacement_Number!H55*'Temporary Relocation Numbers'!$I$2</f>
        <v>403.87215022766645</v>
      </c>
      <c r="I55" s="44">
        <f>Displacement_Number!I55*'Temporary Relocation Numbers'!$I$2</f>
        <v>493.47100689154894</v>
      </c>
      <c r="J55" s="44">
        <f>Displacement_Number!J55*'Temporary Relocation Numbers'!$I$2</f>
        <v>322.57180803280295</v>
      </c>
      <c r="K55" s="44">
        <f>Displacement_Number!K55*'Temporary Relocation Numbers'!$I$2</f>
        <v>350.25403475545437</v>
      </c>
      <c r="L55" s="44">
        <f>Displacement_Number!L55*'Temporary Relocation Numbers'!$I$2</f>
        <v>288.01393406921193</v>
      </c>
      <c r="M55" s="44">
        <f>Displacement_Number!M55*'Temporary Relocation Numbers'!$I$2</f>
        <v>117.94370925481194</v>
      </c>
      <c r="N55" s="45">
        <f>Displacement_Number!N55*'Temporary Relocation Numbers'!$O$2</f>
        <v>176759.8543860107</v>
      </c>
      <c r="O55" s="45">
        <f>Displacement_Number!O55*'Temporary Relocation Numbers'!$O$2</f>
        <v>362080.54968039592</v>
      </c>
      <c r="P55" s="45">
        <f>Displacement_Number!P55*'Temporary Relocation Numbers'!$O$2</f>
        <v>274480.04571130092</v>
      </c>
      <c r="Q55" s="45">
        <f>Displacement_Number!Q55*'Temporary Relocation Numbers'!$O$2</f>
        <v>135007.38445647765</v>
      </c>
      <c r="R55" s="45">
        <f>Displacement_Number!R55*'Temporary Relocation Numbers'!$O$2</f>
        <v>86592.938760079051</v>
      </c>
      <c r="S55" s="45">
        <f>Displacement_Number!S55*'Temporary Relocation Numbers'!$O$2</f>
        <v>47280.547614913732</v>
      </c>
      <c r="U55">
        <v>2074</v>
      </c>
      <c r="V55" s="43">
        <f>Displacement_Number!V55*'Temporary Relocation Numbers'!$C$2</f>
        <v>0</v>
      </c>
      <c r="W55" s="43">
        <f>Displacement_Number!W55*'Temporary Relocation Numbers'!$C$2</f>
        <v>0</v>
      </c>
      <c r="X55" s="43">
        <f>Displacement_Number!X55*'Temporary Relocation Numbers'!$C$2</f>
        <v>0</v>
      </c>
      <c r="Y55" s="43">
        <f>Displacement_Number!Y55*'Temporary Relocation Numbers'!$C$2</f>
        <v>0</v>
      </c>
      <c r="Z55" s="43">
        <f>Displacement_Number!Z55*'Temporary Relocation Numbers'!$C$2</f>
        <v>0</v>
      </c>
      <c r="AA55" s="43">
        <f>Displacement_Number!AA55*'Temporary Relocation Numbers'!$C$2</f>
        <v>0</v>
      </c>
      <c r="AB55" s="44">
        <f>Displacement_Number!AB55*'Temporary Relocation Numbers'!$I$2</f>
        <v>375.99514619472626</v>
      </c>
      <c r="AC55" s="44">
        <f>Displacement_Number!AC55*'Temporary Relocation Numbers'!$I$2</f>
        <v>450.63376342442814</v>
      </c>
      <c r="AD55" s="44">
        <f>Displacement_Number!AD55*'Temporary Relocation Numbers'!$I$2</f>
        <v>291.47644702625411</v>
      </c>
      <c r="AE55" s="44">
        <f>Displacement_Number!AE55*'Temporary Relocation Numbers'!$I$2</f>
        <v>349.35276715458957</v>
      </c>
      <c r="AF55" s="44">
        <f>Displacement_Number!AF55*'Temporary Relocation Numbers'!$I$2</f>
        <v>282.13067866780523</v>
      </c>
      <c r="AG55" s="44">
        <f>Displacement_Number!AG55*'Temporary Relocation Numbers'!$I$2</f>
        <v>107.87532759133352</v>
      </c>
      <c r="AH55" s="45">
        <f>Displacement_Number!AH55*'Temporary Relocation Numbers'!$O$2</f>
        <v>164559.1241034125</v>
      </c>
      <c r="AI55" s="45">
        <f>Displacement_Number!AI55*'Temporary Relocation Numbers'!$O$2</f>
        <v>330649.05229806481</v>
      </c>
      <c r="AJ55" s="45">
        <f>Displacement_Number!AJ55*'Temporary Relocation Numbers'!$O$2</f>
        <v>248020.64691096006</v>
      </c>
      <c r="AK55" s="45">
        <f>Displacement_Number!AK55*'Temporary Relocation Numbers'!$O$2</f>
        <v>134659.98579889163</v>
      </c>
      <c r="AL55" s="45">
        <f>Displacement_Number!AL55*'Temporary Relocation Numbers'!$O$2</f>
        <v>84824.106372401962</v>
      </c>
      <c r="AM55" s="45">
        <f>Displacement_Number!AM55*'Temporary Relocation Numbers'!$O$2</f>
        <v>43244.396796418143</v>
      </c>
    </row>
    <row r="56" spans="1:39" x14ac:dyDescent="0.35">
      <c r="A56">
        <v>2075</v>
      </c>
      <c r="B56" s="43">
        <f>Displacement_Number!B56*'Temporary Relocation Numbers'!$C$2</f>
        <v>0</v>
      </c>
      <c r="C56" s="43">
        <f>Displacement_Number!C56*'Temporary Relocation Numbers'!$C$2</f>
        <v>0</v>
      </c>
      <c r="D56" s="43">
        <f>Displacement_Number!D56*'Temporary Relocation Numbers'!$C$2</f>
        <v>0</v>
      </c>
      <c r="E56" s="43">
        <f>Displacement_Number!E56*'Temporary Relocation Numbers'!$C$2</f>
        <v>0</v>
      </c>
      <c r="F56" s="43">
        <f>Displacement_Number!F56*'Temporary Relocation Numbers'!$C$2</f>
        <v>0</v>
      </c>
      <c r="G56" s="43">
        <f>Displacement_Number!G56*'Temporary Relocation Numbers'!$C$2</f>
        <v>0</v>
      </c>
      <c r="H56" s="44">
        <f>Displacement_Number!H56*'Temporary Relocation Numbers'!$I$2</f>
        <v>406.30885241164975</v>
      </c>
      <c r="I56" s="44">
        <f>Displacement_Number!I56*'Temporary Relocation Numbers'!$I$2</f>
        <v>496.44829036986573</v>
      </c>
      <c r="J56" s="44">
        <f>Displacement_Number!J56*'Temporary Relocation Numbers'!$I$2</f>
        <v>324.51799676773282</v>
      </c>
      <c r="K56" s="44">
        <f>Displacement_Number!K56*'Temporary Relocation Numbers'!$I$2</f>
        <v>352.36724006301648</v>
      </c>
      <c r="L56" s="44">
        <f>Displacement_Number!L56*'Temporary Relocation Numbers'!$I$2</f>
        <v>289.75162304273601</v>
      </c>
      <c r="M56" s="44">
        <f>Displacement_Number!M56*'Temporary Relocation Numbers'!$I$2</f>
        <v>118.65530497580011</v>
      </c>
      <c r="N56" s="45">
        <f>Displacement_Number!N56*'Temporary Relocation Numbers'!$O$2</f>
        <v>179215.37614910779</v>
      </c>
      <c r="O56" s="45">
        <f>Displacement_Number!O56*'Temporary Relocation Numbers'!$O$2</f>
        <v>367110.51914276462</v>
      </c>
      <c r="P56" s="45">
        <f>Displacement_Number!P56*'Temporary Relocation Numbers'!$O$2</f>
        <v>278293.0819243096</v>
      </c>
      <c r="Q56" s="45">
        <f>Displacement_Number!Q56*'Temporary Relocation Numbers'!$O$2</f>
        <v>136882.88708043733</v>
      </c>
      <c r="R56" s="45">
        <f>Displacement_Number!R56*'Temporary Relocation Numbers'!$O$2</f>
        <v>87795.875062524516</v>
      </c>
      <c r="S56" s="45">
        <f>Displacement_Number!S56*'Temporary Relocation Numbers'!$O$2</f>
        <v>47937.361991927377</v>
      </c>
      <c r="U56">
        <v>2075</v>
      </c>
      <c r="V56" s="43">
        <f>Displacement_Number!V56*'Temporary Relocation Numbers'!$C$2</f>
        <v>0</v>
      </c>
      <c r="W56" s="43">
        <f>Displacement_Number!W56*'Temporary Relocation Numbers'!$C$2</f>
        <v>0</v>
      </c>
      <c r="X56" s="43">
        <f>Displacement_Number!X56*'Temporary Relocation Numbers'!$C$2</f>
        <v>0</v>
      </c>
      <c r="Y56" s="43">
        <f>Displacement_Number!Y56*'Temporary Relocation Numbers'!$C$2</f>
        <v>0</v>
      </c>
      <c r="Z56" s="43">
        <f>Displacement_Number!Z56*'Temporary Relocation Numbers'!$C$2</f>
        <v>0</v>
      </c>
      <c r="AA56" s="43">
        <f>Displacement_Number!AA56*'Temporary Relocation Numbers'!$C$2</f>
        <v>0</v>
      </c>
      <c r="AB56" s="44">
        <f>Displacement_Number!AB56*'Temporary Relocation Numbers'!$I$2</f>
        <v>378.26365664632175</v>
      </c>
      <c r="AC56" s="44">
        <f>Displacement_Number!AC56*'Temporary Relocation Numbers'!$I$2</f>
        <v>453.35259480434365</v>
      </c>
      <c r="AD56" s="44">
        <f>Displacement_Number!AD56*'Temporary Relocation Numbers'!$I$2</f>
        <v>293.23502655358283</v>
      </c>
      <c r="AE56" s="44">
        <f>Displacement_Number!AE56*'Temporary Relocation Numbers'!$I$2</f>
        <v>351.46053479894528</v>
      </c>
      <c r="AF56" s="44">
        <f>Displacement_Number!AF56*'Temporary Relocation Numbers'!$I$2</f>
        <v>283.83287190022054</v>
      </c>
      <c r="AG56" s="44">
        <f>Displacement_Number!AG56*'Temporary Relocation Numbers'!$I$2</f>
        <v>108.52617723816245</v>
      </c>
      <c r="AH56" s="45">
        <f>Displacement_Number!AH56*'Temporary Relocation Numbers'!$O$2</f>
        <v>166845.15512530785</v>
      </c>
      <c r="AI56" s="45">
        <f>Displacement_Number!AI56*'Temporary Relocation Numbers'!$O$2</f>
        <v>335242.38004596083</v>
      </c>
      <c r="AJ56" s="45">
        <f>Displacement_Number!AJ56*'Temporary Relocation Numbers'!$O$2</f>
        <v>251466.1130678698</v>
      </c>
      <c r="AK56" s="45">
        <f>Displacement_Number!AK56*'Temporary Relocation Numbers'!$O$2</f>
        <v>136530.66241206325</v>
      </c>
      <c r="AL56" s="45">
        <f>Displacement_Number!AL56*'Temporary Relocation Numbers'!$O$2</f>
        <v>86002.470316840598</v>
      </c>
      <c r="AM56" s="45">
        <f>Displacement_Number!AM56*'Temporary Relocation Numbers'!$O$2</f>
        <v>43845.141563008154</v>
      </c>
    </row>
    <row r="57" spans="1:39" x14ac:dyDescent="0.35">
      <c r="A57">
        <v>2076</v>
      </c>
      <c r="B57" s="43">
        <f>Displacement_Number!B57*'Temporary Relocation Numbers'!$C$2</f>
        <v>0</v>
      </c>
      <c r="C57" s="43">
        <f>Displacement_Number!C57*'Temporary Relocation Numbers'!$C$2</f>
        <v>0</v>
      </c>
      <c r="D57" s="43">
        <f>Displacement_Number!D57*'Temporary Relocation Numbers'!$C$2</f>
        <v>0</v>
      </c>
      <c r="E57" s="43">
        <f>Displacement_Number!E57*'Temporary Relocation Numbers'!$C$2</f>
        <v>0</v>
      </c>
      <c r="F57" s="43">
        <f>Displacement_Number!F57*'Temporary Relocation Numbers'!$C$2</f>
        <v>0</v>
      </c>
      <c r="G57" s="43">
        <f>Displacement_Number!G57*'Temporary Relocation Numbers'!$C$2</f>
        <v>0</v>
      </c>
      <c r="H57" s="44">
        <f>Displacement_Number!H57*'Temporary Relocation Numbers'!$I$2</f>
        <v>408.76025607363817</v>
      </c>
      <c r="I57" s="44">
        <f>Displacement_Number!I57*'Temporary Relocation Numbers'!$I$2</f>
        <v>499.44353684253576</v>
      </c>
      <c r="J57" s="44">
        <f>Displacement_Number!J57*'Temporary Relocation Numbers'!$I$2</f>
        <v>326.47592754117215</v>
      </c>
      <c r="K57" s="44">
        <f>Displacement_Number!K57*'Temporary Relocation Numbers'!$I$2</f>
        <v>354.49319507858701</v>
      </c>
      <c r="L57" s="44">
        <f>Displacement_Number!L57*'Temporary Relocation Numbers'!$I$2</f>
        <v>291.49979610265848</v>
      </c>
      <c r="M57" s="44">
        <f>Displacement_Number!M57*'Temporary Relocation Numbers'!$I$2</f>
        <v>119.37119400308946</v>
      </c>
      <c r="N57" s="45">
        <f>Displacement_Number!N57*'Temporary Relocation Numbers'!$O$2</f>
        <v>181705.00965748768</v>
      </c>
      <c r="O57" s="45">
        <f>Displacement_Number!O57*'Temporary Relocation Numbers'!$O$2</f>
        <v>372210.36419722106</v>
      </c>
      <c r="P57" s="45">
        <f>Displacement_Number!P57*'Temporary Relocation Numbers'!$O$2</f>
        <v>282159.08827262995</v>
      </c>
      <c r="Q57" s="45">
        <f>Displacement_Number!Q57*'Temporary Relocation Numbers'!$O$2</f>
        <v>138784.44390955509</v>
      </c>
      <c r="R57" s="45">
        <f>Displacement_Number!R57*'Temporary Relocation Numbers'!$O$2</f>
        <v>89015.522378228809</v>
      </c>
      <c r="S57" s="45">
        <f>Displacement_Number!S57*'Temporary Relocation Numbers'!$O$2</f>
        <v>48603.300737156154</v>
      </c>
      <c r="U57">
        <v>2076</v>
      </c>
      <c r="V57" s="43">
        <f>Displacement_Number!V57*'Temporary Relocation Numbers'!$C$2</f>
        <v>0</v>
      </c>
      <c r="W57" s="43">
        <f>Displacement_Number!W57*'Temporary Relocation Numbers'!$C$2</f>
        <v>0</v>
      </c>
      <c r="X57" s="43">
        <f>Displacement_Number!X57*'Temporary Relocation Numbers'!$C$2</f>
        <v>0</v>
      </c>
      <c r="Y57" s="43">
        <f>Displacement_Number!Y57*'Temporary Relocation Numbers'!$C$2</f>
        <v>0</v>
      </c>
      <c r="Z57" s="43">
        <f>Displacement_Number!Z57*'Temporary Relocation Numbers'!$C$2</f>
        <v>0</v>
      </c>
      <c r="AA57" s="43">
        <f>Displacement_Number!AA57*'Temporary Relocation Numbers'!$C$2</f>
        <v>0</v>
      </c>
      <c r="AB57" s="44">
        <f>Displacement_Number!AB57*'Temporary Relocation Numbers'!$I$2</f>
        <v>380.54585381627277</v>
      </c>
      <c r="AC57" s="44">
        <f>Displacement_Number!AC57*'Temporary Relocation Numbers'!$I$2</f>
        <v>456.08782984655096</v>
      </c>
      <c r="AD57" s="44">
        <f>Displacement_Number!AD57*'Temporary Relocation Numbers'!$I$2</f>
        <v>295.00421620734022</v>
      </c>
      <c r="AE57" s="44">
        <f>Displacement_Number!AE57*'Temporary Relocation Numbers'!$I$2</f>
        <v>353.58101934398218</v>
      </c>
      <c r="AF57" s="44">
        <f>Displacement_Number!AF57*'Temporary Relocation Numbers'!$I$2</f>
        <v>285.54533506079173</v>
      </c>
      <c r="AG57" s="44">
        <f>Displacement_Number!AG57*'Temporary Relocation Numbers'!$I$2</f>
        <v>109.18095368894404</v>
      </c>
      <c r="AH57" s="45">
        <f>Displacement_Number!AH57*'Temporary Relocation Numbers'!$O$2</f>
        <v>169162.94335216851</v>
      </c>
      <c r="AI57" s="45">
        <f>Displacement_Number!AI57*'Temporary Relocation Numbers'!$O$2</f>
        <v>339899.51762380486</v>
      </c>
      <c r="AJ57" s="45">
        <f>Displacement_Number!AJ57*'Temporary Relocation Numbers'!$O$2</f>
        <v>254959.44313121741</v>
      </c>
      <c r="AK57" s="45">
        <f>Displacement_Number!AK57*'Temporary Relocation Numbers'!$O$2</f>
        <v>138427.32618816456</v>
      </c>
      <c r="AL57" s="45">
        <f>Displacement_Number!AL57*'Temporary Relocation Numbers'!$O$2</f>
        <v>87197.203918973653</v>
      </c>
      <c r="AM57" s="45">
        <f>Displacement_Number!AM57*'Temporary Relocation Numbers'!$O$2</f>
        <v>44454.231787075252</v>
      </c>
    </row>
    <row r="58" spans="1:39" x14ac:dyDescent="0.35">
      <c r="A58">
        <v>2077</v>
      </c>
      <c r="B58" s="43">
        <f>Displacement_Number!B58*'Temporary Relocation Numbers'!$C$2</f>
        <v>0</v>
      </c>
      <c r="C58" s="43">
        <f>Displacement_Number!C58*'Temporary Relocation Numbers'!$C$2</f>
        <v>0</v>
      </c>
      <c r="D58" s="43">
        <f>Displacement_Number!D58*'Temporary Relocation Numbers'!$C$2</f>
        <v>0</v>
      </c>
      <c r="E58" s="43">
        <f>Displacement_Number!E58*'Temporary Relocation Numbers'!$C$2</f>
        <v>0</v>
      </c>
      <c r="F58" s="43">
        <f>Displacement_Number!F58*'Temporary Relocation Numbers'!$C$2</f>
        <v>0</v>
      </c>
      <c r="G58" s="43">
        <f>Displacement_Number!G58*'Temporary Relocation Numbers'!$C$2</f>
        <v>0</v>
      </c>
      <c r="H58" s="44">
        <f>Displacement_Number!H58*'Temporary Relocation Numbers'!$I$2</f>
        <v>411.22644991279935</v>
      </c>
      <c r="I58" s="44">
        <f>Displacement_Number!I58*'Temporary Relocation Numbers'!$I$2</f>
        <v>502.45685468659735</v>
      </c>
      <c r="J58" s="44">
        <f>Displacement_Number!J58*'Temporary Relocation Numbers'!$I$2</f>
        <v>328.44567119695313</v>
      </c>
      <c r="K58" s="44">
        <f>Displacement_Number!K58*'Temporary Relocation Numbers'!$I$2</f>
        <v>356.63197672562126</v>
      </c>
      <c r="L58" s="44">
        <f>Displacement_Number!L58*'Temporary Relocation Numbers'!$I$2</f>
        <v>293.2585165031457</v>
      </c>
      <c r="M58" s="44">
        <f>Displacement_Number!M58*'Temporary Relocation Numbers'!$I$2</f>
        <v>120.09140223970114</v>
      </c>
      <c r="N58" s="45">
        <f>Displacement_Number!N58*'Temporary Relocation Numbers'!$O$2</f>
        <v>184229.22878647249</v>
      </c>
      <c r="O58" s="45">
        <f>Displacement_Number!O58*'Temporary Relocation Numbers'!$O$2</f>
        <v>377381.05554515932</v>
      </c>
      <c r="P58" s="45">
        <f>Displacement_Number!P58*'Temporary Relocation Numbers'!$O$2</f>
        <v>286078.80060955021</v>
      </c>
      <c r="Q58" s="45">
        <f>Displacement_Number!Q58*'Temporary Relocation Numbers'!$O$2</f>
        <v>140712.41688499684</v>
      </c>
      <c r="R58" s="45">
        <f>Displacement_Number!R58*'Temporary Relocation Numbers'!$O$2</f>
        <v>90252.112854117426</v>
      </c>
      <c r="S58" s="45">
        <f>Displacement_Number!S58*'Temporary Relocation Numbers'!$O$2</f>
        <v>49278.490604974271</v>
      </c>
      <c r="U58">
        <v>2077</v>
      </c>
      <c r="V58" s="43">
        <f>Displacement_Number!V58*'Temporary Relocation Numbers'!$C$2</f>
        <v>0</v>
      </c>
      <c r="W58" s="43">
        <f>Displacement_Number!W58*'Temporary Relocation Numbers'!$C$2</f>
        <v>0</v>
      </c>
      <c r="X58" s="43">
        <f>Displacement_Number!X58*'Temporary Relocation Numbers'!$C$2</f>
        <v>0</v>
      </c>
      <c r="Y58" s="43">
        <f>Displacement_Number!Y58*'Temporary Relocation Numbers'!$C$2</f>
        <v>0</v>
      </c>
      <c r="Z58" s="43">
        <f>Displacement_Number!Z58*'Temporary Relocation Numbers'!$C$2</f>
        <v>0</v>
      </c>
      <c r="AA58" s="43">
        <f>Displacement_Number!AA58*'Temporary Relocation Numbers'!$C$2</f>
        <v>0</v>
      </c>
      <c r="AB58" s="44">
        <f>Displacement_Number!AB58*'Temporary Relocation Numbers'!$I$2</f>
        <v>382.8418202813466</v>
      </c>
      <c r="AC58" s="44">
        <f>Displacement_Number!AC58*'Temporary Relocation Numbers'!$I$2</f>
        <v>458.83956752009158</v>
      </c>
      <c r="AD58" s="44">
        <f>Displacement_Number!AD58*'Temporary Relocation Numbers'!$I$2</f>
        <v>296.78408000213642</v>
      </c>
      <c r="AE58" s="44">
        <f>Displacement_Number!AE58*'Temporary Relocation Numbers'!$I$2</f>
        <v>355.71429751521742</v>
      </c>
      <c r="AF58" s="44">
        <f>Displacement_Number!AF58*'Temporary Relocation Numbers'!$I$2</f>
        <v>287.26813011159345</v>
      </c>
      <c r="AG58" s="44">
        <f>Displacement_Number!AG58*'Temporary Relocation Numbers'!$I$2</f>
        <v>109.8396806354623</v>
      </c>
      <c r="AH58" s="45">
        <f>Displacement_Number!AH58*'Temporary Relocation Numbers'!$O$2</f>
        <v>171512.92995039065</v>
      </c>
      <c r="AI58" s="45">
        <f>Displacement_Number!AI58*'Temporary Relocation Numbers'!$O$2</f>
        <v>344621.35146832012</v>
      </c>
      <c r="AJ58" s="45">
        <f>Displacement_Number!AJ58*'Temporary Relocation Numbers'!$O$2</f>
        <v>258501.30201931435</v>
      </c>
      <c r="AK58" s="45">
        <f>Displacement_Number!AK58*'Temporary Relocation Numbers'!$O$2</f>
        <v>140350.33813702076</v>
      </c>
      <c r="AL58" s="45">
        <f>Displacement_Number!AL58*'Temporary Relocation Numbers'!$O$2</f>
        <v>88408.534583665591</v>
      </c>
      <c r="AM58" s="45">
        <f>Displacement_Number!AM58*'Temporary Relocation Numbers'!$O$2</f>
        <v>45071.783402480767</v>
      </c>
    </row>
    <row r="59" spans="1:39" x14ac:dyDescent="0.35">
      <c r="A59">
        <v>2078</v>
      </c>
      <c r="B59" s="43">
        <f>Displacement_Number!B59*'Temporary Relocation Numbers'!$C$2</f>
        <v>0</v>
      </c>
      <c r="C59" s="43">
        <f>Displacement_Number!C59*'Temporary Relocation Numbers'!$C$2</f>
        <v>0</v>
      </c>
      <c r="D59" s="43">
        <f>Displacement_Number!D59*'Temporary Relocation Numbers'!$C$2</f>
        <v>0</v>
      </c>
      <c r="E59" s="43">
        <f>Displacement_Number!E59*'Temporary Relocation Numbers'!$C$2</f>
        <v>0</v>
      </c>
      <c r="F59" s="43">
        <f>Displacement_Number!F59*'Temporary Relocation Numbers'!$C$2</f>
        <v>0</v>
      </c>
      <c r="G59" s="43">
        <f>Displacement_Number!G59*'Temporary Relocation Numbers'!$C$2</f>
        <v>0</v>
      </c>
      <c r="H59" s="44">
        <f>Displacement_Number!H59*'Temporary Relocation Numbers'!$I$2</f>
        <v>413.70752316345403</v>
      </c>
      <c r="I59" s="44">
        <f>Displacement_Number!I59*'Temporary Relocation Numbers'!$I$2</f>
        <v>505.48835293296588</v>
      </c>
      <c r="J59" s="44">
        <f>Displacement_Number!J59*'Temporary Relocation Numbers'!$I$2</f>
        <v>330.42729900633384</v>
      </c>
      <c r="K59" s="44">
        <f>Displacement_Number!K59*'Temporary Relocation Numbers'!$I$2</f>
        <v>358.78366239168105</v>
      </c>
      <c r="L59" s="44">
        <f>Displacement_Number!L59*'Temporary Relocation Numbers'!$I$2</f>
        <v>295.02784787999883</v>
      </c>
      <c r="M59" s="44">
        <f>Displacement_Number!M59*'Temporary Relocation Numbers'!$I$2</f>
        <v>120.81595574493826</v>
      </c>
      <c r="N59" s="45">
        <f>Displacement_Number!N59*'Temporary Relocation Numbers'!$O$2</f>
        <v>186788.51399439003</v>
      </c>
      <c r="O59" s="45">
        <f>Displacement_Number!O59*'Temporary Relocation Numbers'!$O$2</f>
        <v>382623.57737281389</v>
      </c>
      <c r="P59" s="45">
        <f>Displacement_Number!P59*'Temporary Relocation Numbers'!$O$2</f>
        <v>290052.96501072362</v>
      </c>
      <c r="Q59" s="45">
        <f>Displacement_Number!Q59*'Temporary Relocation Numbers'!$O$2</f>
        <v>142667.17297596156</v>
      </c>
      <c r="R59" s="45">
        <f>Displacement_Number!R59*'Temporary Relocation Numbers'!$O$2</f>
        <v>91505.88186206657</v>
      </c>
      <c r="S59" s="45">
        <f>Displacement_Number!S59*'Temporary Relocation Numbers'!$O$2</f>
        <v>49963.06011060896</v>
      </c>
      <c r="U59">
        <v>2078</v>
      </c>
      <c r="V59" s="43">
        <f>Displacement_Number!V59*'Temporary Relocation Numbers'!$C$2</f>
        <v>0</v>
      </c>
      <c r="W59" s="43">
        <f>Displacement_Number!W59*'Temporary Relocation Numbers'!$C$2</f>
        <v>0</v>
      </c>
      <c r="X59" s="43">
        <f>Displacement_Number!X59*'Temporary Relocation Numbers'!$C$2</f>
        <v>0</v>
      </c>
      <c r="Y59" s="43">
        <f>Displacement_Number!Y59*'Temporary Relocation Numbers'!$C$2</f>
        <v>0</v>
      </c>
      <c r="Z59" s="43">
        <f>Displacement_Number!Z59*'Temporary Relocation Numbers'!$C$2</f>
        <v>0</v>
      </c>
      <c r="AA59" s="43">
        <f>Displacement_Number!AA59*'Temporary Relocation Numbers'!$C$2</f>
        <v>0</v>
      </c>
      <c r="AB59" s="44">
        <f>Displacement_Number!AB59*'Temporary Relocation Numbers'!$I$2</f>
        <v>385.15163911652451</v>
      </c>
      <c r="AC59" s="44">
        <f>Displacement_Number!AC59*'Temporary Relocation Numbers'!$I$2</f>
        <v>461.6079073911223</v>
      </c>
      <c r="AD59" s="44">
        <f>Displacement_Number!AD59*'Temporary Relocation Numbers'!$I$2</f>
        <v>298.57468233880428</v>
      </c>
      <c r="AE59" s="44">
        <f>Displacement_Number!AE59*'Temporary Relocation Numbers'!$I$2</f>
        <v>357.8604465010805</v>
      </c>
      <c r="AF59" s="44">
        <f>Displacement_Number!AF59*'Temporary Relocation Numbers'!$I$2</f>
        <v>289.00131938853963</v>
      </c>
      <c r="AG59" s="44">
        <f>Displacement_Number!AG59*'Temporary Relocation Numbers'!$I$2</f>
        <v>110.50238191244215</v>
      </c>
      <c r="AH59" s="45">
        <f>Displacement_Number!AH59*'Temporary Relocation Numbers'!$O$2</f>
        <v>173895.56221498846</v>
      </c>
      <c r="AI59" s="45">
        <f>Displacement_Number!AI59*'Temporary Relocation Numbers'!$O$2</f>
        <v>349408.78033047798</v>
      </c>
      <c r="AJ59" s="45">
        <f>Displacement_Number!AJ59*'Temporary Relocation Numbers'!$O$2</f>
        <v>262092.3638874192</v>
      </c>
      <c r="AK59" s="45">
        <f>Displacement_Number!AK59*'Temporary Relocation Numbers'!$O$2</f>
        <v>142300.06428355214</v>
      </c>
      <c r="AL59" s="45">
        <f>Displacement_Number!AL59*'Temporary Relocation Numbers'!$O$2</f>
        <v>89636.69287485558</v>
      </c>
      <c r="AM59" s="45">
        <f>Displacement_Number!AM59*'Temporary Relocation Numbers'!$O$2</f>
        <v>45697.913953622192</v>
      </c>
    </row>
    <row r="60" spans="1:39" x14ac:dyDescent="0.35">
      <c r="A60">
        <v>2079</v>
      </c>
      <c r="B60" s="43">
        <f>Displacement_Number!B60*'Temporary Relocation Numbers'!$C$2</f>
        <v>0</v>
      </c>
      <c r="C60" s="43">
        <f>Displacement_Number!C60*'Temporary Relocation Numbers'!$C$2</f>
        <v>0</v>
      </c>
      <c r="D60" s="43">
        <f>Displacement_Number!D60*'Temporary Relocation Numbers'!$C$2</f>
        <v>0</v>
      </c>
      <c r="E60" s="43">
        <f>Displacement_Number!E60*'Temporary Relocation Numbers'!$C$2</f>
        <v>0</v>
      </c>
      <c r="F60" s="43">
        <f>Displacement_Number!F60*'Temporary Relocation Numbers'!$C$2</f>
        <v>0</v>
      </c>
      <c r="G60" s="43">
        <f>Displacement_Number!G60*'Temporary Relocation Numbers'!$C$2</f>
        <v>0</v>
      </c>
      <c r="H60" s="44">
        <f>Displacement_Number!H60*'Temporary Relocation Numbers'!$I$2</f>
        <v>416.20356559830492</v>
      </c>
      <c r="I60" s="44">
        <f>Displacement_Number!I60*'Temporary Relocation Numbers'!$I$2</f>
        <v>508.53814127037816</v>
      </c>
      <c r="J60" s="44">
        <f>Displacement_Number!J60*'Temporary Relocation Numbers'!$I$2</f>
        <v>332.42088267057653</v>
      </c>
      <c r="K60" s="44">
        <f>Displacement_Number!K60*'Temporary Relocation Numbers'!$I$2</f>
        <v>360.94832993123424</v>
      </c>
      <c r="L60" s="44">
        <f>Displacement_Number!L60*'Temporary Relocation Numbers'!$I$2</f>
        <v>296.80785425295591</v>
      </c>
      <c r="M60" s="44">
        <f>Displacement_Number!M60*'Temporary Relocation Numbers'!$I$2</f>
        <v>121.54488073532886</v>
      </c>
      <c r="N60" s="45">
        <f>Displacement_Number!N60*'Temporary Relocation Numbers'!$O$2</f>
        <v>189383.35241402435</v>
      </c>
      <c r="O60" s="45">
        <f>Displacement_Number!O60*'Temporary Relocation Numbers'!$O$2</f>
        <v>387938.9275385887</v>
      </c>
      <c r="P60" s="45">
        <f>Displacement_Number!P60*'Temporary Relocation Numbers'!$O$2</f>
        <v>294082.33791617583</v>
      </c>
      <c r="Q60" s="45">
        <f>Displacement_Number!Q60*'Temporary Relocation Numbers'!$O$2</f>
        <v>144649.0842495304</v>
      </c>
      <c r="R60" s="45">
        <f>Displacement_Number!R60*'Temporary Relocation Numbers'!$O$2</f>
        <v>92777.068043703766</v>
      </c>
      <c r="S60" s="45">
        <f>Displacement_Number!S60*'Temporary Relocation Numbers'!$O$2</f>
        <v>50657.139554601978</v>
      </c>
      <c r="U60">
        <v>2079</v>
      </c>
      <c r="V60" s="43">
        <f>Displacement_Number!V60*'Temporary Relocation Numbers'!$C$2</f>
        <v>0</v>
      </c>
      <c r="W60" s="43">
        <f>Displacement_Number!W60*'Temporary Relocation Numbers'!$C$2</f>
        <v>0</v>
      </c>
      <c r="X60" s="43">
        <f>Displacement_Number!X60*'Temporary Relocation Numbers'!$C$2</f>
        <v>0</v>
      </c>
      <c r="Y60" s="43">
        <f>Displacement_Number!Y60*'Temporary Relocation Numbers'!$C$2</f>
        <v>0</v>
      </c>
      <c r="Z60" s="43">
        <f>Displacement_Number!Z60*'Temporary Relocation Numbers'!$C$2</f>
        <v>0</v>
      </c>
      <c r="AA60" s="43">
        <f>Displacement_Number!AA60*'Temporary Relocation Numbers'!$C$2</f>
        <v>0</v>
      </c>
      <c r="AB60" s="44">
        <f>Displacement_Number!AB60*'Temporary Relocation Numbers'!$I$2</f>
        <v>387.4753938980092</v>
      </c>
      <c r="AC60" s="44">
        <f>Displacement_Number!AC60*'Temporary Relocation Numbers'!$I$2</f>
        <v>464.39294962651769</v>
      </c>
      <c r="AD60" s="44">
        <f>Displacement_Number!AD60*'Temporary Relocation Numbers'!$I$2</f>
        <v>300.37608800672911</v>
      </c>
      <c r="AE60" s="44">
        <f>Displacement_Number!AE60*'Temporary Relocation Numbers'!$I$2</f>
        <v>360.01954395570539</v>
      </c>
      <c r="AF60" s="44">
        <f>Displacement_Number!AF60*'Temporary Relocation Numbers'!$I$2</f>
        <v>290.74496560363798</v>
      </c>
      <c r="AG60" s="44">
        <f>Displacement_Number!AG60*'Temporary Relocation Numbers'!$I$2</f>
        <v>111.1690814984117</v>
      </c>
      <c r="AH60" s="45">
        <f>Displacement_Number!AH60*'Temporary Relocation Numbers'!$O$2</f>
        <v>176311.29365473281</v>
      </c>
      <c r="AI60" s="45">
        <f>Displacement_Number!AI60*'Temporary Relocation Numbers'!$O$2</f>
        <v>354262.71544656513</v>
      </c>
      <c r="AJ60" s="45">
        <f>Displacement_Number!AJ60*'Temporary Relocation Numbers'!$O$2</f>
        <v>265733.31225605548</v>
      </c>
      <c r="AK60" s="45">
        <f>Displacement_Number!AK60*'Temporary Relocation Numbers'!$O$2</f>
        <v>144276.87573744322</v>
      </c>
      <c r="AL60" s="45">
        <f>Displacement_Number!AL60*'Temporary Relocation Numbers'!$O$2</f>
        <v>90881.912559442979</v>
      </c>
      <c r="AM60" s="45">
        <f>Displacement_Number!AM60*'Temporary Relocation Numbers'!$O$2</f>
        <v>46332.742617806362</v>
      </c>
    </row>
    <row r="61" spans="1:39" x14ac:dyDescent="0.35">
      <c r="A61">
        <v>2080</v>
      </c>
      <c r="B61" s="43">
        <f>Displacement_Number!B61*'Temporary Relocation Numbers'!$C$2</f>
        <v>0</v>
      </c>
      <c r="C61" s="43">
        <f>Displacement_Number!C61*'Temporary Relocation Numbers'!$C$2</f>
        <v>0</v>
      </c>
      <c r="D61" s="43">
        <f>Displacement_Number!D61*'Temporary Relocation Numbers'!$C$2</f>
        <v>0</v>
      </c>
      <c r="E61" s="43">
        <f>Displacement_Number!E61*'Temporary Relocation Numbers'!$C$2</f>
        <v>0</v>
      </c>
      <c r="F61" s="43">
        <f>Displacement_Number!F61*'Temporary Relocation Numbers'!$C$2</f>
        <v>0</v>
      </c>
      <c r="G61" s="43">
        <f>Displacement_Number!G61*'Temporary Relocation Numbers'!$C$2</f>
        <v>0</v>
      </c>
      <c r="H61" s="44">
        <f>Displacement_Number!H61*'Temporary Relocation Numbers'!$I$2</f>
        <v>419.54540094958151</v>
      </c>
      <c r="I61" s="44">
        <f>Displacement_Number!I61*'Temporary Relocation Numbers'!$I$2</f>
        <v>512.62136130605188</v>
      </c>
      <c r="J61" s="44">
        <f>Displacement_Number!J61*'Temporary Relocation Numbers'!$I$2</f>
        <v>335.08999929771107</v>
      </c>
      <c r="K61" s="44">
        <f>Displacement_Number!K61*'Temporary Relocation Numbers'!$I$2</f>
        <v>363.84650281741438</v>
      </c>
      <c r="L61" s="44">
        <f>Displacement_Number!L61*'Temporary Relocation Numbers'!$I$2</f>
        <v>299.19102215891377</v>
      </c>
      <c r="M61" s="44">
        <f>Displacement_Number!M61*'Temporary Relocation Numbers'!$I$2</f>
        <v>122.52080456871583</v>
      </c>
      <c r="N61" s="45">
        <f>Displacement_Number!N61*'Temporary Relocation Numbers'!$O$2</f>
        <v>192395.19580648164</v>
      </c>
      <c r="O61" s="45">
        <f>Displacement_Number!O61*'Temporary Relocation Numbers'!$O$2</f>
        <v>394108.48405287892</v>
      </c>
      <c r="P61" s="45">
        <f>Displacement_Number!P61*'Temporary Relocation Numbers'!$O$2</f>
        <v>298759.25346868369</v>
      </c>
      <c r="Q61" s="45">
        <f>Displacement_Number!Q61*'Temporary Relocation Numbers'!$O$2</f>
        <v>146949.49969296134</v>
      </c>
      <c r="R61" s="45">
        <f>Displacement_Number!R61*'Temporary Relocation Numbers'!$O$2</f>
        <v>94252.540918152139</v>
      </c>
      <c r="S61" s="45">
        <f>Displacement_Number!S61*'Temporary Relocation Numbers'!$O$2</f>
        <v>51462.761427398742</v>
      </c>
      <c r="U61">
        <v>2080</v>
      </c>
      <c r="V61" s="43">
        <f>Displacement_Number!V61*'Temporary Relocation Numbers'!$C$2</f>
        <v>0</v>
      </c>
      <c r="W61" s="43">
        <f>Displacement_Number!W61*'Temporary Relocation Numbers'!$C$2</f>
        <v>0</v>
      </c>
      <c r="X61" s="43">
        <f>Displacement_Number!X61*'Temporary Relocation Numbers'!$C$2</f>
        <v>0</v>
      </c>
      <c r="Y61" s="43">
        <f>Displacement_Number!Y61*'Temporary Relocation Numbers'!$C$2</f>
        <v>0</v>
      </c>
      <c r="Z61" s="43">
        <f>Displacement_Number!Z61*'Temporary Relocation Numbers'!$C$2</f>
        <v>0</v>
      </c>
      <c r="AA61" s="43">
        <f>Displacement_Number!AA61*'Temporary Relocation Numbers'!$C$2</f>
        <v>0</v>
      </c>
      <c r="AB61" s="44">
        <f>Displacement_Number!AB61*'Temporary Relocation Numbers'!$I$2</f>
        <v>390.58656130767997</v>
      </c>
      <c r="AC61" s="44">
        <f>Displacement_Number!AC61*'Temporary Relocation Numbers'!$I$2</f>
        <v>468.12171339555113</v>
      </c>
      <c r="AD61" s="44">
        <f>Displacement_Number!AD61*'Temporary Relocation Numbers'!$I$2</f>
        <v>302.78790643537735</v>
      </c>
      <c r="AE61" s="44">
        <f>Displacement_Number!AE61*'Temporary Relocation Numbers'!$I$2</f>
        <v>362.91025931373497</v>
      </c>
      <c r="AF61" s="44">
        <f>Displacement_Number!AF61*'Temporary Relocation Numbers'!$I$2</f>
        <v>293.07945258205501</v>
      </c>
      <c r="AG61" s="44">
        <f>Displacement_Number!AG61*'Temporary Relocation Numbers'!$I$2</f>
        <v>112.06169462628411</v>
      </c>
      <c r="AH61" s="45">
        <f>Displacement_Number!AH61*'Temporary Relocation Numbers'!$O$2</f>
        <v>179115.2465790041</v>
      </c>
      <c r="AI61" s="45">
        <f>Displacement_Number!AI61*'Temporary Relocation Numbers'!$O$2</f>
        <v>359896.70494517265</v>
      </c>
      <c r="AJ61" s="45">
        <f>Displacement_Number!AJ61*'Temporary Relocation Numbers'!$O$2</f>
        <v>269959.38128732122</v>
      </c>
      <c r="AK61" s="45">
        <f>Displacement_Number!AK61*'Temporary Relocation Numbers'!$O$2</f>
        <v>146571.37179179661</v>
      </c>
      <c r="AL61" s="45">
        <f>Displacement_Number!AL61*'Temporary Relocation Numbers'!$O$2</f>
        <v>92327.245976276972</v>
      </c>
      <c r="AM61" s="45">
        <f>Displacement_Number!AM61*'Temporary Relocation Numbers'!$O$2</f>
        <v>47069.591780782386</v>
      </c>
    </row>
    <row r="62" spans="1:39" x14ac:dyDescent="0.35">
      <c r="A62">
        <v>2081</v>
      </c>
      <c r="B62" s="43">
        <f>Displacement_Number!B62*'Temporary Relocation Numbers'!$C$2</f>
        <v>0</v>
      </c>
      <c r="C62" s="43">
        <f>Displacement_Number!C62*'Temporary Relocation Numbers'!$C$2</f>
        <v>0</v>
      </c>
      <c r="D62" s="43">
        <f>Displacement_Number!D62*'Temporary Relocation Numbers'!$C$2</f>
        <v>0</v>
      </c>
      <c r="E62" s="43">
        <f>Displacement_Number!E62*'Temporary Relocation Numbers'!$C$2</f>
        <v>0</v>
      </c>
      <c r="F62" s="43">
        <f>Displacement_Number!F62*'Temporary Relocation Numbers'!$C$2</f>
        <v>0</v>
      </c>
      <c r="G62" s="43">
        <f>Displacement_Number!G62*'Temporary Relocation Numbers'!$C$2</f>
        <v>0</v>
      </c>
      <c r="H62" s="44">
        <f>Displacement_Number!H62*'Temporary Relocation Numbers'!$I$2</f>
        <v>422.07666534648979</v>
      </c>
      <c r="I62" s="44">
        <f>Displacement_Number!I62*'Temporary Relocation Numbers'!$I$2</f>
        <v>515.71418558211769</v>
      </c>
      <c r="J62" s="44">
        <f>Displacement_Number!J62*'Temporary Relocation Numbers'!$I$2</f>
        <v>337.11171466644703</v>
      </c>
      <c r="K62" s="44">
        <f>Displacement_Number!K62*'Temporary Relocation Numbers'!$I$2</f>
        <v>366.04171624708545</v>
      </c>
      <c r="L62" s="44">
        <f>Displacement_Number!L62*'Temporary Relocation Numbers'!$I$2</f>
        <v>300.99614642091569</v>
      </c>
      <c r="M62" s="44">
        <f>Displacement_Number!M62*'Temporary Relocation Numbers'!$I$2</f>
        <v>123.26001550937541</v>
      </c>
      <c r="N62" s="45">
        <f>Displacement_Number!N62*'Temporary Relocation Numbers'!$O$2</f>
        <v>195067.92142089887</v>
      </c>
      <c r="O62" s="45">
        <f>Displacement_Number!O62*'Temporary Relocation Numbers'!$O$2</f>
        <v>399583.38084420393</v>
      </c>
      <c r="P62" s="45">
        <f>Displacement_Number!P62*'Temporary Relocation Numbers'!$O$2</f>
        <v>302909.57284616487</v>
      </c>
      <c r="Q62" s="45">
        <f>Displacement_Number!Q62*'Temporary Relocation Numbers'!$O$2</f>
        <v>148990.90041613849</v>
      </c>
      <c r="R62" s="45">
        <f>Displacement_Number!R62*'Temporary Relocation Numbers'!$O$2</f>
        <v>95561.883281301532</v>
      </c>
      <c r="S62" s="45">
        <f>Displacement_Number!S62*'Temporary Relocation Numbers'!$O$2</f>
        <v>52177.674500353016</v>
      </c>
      <c r="U62">
        <v>2081</v>
      </c>
      <c r="V62" s="43">
        <f>Displacement_Number!V62*'Temporary Relocation Numbers'!$C$2</f>
        <v>0</v>
      </c>
      <c r="W62" s="43">
        <f>Displacement_Number!W62*'Temporary Relocation Numbers'!$C$2</f>
        <v>0</v>
      </c>
      <c r="X62" s="43">
        <f>Displacement_Number!X62*'Temporary Relocation Numbers'!$C$2</f>
        <v>0</v>
      </c>
      <c r="Y62" s="43">
        <f>Displacement_Number!Y62*'Temporary Relocation Numbers'!$C$2</f>
        <v>0</v>
      </c>
      <c r="Z62" s="43">
        <f>Displacement_Number!Z62*'Temporary Relocation Numbers'!$C$2</f>
        <v>0</v>
      </c>
      <c r="AA62" s="43">
        <f>Displacement_Number!AA62*'Temporary Relocation Numbers'!$C$2</f>
        <v>0</v>
      </c>
      <c r="AB62" s="44">
        <f>Displacement_Number!AB62*'Temporary Relocation Numbers'!$I$2</f>
        <v>392.94310687893687</v>
      </c>
      <c r="AC62" s="44">
        <f>Displacement_Number!AC62*'Temporary Relocation Numbers'!$I$2</f>
        <v>470.94605570476455</v>
      </c>
      <c r="AD62" s="44">
        <f>Displacement_Number!AD62*'Temporary Relocation Numbers'!$I$2</f>
        <v>304.61473196043249</v>
      </c>
      <c r="AE62" s="44">
        <f>Displacement_Number!AE62*'Temporary Relocation Numbers'!$I$2</f>
        <v>365.0998240583238</v>
      </c>
      <c r="AF62" s="44">
        <f>Displacement_Number!AF62*'Temporary Relocation Numbers'!$I$2</f>
        <v>294.84770360353485</v>
      </c>
      <c r="AG62" s="44">
        <f>Displacement_Number!AG62*'Temporary Relocation Numbers'!$I$2</f>
        <v>112.737802092181</v>
      </c>
      <c r="AH62" s="45">
        <f>Displacement_Number!AH62*'Temporary Relocation Numbers'!$O$2</f>
        <v>181603.48910220037</v>
      </c>
      <c r="AI62" s="45">
        <f>Displacement_Number!AI62*'Temporary Relocation Numbers'!$O$2</f>
        <v>364896.33675936214</v>
      </c>
      <c r="AJ62" s="45">
        <f>Displacement_Number!AJ62*'Temporary Relocation Numbers'!$O$2</f>
        <v>273709.61709853442</v>
      </c>
      <c r="AK62" s="45">
        <f>Displacement_Number!AK62*'Temporary Relocation Numbers'!$O$2</f>
        <v>148607.51961807723</v>
      </c>
      <c r="AL62" s="45">
        <f>Displacement_Number!AL62*'Temporary Relocation Numbers'!$O$2</f>
        <v>93609.842426749659</v>
      </c>
      <c r="AM62" s="45">
        <f>Displacement_Number!AM62*'Temporary Relocation Numbers'!$O$2</f>
        <v>47723.47559053819</v>
      </c>
    </row>
    <row r="63" spans="1:39" x14ac:dyDescent="0.35">
      <c r="A63">
        <v>2082</v>
      </c>
      <c r="B63" s="43">
        <f>Displacement_Number!B63*'Temporary Relocation Numbers'!$C$2</f>
        <v>0</v>
      </c>
      <c r="C63" s="43">
        <f>Displacement_Number!C63*'Temporary Relocation Numbers'!$C$2</f>
        <v>0</v>
      </c>
      <c r="D63" s="43">
        <f>Displacement_Number!D63*'Temporary Relocation Numbers'!$C$2</f>
        <v>0</v>
      </c>
      <c r="E63" s="43">
        <f>Displacement_Number!E63*'Temporary Relocation Numbers'!$C$2</f>
        <v>0</v>
      </c>
      <c r="F63" s="43">
        <f>Displacement_Number!F63*'Temporary Relocation Numbers'!$C$2</f>
        <v>0</v>
      </c>
      <c r="G63" s="43">
        <f>Displacement_Number!G63*'Temporary Relocation Numbers'!$C$2</f>
        <v>0</v>
      </c>
      <c r="H63" s="44">
        <f>Displacement_Number!H63*'Temporary Relocation Numbers'!$I$2</f>
        <v>424.62320174836458</v>
      </c>
      <c r="I63" s="44">
        <f>Displacement_Number!I63*'Temporary Relocation Numbers'!$I$2</f>
        <v>518.82566995065065</v>
      </c>
      <c r="J63" s="44">
        <f>Displacement_Number!J63*'Temporary Relocation Numbers'!$I$2</f>
        <v>339.14562775233588</v>
      </c>
      <c r="K63" s="44">
        <f>Displacement_Number!K63*'Temporary Relocation Numbers'!$I$2</f>
        <v>368.25017416849812</v>
      </c>
      <c r="L63" s="44">
        <f>Displacement_Number!L63*'Temporary Relocation Numbers'!$I$2</f>
        <v>302.81216163003808</v>
      </c>
      <c r="M63" s="44">
        <f>Displacement_Number!M63*'Temporary Relocation Numbers'!$I$2</f>
        <v>124.00368636863173</v>
      </c>
      <c r="N63" s="45">
        <f>Displacement_Number!N63*'Temporary Relocation Numbers'!$O$2</f>
        <v>197777.77614438772</v>
      </c>
      <c r="O63" s="45">
        <f>Displacement_Number!O63*'Temporary Relocation Numbers'!$O$2</f>
        <v>405134.33409228793</v>
      </c>
      <c r="P63" s="45">
        <f>Displacement_Number!P63*'Temporary Relocation Numbers'!$O$2</f>
        <v>307117.54784681101</v>
      </c>
      <c r="Q63" s="45">
        <f>Displacement_Number!Q63*'Temporary Relocation Numbers'!$O$2</f>
        <v>151060.65997633996</v>
      </c>
      <c r="R63" s="45">
        <f>Displacement_Number!R63*'Temporary Relocation Numbers'!$O$2</f>
        <v>96889.414834972878</v>
      </c>
      <c r="S63" s="45">
        <f>Displacement_Number!S63*'Temporary Relocation Numbers'!$O$2</f>
        <v>52902.519040016494</v>
      </c>
      <c r="U63">
        <v>2082</v>
      </c>
      <c r="V63" s="43">
        <f>Displacement_Number!V63*'Temporary Relocation Numbers'!$C$2</f>
        <v>0</v>
      </c>
      <c r="W63" s="43">
        <f>Displacement_Number!W63*'Temporary Relocation Numbers'!$C$2</f>
        <v>0</v>
      </c>
      <c r="X63" s="43">
        <f>Displacement_Number!X63*'Temporary Relocation Numbers'!$C$2</f>
        <v>0</v>
      </c>
      <c r="Y63" s="43">
        <f>Displacement_Number!Y63*'Temporary Relocation Numbers'!$C$2</f>
        <v>0</v>
      </c>
      <c r="Z63" s="43">
        <f>Displacement_Number!Z63*'Temporary Relocation Numbers'!$C$2</f>
        <v>0</v>
      </c>
      <c r="AA63" s="43">
        <f>Displacement_Number!AA63*'Temporary Relocation Numbers'!$C$2</f>
        <v>0</v>
      </c>
      <c r="AB63" s="44">
        <f>Displacement_Number!AB63*'Temporary Relocation Numbers'!$I$2</f>
        <v>395.31387031527026</v>
      </c>
      <c r="AC63" s="44">
        <f>Displacement_Number!AC63*'Temporary Relocation Numbers'!$I$2</f>
        <v>473.78743826067307</v>
      </c>
      <c r="AD63" s="44">
        <f>Displacement_Number!AD63*'Temporary Relocation Numbers'!$I$2</f>
        <v>306.45257936393153</v>
      </c>
      <c r="AE63" s="44">
        <f>Displacement_Number!AE63*'Temporary Relocation Numbers'!$I$2</f>
        <v>367.30259921415796</v>
      </c>
      <c r="AF63" s="44">
        <f>Displacement_Number!AF63*'Temporary Relocation Numbers'!$I$2</f>
        <v>296.6266231029561</v>
      </c>
      <c r="AG63" s="44">
        <f>Displacement_Number!AG63*'Temporary Relocation Numbers'!$I$2</f>
        <v>113.4179887513023</v>
      </c>
      <c r="AH63" s="45">
        <f>Displacement_Number!AH63*'Temporary Relocation Numbers'!$O$2</f>
        <v>184126.29792264092</v>
      </c>
      <c r="AI63" s="45">
        <f>Displacement_Number!AI63*'Temporary Relocation Numbers'!$O$2</f>
        <v>369965.42271951644</v>
      </c>
      <c r="AJ63" s="45">
        <f>Displacement_Number!AJ63*'Temporary Relocation Numbers'!$O$2</f>
        <v>277511.95063116268</v>
      </c>
      <c r="AK63" s="45">
        <f>Displacement_Number!AK63*'Temporary Relocation Numbers'!$O$2</f>
        <v>150671.95330891505</v>
      </c>
      <c r="AL63" s="45">
        <f>Displacement_Number!AL63*'Temporary Relocation Numbers'!$O$2</f>
        <v>94910.256517479793</v>
      </c>
      <c r="AM63" s="45">
        <f>Displacement_Number!AM63*'Temporary Relocation Numbers'!$O$2</f>
        <v>48386.443057502082</v>
      </c>
    </row>
    <row r="64" spans="1:39" x14ac:dyDescent="0.35">
      <c r="A64">
        <v>2083</v>
      </c>
      <c r="B64" s="43">
        <f>Displacement_Number!B64*'Temporary Relocation Numbers'!$C$2</f>
        <v>0</v>
      </c>
      <c r="C64" s="43">
        <f>Displacement_Number!C64*'Temporary Relocation Numbers'!$C$2</f>
        <v>0</v>
      </c>
      <c r="D64" s="43">
        <f>Displacement_Number!D64*'Temporary Relocation Numbers'!$C$2</f>
        <v>0</v>
      </c>
      <c r="E64" s="43">
        <f>Displacement_Number!E64*'Temporary Relocation Numbers'!$C$2</f>
        <v>0</v>
      </c>
      <c r="F64" s="43">
        <f>Displacement_Number!F64*'Temporary Relocation Numbers'!$C$2</f>
        <v>0</v>
      </c>
      <c r="G64" s="43">
        <f>Displacement_Number!G64*'Temporary Relocation Numbers'!$C$2</f>
        <v>0</v>
      </c>
      <c r="H64" s="44">
        <f>Displacement_Number!H64*'Temporary Relocation Numbers'!$I$2</f>
        <v>427.18510229656272</v>
      </c>
      <c r="I64" s="44">
        <f>Displacement_Number!I64*'Temporary Relocation Numbers'!$I$2</f>
        <v>521.95592699452629</v>
      </c>
      <c r="J64" s="44">
        <f>Displacement_Number!J64*'Temporary Relocation Numbers'!$I$2</f>
        <v>341.19181214847879</v>
      </c>
      <c r="K64" s="44">
        <f>Displacement_Number!K64*'Temporary Relocation Numbers'!$I$2</f>
        <v>370.4719564903117</v>
      </c>
      <c r="L64" s="44">
        <f>Displacement_Number!L64*'Temporary Relocation Numbers'!$I$2</f>
        <v>304.63913349518077</v>
      </c>
      <c r="M64" s="44">
        <f>Displacement_Number!M64*'Temporary Relocation Numbers'!$I$2</f>
        <v>124.75184405473635</v>
      </c>
      <c r="N64" s="45">
        <f>Displacement_Number!N64*'Temporary Relocation Numbers'!$O$2</f>
        <v>200525.27576904191</v>
      </c>
      <c r="O64" s="45">
        <f>Displacement_Number!O64*'Temporary Relocation Numbers'!$O$2</f>
        <v>410762.40036218299</v>
      </c>
      <c r="P64" s="45">
        <f>Displacement_Number!P64*'Temporary Relocation Numbers'!$O$2</f>
        <v>311383.97941401514</v>
      </c>
      <c r="Q64" s="45">
        <f>Displacement_Number!Q64*'Temporary Relocation Numbers'!$O$2</f>
        <v>153159.17233033673</v>
      </c>
      <c r="R64" s="45">
        <f>Displacement_Number!R64*'Temporary Relocation Numbers'!$O$2</f>
        <v>98235.388260711625</v>
      </c>
      <c r="S64" s="45">
        <f>Displacement_Number!S64*'Temporary Relocation Numbers'!$O$2</f>
        <v>53637.433012856352</v>
      </c>
      <c r="U64">
        <v>2083</v>
      </c>
      <c r="V64" s="43">
        <f>Displacement_Number!V64*'Temporary Relocation Numbers'!$C$2</f>
        <v>0</v>
      </c>
      <c r="W64" s="43">
        <f>Displacement_Number!W64*'Temporary Relocation Numbers'!$C$2</f>
        <v>0</v>
      </c>
      <c r="X64" s="43">
        <f>Displacement_Number!X64*'Temporary Relocation Numbers'!$C$2</f>
        <v>0</v>
      </c>
      <c r="Y64" s="43">
        <f>Displacement_Number!Y64*'Temporary Relocation Numbers'!$C$2</f>
        <v>0</v>
      </c>
      <c r="Z64" s="43">
        <f>Displacement_Number!Z64*'Temporary Relocation Numbers'!$C$2</f>
        <v>0</v>
      </c>
      <c r="AA64" s="43">
        <f>Displacement_Number!AA64*'Temporary Relocation Numbers'!$C$2</f>
        <v>0</v>
      </c>
      <c r="AB64" s="44">
        <f>Displacement_Number!AB64*'Temporary Relocation Numbers'!$I$2</f>
        <v>397.69893739804172</v>
      </c>
      <c r="AC64" s="44">
        <f>Displacement_Number!AC64*'Temporary Relocation Numbers'!$I$2</f>
        <v>476.64596387305517</v>
      </c>
      <c r="AD64" s="44">
        <f>Displacement_Number!AD64*'Temporary Relocation Numbers'!$I$2</f>
        <v>308.30151514472868</v>
      </c>
      <c r="AE64" s="44">
        <f>Displacement_Number!AE64*'Temporary Relocation Numbers'!$I$2</f>
        <v>369.51866448427722</v>
      </c>
      <c r="AF64" s="44">
        <f>Displacement_Number!AF64*'Temporary Relocation Numbers'!$I$2</f>
        <v>298.41627544698412</v>
      </c>
      <c r="AG64" s="44">
        <f>Displacement_Number!AG64*'Temporary Relocation Numbers'!$I$2</f>
        <v>114.10227921484999</v>
      </c>
      <c r="AH64" s="45">
        <f>Displacement_Number!AH64*'Temporary Relocation Numbers'!$O$2</f>
        <v>186684.15323021653</v>
      </c>
      <c r="AI64" s="45">
        <f>Displacement_Number!AI64*'Temporary Relocation Numbers'!$O$2</f>
        <v>375104.92767236207</v>
      </c>
      <c r="AJ64" s="45">
        <f>Displacement_Number!AJ64*'Temporary Relocation Numbers'!$O$2</f>
        <v>281367.10561904934</v>
      </c>
      <c r="AK64" s="45">
        <f>Displacement_Number!AK64*'Temporary Relocation Numbers'!$O$2</f>
        <v>152765.06580735842</v>
      </c>
      <c r="AL64" s="45">
        <f>Displacement_Number!AL64*'Temporary Relocation Numbers'!$O$2</f>
        <v>96228.735768491475</v>
      </c>
      <c r="AM64" s="45">
        <f>Displacement_Number!AM64*'Temporary Relocation Numbers'!$O$2</f>
        <v>49058.620370496952</v>
      </c>
    </row>
    <row r="65" spans="1:39" x14ac:dyDescent="0.35">
      <c r="A65">
        <v>2084</v>
      </c>
      <c r="B65" s="43">
        <f>Displacement_Number!B65*'Temporary Relocation Numbers'!$C$2</f>
        <v>0</v>
      </c>
      <c r="C65" s="43">
        <f>Displacement_Number!C65*'Temporary Relocation Numbers'!$C$2</f>
        <v>0</v>
      </c>
      <c r="D65" s="43">
        <f>Displacement_Number!D65*'Temporary Relocation Numbers'!$C$2</f>
        <v>0</v>
      </c>
      <c r="E65" s="43">
        <f>Displacement_Number!E65*'Temporary Relocation Numbers'!$C$2</f>
        <v>0</v>
      </c>
      <c r="F65" s="43">
        <f>Displacement_Number!F65*'Temporary Relocation Numbers'!$C$2</f>
        <v>0</v>
      </c>
      <c r="G65" s="43">
        <f>Displacement_Number!G65*'Temporary Relocation Numbers'!$C$2</f>
        <v>0</v>
      </c>
      <c r="H65" s="44">
        <f>Displacement_Number!H65*'Temporary Relocation Numbers'!$I$2</f>
        <v>429.76245968836218</v>
      </c>
      <c r="I65" s="44">
        <f>Displacement_Number!I65*'Temporary Relocation Numbers'!$I$2</f>
        <v>525.10506997587242</v>
      </c>
      <c r="J65" s="44">
        <f>Displacement_Number!J65*'Temporary Relocation Numbers'!$I$2</f>
        <v>343.25034189198993</v>
      </c>
      <c r="K65" s="44">
        <f>Displacement_Number!K65*'Temporary Relocation Numbers'!$I$2</f>
        <v>372.70714360330192</v>
      </c>
      <c r="L65" s="44">
        <f>Displacement_Number!L65*'Temporary Relocation Numbers'!$I$2</f>
        <v>306.47712812168839</v>
      </c>
      <c r="M65" s="44">
        <f>Displacement_Number!M65*'Temporary Relocation Numbers'!$I$2</f>
        <v>125.50451563828767</v>
      </c>
      <c r="N65" s="45">
        <f>Displacement_Number!N65*'Temporary Relocation Numbers'!$O$2</f>
        <v>203310.9432522626</v>
      </c>
      <c r="O65" s="45">
        <f>Displacement_Number!O65*'Temporary Relocation Numbers'!$O$2</f>
        <v>416468.650896587</v>
      </c>
      <c r="P65" s="45">
        <f>Displacement_Number!P65*'Temporary Relocation Numbers'!$O$2</f>
        <v>315709.67961775669</v>
      </c>
      <c r="Q65" s="45">
        <f>Displacement_Number!Q65*'Temporary Relocation Numbers'!$O$2</f>
        <v>155286.83690768914</v>
      </c>
      <c r="R65" s="45">
        <f>Displacement_Number!R65*'Temporary Relocation Numbers'!$O$2</f>
        <v>99600.059750277869</v>
      </c>
      <c r="S65" s="45">
        <f>Displacement_Number!S65*'Temporary Relocation Numbers'!$O$2</f>
        <v>54382.556301949524</v>
      </c>
      <c r="U65">
        <v>2084</v>
      </c>
      <c r="V65" s="43">
        <f>Displacement_Number!V65*'Temporary Relocation Numbers'!$C$2</f>
        <v>0</v>
      </c>
      <c r="W65" s="43">
        <f>Displacement_Number!W65*'Temporary Relocation Numbers'!$C$2</f>
        <v>0</v>
      </c>
      <c r="X65" s="43">
        <f>Displacement_Number!X65*'Temporary Relocation Numbers'!$C$2</f>
        <v>0</v>
      </c>
      <c r="Y65" s="43">
        <f>Displacement_Number!Y65*'Temporary Relocation Numbers'!$C$2</f>
        <v>0</v>
      </c>
      <c r="Z65" s="43">
        <f>Displacement_Number!Z65*'Temporary Relocation Numbers'!$C$2</f>
        <v>0</v>
      </c>
      <c r="AA65" s="43">
        <f>Displacement_Number!AA65*'Temporary Relocation Numbers'!$C$2</f>
        <v>0</v>
      </c>
      <c r="AB65" s="44">
        <f>Displacement_Number!AB65*'Temporary Relocation Numbers'!$I$2</f>
        <v>400.09839442616163</v>
      </c>
      <c r="AC65" s="44">
        <f>Displacement_Number!AC65*'Temporary Relocation Numbers'!$I$2</f>
        <v>479.52173597197719</v>
      </c>
      <c r="AD65" s="44">
        <f>Displacement_Number!AD65*'Temporary Relocation Numbers'!$I$2</f>
        <v>310.16160620288923</v>
      </c>
      <c r="AE65" s="44">
        <f>Displacement_Number!AE65*'Temporary Relocation Numbers'!$I$2</f>
        <v>371.74810005259718</v>
      </c>
      <c r="AF65" s="44">
        <f>Displacement_Number!AF65*'Temporary Relocation Numbers'!$I$2</f>
        <v>300.21672539063081</v>
      </c>
      <c r="AG65" s="44">
        <f>Displacement_Number!AG65*'Temporary Relocation Numbers'!$I$2</f>
        <v>114.79069824251404</v>
      </c>
      <c r="AH65" s="45">
        <f>Displacement_Number!AH65*'Temporary Relocation Numbers'!$O$2</f>
        <v>189277.54188554478</v>
      </c>
      <c r="AI65" s="45">
        <f>Displacement_Number!AI65*'Temporary Relocation Numbers'!$O$2</f>
        <v>380315.8298681344</v>
      </c>
      <c r="AJ65" s="45">
        <f>Displacement_Number!AJ65*'Temporary Relocation Numbers'!$O$2</f>
        <v>285275.81585004111</v>
      </c>
      <c r="AK65" s="45">
        <f>Displacement_Number!AK65*'Temporary Relocation Numbers'!$O$2</f>
        <v>154887.25551516243</v>
      </c>
      <c r="AL65" s="45">
        <f>Displacement_Number!AL65*'Temporary Relocation Numbers'!$O$2</f>
        <v>97565.531138320381</v>
      </c>
      <c r="AM65" s="45">
        <f>Displacement_Number!AM65*'Temporary Relocation Numbers'!$O$2</f>
        <v>49740.135471342219</v>
      </c>
    </row>
    <row r="66" spans="1:39" x14ac:dyDescent="0.35">
      <c r="A66">
        <v>2085</v>
      </c>
      <c r="B66" s="43">
        <f>Displacement_Number!B66*'Temporary Relocation Numbers'!$C$2</f>
        <v>0</v>
      </c>
      <c r="C66" s="43">
        <f>Displacement_Number!C66*'Temporary Relocation Numbers'!$C$2</f>
        <v>0</v>
      </c>
      <c r="D66" s="43">
        <f>Displacement_Number!D66*'Temporary Relocation Numbers'!$C$2</f>
        <v>0</v>
      </c>
      <c r="E66" s="43">
        <f>Displacement_Number!E66*'Temporary Relocation Numbers'!$C$2</f>
        <v>0</v>
      </c>
      <c r="F66" s="43">
        <f>Displacement_Number!F66*'Temporary Relocation Numbers'!$C$2</f>
        <v>0</v>
      </c>
      <c r="G66" s="43">
        <f>Displacement_Number!G66*'Temporary Relocation Numbers'!$C$2</f>
        <v>0</v>
      </c>
      <c r="H66" s="44">
        <f>Displacement_Number!H66*'Temporary Relocation Numbers'!$I$2</f>
        <v>432.35536718031562</v>
      </c>
      <c r="I66" s="44">
        <f>Displacement_Number!I66*'Temporary Relocation Numbers'!$I$2</f>
        <v>528.27321284016671</v>
      </c>
      <c r="J66" s="44">
        <f>Displacement_Number!J66*'Temporary Relocation Numbers'!$I$2</f>
        <v>345.32129146667529</v>
      </c>
      <c r="K66" s="44">
        <f>Displacement_Number!K66*'Temporary Relocation Numbers'!$I$2</f>
        <v>374.95581638327059</v>
      </c>
      <c r="L66" s="44">
        <f>Displacement_Number!L66*'Temporary Relocation Numbers'!$I$2</f>
        <v>308.32621201374212</v>
      </c>
      <c r="M66" s="44">
        <f>Displacement_Number!M66*'Temporary Relocation Numbers'!$I$2</f>
        <v>126.26172835321046</v>
      </c>
      <c r="N66" s="45">
        <f>Displacement_Number!N66*'Temporary Relocation Numbers'!$O$2</f>
        <v>206135.30881629779</v>
      </c>
      <c r="O66" s="45">
        <f>Displacement_Number!O66*'Temporary Relocation Numbers'!$O$2</f>
        <v>422254.17181974289</v>
      </c>
      <c r="P66" s="45">
        <f>Displacement_Number!P66*'Temporary Relocation Numbers'!$O$2</f>
        <v>320095.47180917166</v>
      </c>
      <c r="Q66" s="45">
        <f>Displacement_Number!Q66*'Temporary Relocation Numbers'!$O$2</f>
        <v>157444.05868677382</v>
      </c>
      <c r="R66" s="45">
        <f>Displacement_Number!R66*'Temporary Relocation Numbers'!$O$2</f>
        <v>100983.68905440983</v>
      </c>
      <c r="S66" s="45">
        <f>Displacement_Number!S66*'Temporary Relocation Numbers'!$O$2</f>
        <v>55138.030733607913</v>
      </c>
      <c r="U66">
        <v>2085</v>
      </c>
      <c r="V66" s="43">
        <f>Displacement_Number!V66*'Temporary Relocation Numbers'!$C$2</f>
        <v>0</v>
      </c>
      <c r="W66" s="43">
        <f>Displacement_Number!W66*'Temporary Relocation Numbers'!$C$2</f>
        <v>0</v>
      </c>
      <c r="X66" s="43">
        <f>Displacement_Number!X66*'Temporary Relocation Numbers'!$C$2</f>
        <v>0</v>
      </c>
      <c r="Y66" s="43">
        <f>Displacement_Number!Y66*'Temporary Relocation Numbers'!$C$2</f>
        <v>0</v>
      </c>
      <c r="Z66" s="43">
        <f>Displacement_Number!Z66*'Temporary Relocation Numbers'!$C$2</f>
        <v>0</v>
      </c>
      <c r="AA66" s="43">
        <f>Displacement_Number!AA66*'Temporary Relocation Numbers'!$C$2</f>
        <v>0</v>
      </c>
      <c r="AB66" s="44">
        <f>Displacement_Number!AB66*'Temporary Relocation Numbers'!$I$2</f>
        <v>402.51232821921189</v>
      </c>
      <c r="AC66" s="44">
        <f>Displacement_Number!AC66*'Temporary Relocation Numbers'!$I$2</f>
        <v>482.41485861153473</v>
      </c>
      <c r="AD66" s="44">
        <f>Displacement_Number!AD66*'Temporary Relocation Numbers'!$I$2</f>
        <v>312.03291984210978</v>
      </c>
      <c r="AE66" s="44">
        <f>Displacement_Number!AE66*'Temporary Relocation Numbers'!$I$2</f>
        <v>373.99098658681157</v>
      </c>
      <c r="AF66" s="44">
        <f>Displacement_Number!AF66*'Temporary Relocation Numbers'!$I$2</f>
        <v>302.02803807959765</v>
      </c>
      <c r="AG66" s="44">
        <f>Displacement_Number!AG66*'Temporary Relocation Numbers'!$I$2</f>
        <v>115.48327074336818</v>
      </c>
      <c r="AH66" s="45">
        <f>Displacement_Number!AH66*'Temporary Relocation Numbers'!$O$2</f>
        <v>191906.957512639</v>
      </c>
      <c r="AI66" s="45">
        <f>Displacement_Number!AI66*'Temporary Relocation Numbers'!$O$2</f>
        <v>385599.1211467759</v>
      </c>
      <c r="AJ66" s="45">
        <f>Displacement_Number!AJ66*'Temporary Relocation Numbers'!$O$2</f>
        <v>289238.82530565705</v>
      </c>
      <c r="AK66" s="45">
        <f>Displacement_Number!AK66*'Temporary Relocation Numbers'!$O$2</f>
        <v>157038.92636862048</v>
      </c>
      <c r="AL66" s="45">
        <f>Displacement_Number!AL66*'Temporary Relocation Numbers'!$O$2</f>
        <v>98920.897071781088</v>
      </c>
      <c r="AM66" s="45">
        <f>Displacement_Number!AM66*'Temporary Relocation Numbers'!$O$2</f>
        <v>50431.11807920607</v>
      </c>
    </row>
    <row r="67" spans="1:39" x14ac:dyDescent="0.35">
      <c r="A67">
        <v>2086</v>
      </c>
      <c r="B67" s="43">
        <f>Displacement_Number!B67*'Temporary Relocation Numbers'!$C$2</f>
        <v>0</v>
      </c>
      <c r="C67" s="43">
        <f>Displacement_Number!C67*'Temporary Relocation Numbers'!$C$2</f>
        <v>0</v>
      </c>
      <c r="D67" s="43">
        <f>Displacement_Number!D67*'Temporary Relocation Numbers'!$C$2</f>
        <v>0</v>
      </c>
      <c r="E67" s="43">
        <f>Displacement_Number!E67*'Temporary Relocation Numbers'!$C$2</f>
        <v>0</v>
      </c>
      <c r="F67" s="43">
        <f>Displacement_Number!F67*'Temporary Relocation Numbers'!$C$2</f>
        <v>0</v>
      </c>
      <c r="G67" s="43">
        <f>Displacement_Number!G67*'Temporary Relocation Numbers'!$C$2</f>
        <v>0</v>
      </c>
      <c r="H67" s="44">
        <f>Displacement_Number!H67*'Temporary Relocation Numbers'!$I$2</f>
        <v>434.96391859162571</v>
      </c>
      <c r="I67" s="44">
        <f>Displacement_Number!I67*'Temporary Relocation Numbers'!$I$2</f>
        <v>531.46047022035964</v>
      </c>
      <c r="J67" s="44">
        <f>Displacement_Number!J67*'Temporary Relocation Numbers'!$I$2</f>
        <v>347.4047358057278</v>
      </c>
      <c r="K67" s="44">
        <f>Displacement_Number!K67*'Temporary Relocation Numbers'!$I$2</f>
        <v>377.21805619397145</v>
      </c>
      <c r="L67" s="44">
        <f>Displacement_Number!L67*'Temporary Relocation Numbers'!$I$2</f>
        <v>310.18645207676616</v>
      </c>
      <c r="M67" s="44">
        <f>Displacement_Number!M67*'Temporary Relocation Numbers'!$I$2</f>
        <v>127.0235095977413</v>
      </c>
      <c r="N67" s="45">
        <f>Displacement_Number!N67*'Temporary Relocation Numbers'!$O$2</f>
        <v>208998.91004916478</v>
      </c>
      <c r="O67" s="45">
        <f>Displacement_Number!O67*'Temporary Relocation Numbers'!$O$2</f>
        <v>428120.06434417109</v>
      </c>
      <c r="P67" s="45">
        <f>Displacement_Number!P67*'Temporary Relocation Numbers'!$O$2</f>
        <v>324542.1907772682</v>
      </c>
      <c r="Q67" s="45">
        <f>Displacement_Number!Q67*'Temporary Relocation Numbers'!$O$2</f>
        <v>159631.24827186728</v>
      </c>
      <c r="R67" s="45">
        <f>Displacement_Number!R67*'Temporary Relocation Numbers'!$O$2</f>
        <v>102386.53953226446</v>
      </c>
      <c r="S67" s="45">
        <f>Displacement_Number!S67*'Temporary Relocation Numbers'!$O$2</f>
        <v>55904.000104373619</v>
      </c>
      <c r="U67">
        <v>2086</v>
      </c>
      <c r="V67" s="43">
        <f>Displacement_Number!V67*'Temporary Relocation Numbers'!$C$2</f>
        <v>0</v>
      </c>
      <c r="W67" s="43">
        <f>Displacement_Number!W67*'Temporary Relocation Numbers'!$C$2</f>
        <v>0</v>
      </c>
      <c r="X67" s="43">
        <f>Displacement_Number!X67*'Temporary Relocation Numbers'!$C$2</f>
        <v>0</v>
      </c>
      <c r="Y67" s="43">
        <f>Displacement_Number!Y67*'Temporary Relocation Numbers'!$C$2</f>
        <v>0</v>
      </c>
      <c r="Z67" s="43">
        <f>Displacement_Number!Z67*'Temporary Relocation Numbers'!$C$2</f>
        <v>0</v>
      </c>
      <c r="AA67" s="43">
        <f>Displacement_Number!AA67*'Temporary Relocation Numbers'!$C$2</f>
        <v>0</v>
      </c>
      <c r="AB67" s="44">
        <f>Displacement_Number!AB67*'Temporary Relocation Numbers'!$I$2</f>
        <v>404.94082612058764</v>
      </c>
      <c r="AC67" s="44">
        <f>Displacement_Number!AC67*'Temporary Relocation Numbers'!$I$2</f>
        <v>485.32543647361831</v>
      </c>
      <c r="AD67" s="44">
        <f>Displacement_Number!AD67*'Temporary Relocation Numbers'!$I$2</f>
        <v>313.9155237721539</v>
      </c>
      <c r="AE67" s="44">
        <f>Displacement_Number!AE67*'Temporary Relocation Numbers'!$I$2</f>
        <v>376.2474052413101</v>
      </c>
      <c r="AF67" s="44">
        <f>Displacement_Number!AF67*'Temporary Relocation Numbers'!$I$2</f>
        <v>303.85027905263308</v>
      </c>
      <c r="AG67" s="44">
        <f>Displacement_Number!AG67*'Temporary Relocation Numbers'!$I$2</f>
        <v>116.18002177677138</v>
      </c>
      <c r="AH67" s="45">
        <f>Displacement_Number!AH67*'Temporary Relocation Numbers'!$O$2</f>
        <v>194572.90059286446</v>
      </c>
      <c r="AI67" s="45">
        <f>Displacement_Number!AI67*'Temporary Relocation Numbers'!$O$2</f>
        <v>390955.80712672294</v>
      </c>
      <c r="AJ67" s="45">
        <f>Displacement_Number!AJ67*'Temporary Relocation Numbers'!$O$2</f>
        <v>293256.88830269745</v>
      </c>
      <c r="AK67" s="45">
        <f>Displacement_Number!AK67*'Temporary Relocation Numbers'!$O$2</f>
        <v>159220.48791544911</v>
      </c>
      <c r="AL67" s="45">
        <f>Displacement_Number!AL67*'Temporary Relocation Numbers'!$O$2</f>
        <v>100295.09154839792</v>
      </c>
      <c r="AM67" s="45">
        <f>Displacement_Number!AM67*'Temporary Relocation Numbers'!$O$2</f>
        <v>51131.699715296229</v>
      </c>
    </row>
    <row r="68" spans="1:39" x14ac:dyDescent="0.35">
      <c r="A68">
        <v>2087</v>
      </c>
      <c r="B68" s="43">
        <f>Displacement_Number!B68*'Temporary Relocation Numbers'!$C$2</f>
        <v>0</v>
      </c>
      <c r="C68" s="43">
        <f>Displacement_Number!C68*'Temporary Relocation Numbers'!$C$2</f>
        <v>0</v>
      </c>
      <c r="D68" s="43">
        <f>Displacement_Number!D68*'Temporary Relocation Numbers'!$C$2</f>
        <v>0</v>
      </c>
      <c r="E68" s="43">
        <f>Displacement_Number!E68*'Temporary Relocation Numbers'!$C$2</f>
        <v>0</v>
      </c>
      <c r="F68" s="43">
        <f>Displacement_Number!F68*'Temporary Relocation Numbers'!$C$2</f>
        <v>0</v>
      </c>
      <c r="G68" s="43">
        <f>Displacement_Number!G68*'Temporary Relocation Numbers'!$C$2</f>
        <v>0</v>
      </c>
      <c r="H68" s="44">
        <f>Displacement_Number!H68*'Temporary Relocation Numbers'!$I$2</f>
        <v>437.58820830753893</v>
      </c>
      <c r="I68" s="44">
        <f>Displacement_Number!I68*'Temporary Relocation Numbers'!$I$2</f>
        <v>534.66695744102287</v>
      </c>
      <c r="J68" s="44">
        <f>Displacement_Number!J68*'Temporary Relocation Numbers'!$I$2</f>
        <v>349.5007502944386</v>
      </c>
      <c r="K68" s="44">
        <f>Displacement_Number!K68*'Temporary Relocation Numbers'!$I$2</f>
        <v>379.49394489005425</v>
      </c>
      <c r="L68" s="44">
        <f>Displacement_Number!L68*'Temporary Relocation Numbers'!$I$2</f>
        <v>312.05791561984898</v>
      </c>
      <c r="M68" s="44">
        <f>Displacement_Number!M68*'Temporary Relocation Numbers'!$I$2</f>
        <v>127.78988693542</v>
      </c>
      <c r="N68" s="45">
        <f>Displacement_Number!N68*'Temporary Relocation Numbers'!$O$2</f>
        <v>211902.29200697388</v>
      </c>
      <c r="O68" s="45">
        <f>Displacement_Number!O68*'Temporary Relocation Numbers'!$O$2</f>
        <v>434067.44498027349</v>
      </c>
      <c r="P68" s="45">
        <f>Displacement_Number!P68*'Temporary Relocation Numbers'!$O$2</f>
        <v>329050.68290781992</v>
      </c>
      <c r="Q68" s="45">
        <f>Displacement_Number!Q68*'Temporary Relocation Numbers'!$O$2</f>
        <v>161848.82197129971</v>
      </c>
      <c r="R68" s="45">
        <f>Displacement_Number!R68*'Temporary Relocation Numbers'!$O$2</f>
        <v>103808.87820154533</v>
      </c>
      <c r="S68" s="45">
        <f>Displacement_Number!S68*'Temporary Relocation Numbers'!$O$2</f>
        <v>56680.610208389051</v>
      </c>
      <c r="U68">
        <v>2087</v>
      </c>
      <c r="V68" s="43">
        <f>Displacement_Number!V68*'Temporary Relocation Numbers'!$C$2</f>
        <v>0</v>
      </c>
      <c r="W68" s="43">
        <f>Displacement_Number!W68*'Temporary Relocation Numbers'!$C$2</f>
        <v>0</v>
      </c>
      <c r="X68" s="43">
        <f>Displacement_Number!X68*'Temporary Relocation Numbers'!$C$2</f>
        <v>0</v>
      </c>
      <c r="Y68" s="43">
        <f>Displacement_Number!Y68*'Temporary Relocation Numbers'!$C$2</f>
        <v>0</v>
      </c>
      <c r="Z68" s="43">
        <f>Displacement_Number!Z68*'Temporary Relocation Numbers'!$C$2</f>
        <v>0</v>
      </c>
      <c r="AA68" s="43">
        <f>Displacement_Number!AA68*'Temporary Relocation Numbers'!$C$2</f>
        <v>0</v>
      </c>
      <c r="AB68" s="44">
        <f>Displacement_Number!AB68*'Temporary Relocation Numbers'!$I$2</f>
        <v>407.38397600065707</v>
      </c>
      <c r="AC68" s="44">
        <f>Displacement_Number!AC68*'Temporary Relocation Numbers'!$I$2</f>
        <v>488.25357487170118</v>
      </c>
      <c r="AD68" s="44">
        <f>Displacement_Number!AD68*'Temporary Relocation Numbers'!$I$2</f>
        <v>315.80948611130179</v>
      </c>
      <c r="AE68" s="44">
        <f>Displacement_Number!AE68*'Temporary Relocation Numbers'!$I$2</f>
        <v>378.51743766011589</v>
      </c>
      <c r="AF68" s="44">
        <f>Displacement_Number!AF68*'Temporary Relocation Numbers'!$I$2</f>
        <v>305.6835142439038</v>
      </c>
      <c r="AG68" s="44">
        <f>Displacement_Number!AG68*'Temporary Relocation Numbers'!$I$2</f>
        <v>116.88097655327458</v>
      </c>
      <c r="AH68" s="45">
        <f>Displacement_Number!AH68*'Temporary Relocation Numbers'!$O$2</f>
        <v>197275.87856019934</v>
      </c>
      <c r="AI68" s="45">
        <f>Displacement_Number!AI68*'Temporary Relocation Numbers'!$O$2</f>
        <v>396386.90739631467</v>
      </c>
      <c r="AJ68" s="45">
        <f>Displacement_Number!AJ68*'Temporary Relocation Numbers'!$O$2</f>
        <v>297330.76963682013</v>
      </c>
      <c r="AK68" s="45">
        <f>Displacement_Number!AK68*'Temporary Relocation Numbers'!$O$2</f>
        <v>161432.35539274133</v>
      </c>
      <c r="AL68" s="45">
        <f>Displacement_Number!AL68*'Temporary Relocation Numbers'!$O$2</f>
        <v>101688.37613150856</v>
      </c>
      <c r="AM68" s="45">
        <f>Displacement_Number!AM68*'Temporary Relocation Numbers'!$O$2</f>
        <v>51842.013727893609</v>
      </c>
    </row>
    <row r="69" spans="1:39" x14ac:dyDescent="0.35">
      <c r="A69">
        <v>2088</v>
      </c>
      <c r="B69" s="43">
        <f>Displacement_Number!B69*'Temporary Relocation Numbers'!$C$2</f>
        <v>0</v>
      </c>
      <c r="C69" s="43">
        <f>Displacement_Number!C69*'Temporary Relocation Numbers'!$C$2</f>
        <v>0</v>
      </c>
      <c r="D69" s="43">
        <f>Displacement_Number!D69*'Temporary Relocation Numbers'!$C$2</f>
        <v>0</v>
      </c>
      <c r="E69" s="43">
        <f>Displacement_Number!E69*'Temporary Relocation Numbers'!$C$2</f>
        <v>0</v>
      </c>
      <c r="F69" s="43">
        <f>Displacement_Number!F69*'Temporary Relocation Numbers'!$C$2</f>
        <v>0</v>
      </c>
      <c r="G69" s="43">
        <f>Displacement_Number!G69*'Temporary Relocation Numbers'!$C$2</f>
        <v>0</v>
      </c>
      <c r="H69" s="44">
        <f>Displacement_Number!H69*'Temporary Relocation Numbers'!$I$2</f>
        <v>440.22833128276079</v>
      </c>
      <c r="I69" s="44">
        <f>Displacement_Number!I69*'Temporary Relocation Numbers'!$I$2</f>
        <v>537.89279052252118</v>
      </c>
      <c r="J69" s="44">
        <f>Displacement_Number!J69*'Temporary Relocation Numbers'!$I$2</f>
        <v>351.60941077292478</v>
      </c>
      <c r="K69" s="44">
        <f>Displacement_Number!K69*'Temporary Relocation Numbers'!$I$2</f>
        <v>381.78356482002658</v>
      </c>
      <c r="L69" s="44">
        <f>Displacement_Number!L69*'Temporary Relocation Numbers'!$I$2</f>
        <v>313.94067035817778</v>
      </c>
      <c r="M69" s="44">
        <f>Displacement_Number!M69*'Temporary Relocation Numbers'!$I$2</f>
        <v>128.56088809608679</v>
      </c>
      <c r="N69" s="45">
        <f>Displacement_Number!N69*'Temporary Relocation Numbers'!$O$2</f>
        <v>214846.00731767429</v>
      </c>
      <c r="O69" s="45">
        <f>Displacement_Number!O69*'Temporary Relocation Numbers'!$O$2</f>
        <v>440097.44574884948</v>
      </c>
      <c r="P69" s="45">
        <f>Displacement_Number!P69*'Temporary Relocation Numbers'!$O$2</f>
        <v>333621.8063444664</v>
      </c>
      <c r="Q69" s="45">
        <f>Displacement_Number!Q69*'Temporary Relocation Numbers'!$O$2</f>
        <v>164097.20187669527</v>
      </c>
      <c r="R69" s="45">
        <f>Displacement_Number!R69*'Temporary Relocation Numbers'!$O$2</f>
        <v>105250.97578932634</v>
      </c>
      <c r="S69" s="45">
        <f>Displacement_Number!S69*'Temporary Relocation Numbers'!$O$2</f>
        <v>57468.008865147262</v>
      </c>
      <c r="U69">
        <v>2088</v>
      </c>
      <c r="V69" s="43">
        <f>Displacement_Number!V69*'Temporary Relocation Numbers'!$C$2</f>
        <v>0</v>
      </c>
      <c r="W69" s="43">
        <f>Displacement_Number!W69*'Temporary Relocation Numbers'!$C$2</f>
        <v>0</v>
      </c>
      <c r="X69" s="43">
        <f>Displacement_Number!X69*'Temporary Relocation Numbers'!$C$2</f>
        <v>0</v>
      </c>
      <c r="Y69" s="43">
        <f>Displacement_Number!Y69*'Temporary Relocation Numbers'!$C$2</f>
        <v>0</v>
      </c>
      <c r="Z69" s="43">
        <f>Displacement_Number!Z69*'Temporary Relocation Numbers'!$C$2</f>
        <v>0</v>
      </c>
      <c r="AA69" s="43">
        <f>Displacement_Number!AA69*'Temporary Relocation Numbers'!$C$2</f>
        <v>0</v>
      </c>
      <c r="AB69" s="44">
        <f>Displacement_Number!AB69*'Temporary Relocation Numbers'!$I$2</f>
        <v>409.84186625994096</v>
      </c>
      <c r="AC69" s="44">
        <f>Displacement_Number!AC69*'Temporary Relocation Numbers'!$I$2</f>
        <v>491.19937975464967</v>
      </c>
      <c r="AD69" s="44">
        <f>Displacement_Number!AD69*'Temporary Relocation Numbers'!$I$2</f>
        <v>317.71487538881524</v>
      </c>
      <c r="AE69" s="44">
        <f>Displacement_Number!AE69*'Temporary Relocation Numbers'!$I$2</f>
        <v>380.8011659798384</v>
      </c>
      <c r="AF69" s="44">
        <f>Displacement_Number!AF69*'Temporary Relocation Numbers'!$I$2</f>
        <v>307.52780998538026</v>
      </c>
      <c r="AG69" s="44">
        <f>Displacement_Number!AG69*'Temporary Relocation Numbers'!$I$2</f>
        <v>117.5861604355327</v>
      </c>
      <c r="AH69" s="45">
        <f>Displacement_Number!AH69*'Temporary Relocation Numbers'!$O$2</f>
        <v>200016.40589781979</v>
      </c>
      <c r="AI69" s="45">
        <f>Displacement_Number!AI69*'Temporary Relocation Numbers'!$O$2</f>
        <v>401893.4557078607</v>
      </c>
      <c r="AJ69" s="45">
        <f>Displacement_Number!AJ69*'Temporary Relocation Numbers'!$O$2</f>
        <v>301461.24472811096</v>
      </c>
      <c r="AK69" s="45">
        <f>Displacement_Number!AK69*'Temporary Relocation Numbers'!$O$2</f>
        <v>163674.94980600232</v>
      </c>
      <c r="AL69" s="45">
        <f>Displacement_Number!AL69*'Temporary Relocation Numbers'!$O$2</f>
        <v>103101.01601804991</v>
      </c>
      <c r="AM69" s="45">
        <f>Displacement_Number!AM69*'Temporary Relocation Numbers'!$O$2</f>
        <v>52562.19531773372</v>
      </c>
    </row>
    <row r="70" spans="1:39" x14ac:dyDescent="0.35">
      <c r="A70">
        <v>2089</v>
      </c>
      <c r="B70" s="43">
        <f>Displacement_Number!B70*'Temporary Relocation Numbers'!$C$2</f>
        <v>0</v>
      </c>
      <c r="C70" s="43">
        <f>Displacement_Number!C70*'Temporary Relocation Numbers'!$C$2</f>
        <v>0</v>
      </c>
      <c r="D70" s="43">
        <f>Displacement_Number!D70*'Temporary Relocation Numbers'!$C$2</f>
        <v>0</v>
      </c>
      <c r="E70" s="43">
        <f>Displacement_Number!E70*'Temporary Relocation Numbers'!$C$2</f>
        <v>0</v>
      </c>
      <c r="F70" s="43">
        <f>Displacement_Number!F70*'Temporary Relocation Numbers'!$C$2</f>
        <v>0</v>
      </c>
      <c r="G70" s="43">
        <f>Displacement_Number!G70*'Temporary Relocation Numbers'!$C$2</f>
        <v>0</v>
      </c>
      <c r="H70" s="44">
        <f>Displacement_Number!H70*'Temporary Relocation Numbers'!$I$2</f>
        <v>442.88438304489245</v>
      </c>
      <c r="I70" s="44">
        <f>Displacement_Number!I70*'Temporary Relocation Numbers'!$I$2</f>
        <v>541.13808618521125</v>
      </c>
      <c r="J70" s="44">
        <f>Displacement_Number!J70*'Temporary Relocation Numbers'!$I$2</f>
        <v>353.73079353887306</v>
      </c>
      <c r="K70" s="44">
        <f>Displacement_Number!K70*'Temporary Relocation Numbers'!$I$2</f>
        <v>384.08699882923349</v>
      </c>
      <c r="L70" s="44">
        <f>Displacement_Number!L70*'Temporary Relocation Numbers'!$I$2</f>
        <v>315.83478441548959</v>
      </c>
      <c r="M70" s="44">
        <f>Displacement_Number!M70*'Temporary Relocation Numbers'!$I$2</f>
        <v>129.33654097688577</v>
      </c>
      <c r="N70" s="45">
        <f>Displacement_Number!N70*'Temporary Relocation Numbers'!$O$2</f>
        <v>217830.61628624122</v>
      </c>
      <c r="O70" s="45">
        <f>Displacement_Number!O70*'Temporary Relocation Numbers'!$O$2</f>
        <v>446211.21439656388</v>
      </c>
      <c r="P70" s="45">
        <f>Displacement_Number!P70*'Temporary Relocation Numbers'!$O$2</f>
        <v>338256.4311520519</v>
      </c>
      <c r="Q70" s="45">
        <f>Displacement_Number!Q70*'Temporary Relocation Numbers'!$O$2</f>
        <v>166376.81594331251</v>
      </c>
      <c r="R70" s="45">
        <f>Displacement_Number!R70*'Temporary Relocation Numbers'!$O$2</f>
        <v>106713.10678358198</v>
      </c>
      <c r="S70" s="45">
        <f>Displacement_Number!S70*'Temporary Relocation Numbers'!$O$2</f>
        <v>58266.34594762788</v>
      </c>
      <c r="U70">
        <v>2089</v>
      </c>
      <c r="V70" s="43">
        <f>Displacement_Number!V70*'Temporary Relocation Numbers'!$C$2</f>
        <v>0</v>
      </c>
      <c r="W70" s="43">
        <f>Displacement_Number!W70*'Temporary Relocation Numbers'!$C$2</f>
        <v>0</v>
      </c>
      <c r="X70" s="43">
        <f>Displacement_Number!X70*'Temporary Relocation Numbers'!$C$2</f>
        <v>0</v>
      </c>
      <c r="Y70" s="43">
        <f>Displacement_Number!Y70*'Temporary Relocation Numbers'!$C$2</f>
        <v>0</v>
      </c>
      <c r="Z70" s="43">
        <f>Displacement_Number!Z70*'Temporary Relocation Numbers'!$C$2</f>
        <v>0</v>
      </c>
      <c r="AA70" s="43">
        <f>Displacement_Number!AA70*'Temporary Relocation Numbers'!$C$2</f>
        <v>0</v>
      </c>
      <c r="AB70" s="44">
        <f>Displacement_Number!AB70*'Temporary Relocation Numbers'!$I$2</f>
        <v>412.31458583231182</v>
      </c>
      <c r="AC70" s="44">
        <f>Displacement_Number!AC70*'Temporary Relocation Numbers'!$I$2</f>
        <v>494.16295771055655</v>
      </c>
      <c r="AD70" s="44">
        <f>Displacement_Number!AD70*'Temporary Relocation Numbers'!$I$2</f>
        <v>319.63176054741672</v>
      </c>
      <c r="AE70" s="44">
        <f>Displacement_Number!AE70*'Temporary Relocation Numbers'!$I$2</f>
        <v>383.09867283264668</v>
      </c>
      <c r="AF70" s="44">
        <f>Displacement_Number!AF70*'Temporary Relocation Numbers'!$I$2</f>
        <v>309.38323300923707</v>
      </c>
      <c r="AG70" s="44">
        <f>Displacement_Number!AG70*'Temporary Relocation Numbers'!$I$2</f>
        <v>118.29559893922243</v>
      </c>
      <c r="AH70" s="45">
        <f>Displacement_Number!AH70*'Temporary Relocation Numbers'!$O$2</f>
        <v>202795.00423602614</v>
      </c>
      <c r="AI70" s="45">
        <f>Displacement_Number!AI70*'Temporary Relocation Numbers'!$O$2</f>
        <v>407476.50017440482</v>
      </c>
      <c r="AJ70" s="45">
        <f>Displacement_Number!AJ70*'Temporary Relocation Numbers'!$O$2</f>
        <v>305649.09976867732</v>
      </c>
      <c r="AK70" s="45">
        <f>Displacement_Number!AK70*'Temporary Relocation Numbers'!$O$2</f>
        <v>165948.69800928366</v>
      </c>
      <c r="AL70" s="45">
        <f>Displacement_Number!AL70*'Temporary Relocation Numbers'!$O$2</f>
        <v>104533.28008903557</v>
      </c>
      <c r="AM70" s="45">
        <f>Displacement_Number!AM70*'Temporary Relocation Numbers'!$O$2</f>
        <v>53292.381563740666</v>
      </c>
    </row>
    <row r="71" spans="1:39" x14ac:dyDescent="0.35">
      <c r="A71">
        <v>2090</v>
      </c>
      <c r="B71" s="43">
        <f>Displacement_Number!B71*'Temporary Relocation Numbers'!$C$2</f>
        <v>0</v>
      </c>
      <c r="C71" s="43">
        <f>Displacement_Number!C71*'Temporary Relocation Numbers'!$C$2</f>
        <v>0</v>
      </c>
      <c r="D71" s="43">
        <f>Displacement_Number!D71*'Temporary Relocation Numbers'!$C$2</f>
        <v>0</v>
      </c>
      <c r="E71" s="43">
        <f>Displacement_Number!E71*'Temporary Relocation Numbers'!$C$2</f>
        <v>0</v>
      </c>
      <c r="F71" s="43">
        <f>Displacement_Number!F71*'Temporary Relocation Numbers'!$C$2</f>
        <v>0</v>
      </c>
      <c r="G71" s="43">
        <f>Displacement_Number!G71*'Temporary Relocation Numbers'!$C$2</f>
        <v>0</v>
      </c>
      <c r="H71" s="44">
        <f>Displacement_Number!H71*'Temporary Relocation Numbers'!$I$2</f>
        <v>438.40045477242114</v>
      </c>
      <c r="I71" s="44">
        <f>Displacement_Number!I71*'Temporary Relocation Numbers'!$I$2</f>
        <v>535.65940042240595</v>
      </c>
      <c r="J71" s="44">
        <f>Displacement_Number!J71*'Temporary Relocation Numbers'!$I$2</f>
        <v>350.1494897794405</v>
      </c>
      <c r="K71" s="44">
        <f>Displacement_Number!K71*'Temporary Relocation Numbers'!$I$2</f>
        <v>380.19835741609864</v>
      </c>
      <c r="L71" s="44">
        <f>Displacement_Number!L71*'Temporary Relocation Numbers'!$I$2</f>
        <v>312.63715412305504</v>
      </c>
      <c r="M71" s="44">
        <f>Displacement_Number!M71*'Temporary Relocation Numbers'!$I$2</f>
        <v>128.02708913132111</v>
      </c>
      <c r="N71" s="45">
        <f>Displacement_Number!N71*'Temporary Relocation Numbers'!$O$2</f>
        <v>217309.54610457851</v>
      </c>
      <c r="O71" s="45">
        <f>Displacement_Number!O71*'Temporary Relocation Numbers'!$O$2</f>
        <v>445143.83753967594</v>
      </c>
      <c r="P71" s="45">
        <f>Displacement_Number!P71*'Temporary Relocation Numbers'!$O$2</f>
        <v>337447.29172512493</v>
      </c>
      <c r="Q71" s="45">
        <f>Displacement_Number!Q71*'Temporary Relocation Numbers'!$O$2</f>
        <v>165978.82782214717</v>
      </c>
      <c r="R71" s="45">
        <f>Displacement_Number!R71*'Temporary Relocation Numbers'!$O$2</f>
        <v>106457.83955400003</v>
      </c>
      <c r="S71" s="45">
        <f>Displacement_Number!S71*'Temporary Relocation Numbers'!$O$2</f>
        <v>58126.967672960294</v>
      </c>
      <c r="U71">
        <v>2090</v>
      </c>
      <c r="V71" s="43">
        <f>Displacement_Number!V71*'Temporary Relocation Numbers'!$C$2</f>
        <v>0</v>
      </c>
      <c r="W71" s="43">
        <f>Displacement_Number!W71*'Temporary Relocation Numbers'!$C$2</f>
        <v>0</v>
      </c>
      <c r="X71" s="43">
        <f>Displacement_Number!X71*'Temporary Relocation Numbers'!$C$2</f>
        <v>0</v>
      </c>
      <c r="Y71" s="43">
        <f>Displacement_Number!Y71*'Temporary Relocation Numbers'!$C$2</f>
        <v>0</v>
      </c>
      <c r="Z71" s="43">
        <f>Displacement_Number!Z71*'Temporary Relocation Numbers'!$C$2</f>
        <v>0</v>
      </c>
      <c r="AA71" s="43">
        <f>Displacement_Number!AA71*'Temporary Relocation Numbers'!$C$2</f>
        <v>0</v>
      </c>
      <c r="AB71" s="44">
        <f>Displacement_Number!AB71*'Temporary Relocation Numbers'!$I$2</f>
        <v>408.14015769859628</v>
      </c>
      <c r="AC71" s="44">
        <f>Displacement_Number!AC71*'Temporary Relocation Numbers'!$I$2</f>
        <v>489.15986583801748</v>
      </c>
      <c r="AD71" s="44">
        <f>Displacement_Number!AD71*'Temporary Relocation Numbers'!$I$2</f>
        <v>316.3956882387821</v>
      </c>
      <c r="AE71" s="44">
        <f>Displacement_Number!AE71*'Temporary Relocation Numbers'!$I$2</f>
        <v>379.22003760407864</v>
      </c>
      <c r="AF71" s="44">
        <f>Displacement_Number!AF71*'Temporary Relocation Numbers'!$I$2</f>
        <v>306.25092065272281</v>
      </c>
      <c r="AG71" s="44">
        <f>Displacement_Number!AG71*'Temporary Relocation Numbers'!$I$2</f>
        <v>117.09792974857335</v>
      </c>
      <c r="AH71" s="45">
        <f>Displacement_Number!AH71*'Temporary Relocation Numbers'!$O$2</f>
        <v>202309.90057383609</v>
      </c>
      <c r="AI71" s="45">
        <f>Displacement_Number!AI71*'Temporary Relocation Numbers'!$O$2</f>
        <v>406501.78019431641</v>
      </c>
      <c r="AJ71" s="45">
        <f>Displacement_Number!AJ71*'Temporary Relocation Numbers'!$O$2</f>
        <v>304917.95997457125</v>
      </c>
      <c r="AK71" s="45">
        <f>Displacement_Number!AK71*'Temporary Relocation Numbers'!$O$2</f>
        <v>165551.73398424155</v>
      </c>
      <c r="AL71" s="45">
        <f>Displacement_Number!AL71*'Temporary Relocation Numbers'!$O$2</f>
        <v>104283.22719851712</v>
      </c>
      <c r="AM71" s="45">
        <f>Displacement_Number!AM71*'Temporary Relocation Numbers'!$O$2</f>
        <v>53164.901453662082</v>
      </c>
    </row>
    <row r="72" spans="1:39" x14ac:dyDescent="0.35">
      <c r="A72">
        <v>2091</v>
      </c>
      <c r="B72" s="43">
        <f>Displacement_Number!B72*'Temporary Relocation Numbers'!$C$2</f>
        <v>0</v>
      </c>
      <c r="C72" s="43">
        <f>Displacement_Number!C72*'Temporary Relocation Numbers'!$C$2</f>
        <v>0</v>
      </c>
      <c r="D72" s="43">
        <f>Displacement_Number!D72*'Temporary Relocation Numbers'!$C$2</f>
        <v>0</v>
      </c>
      <c r="E72" s="43">
        <f>Displacement_Number!E72*'Temporary Relocation Numbers'!$C$2</f>
        <v>0</v>
      </c>
      <c r="F72" s="43">
        <f>Displacement_Number!F72*'Temporary Relocation Numbers'!$C$2</f>
        <v>0</v>
      </c>
      <c r="G72" s="43">
        <f>Displacement_Number!G72*'Temporary Relocation Numbers'!$C$2</f>
        <v>0</v>
      </c>
      <c r="H72" s="44">
        <f>Displacement_Number!H72*'Temporary Relocation Numbers'!$I$2</f>
        <v>441.04547831514645</v>
      </c>
      <c r="I72" s="44">
        <f>Displacement_Number!I72*'Temporary Relocation Numbers'!$I$2</f>
        <v>538.8912212601258</v>
      </c>
      <c r="J72" s="44">
        <f>Displacement_Number!J72*'Temporary Relocation Numbers'!$I$2</f>
        <v>352.26206433053363</v>
      </c>
      <c r="K72" s="44">
        <f>Displacement_Number!K72*'Temporary Relocation Numbers'!$I$2</f>
        <v>382.4922273136404</v>
      </c>
      <c r="L72" s="44">
        <f>Displacement_Number!L72*'Temporary Relocation Numbers'!$I$2</f>
        <v>314.5234036102172</v>
      </c>
      <c r="M72" s="44">
        <f>Displacement_Number!M72*'Temporary Relocation Numbers'!$I$2</f>
        <v>128.79952141594254</v>
      </c>
      <c r="N72" s="45">
        <f>Displacement_Number!N72*'Temporary Relocation Numbers'!$O$2</f>
        <v>220328.37818973768</v>
      </c>
      <c r="O72" s="45">
        <f>Displacement_Number!O72*'Temporary Relocation Numbers'!$O$2</f>
        <v>451327.70991603698</v>
      </c>
      <c r="P72" s="45">
        <f>Displacement_Number!P72*'Temporary Relocation Numbers'!$O$2</f>
        <v>342135.05961001862</v>
      </c>
      <c r="Q72" s="45">
        <f>Displacement_Number!Q72*'Temporary Relocation Numbers'!$O$2</f>
        <v>168284.58115819929</v>
      </c>
      <c r="R72" s="45">
        <f>Displacement_Number!R72*'Temporary Relocation Numbers'!$O$2</f>
        <v>107936.7361212391</v>
      </c>
      <c r="S72" s="45">
        <f>Displacement_Number!S72*'Temporary Relocation Numbers'!$O$2</f>
        <v>58934.458913771661</v>
      </c>
      <c r="U72">
        <v>2091</v>
      </c>
      <c r="V72" s="43">
        <f>Displacement_Number!V72*'Temporary Relocation Numbers'!$C$2</f>
        <v>0</v>
      </c>
      <c r="W72" s="43">
        <f>Displacement_Number!W72*'Temporary Relocation Numbers'!$C$2</f>
        <v>0</v>
      </c>
      <c r="X72" s="43">
        <f>Displacement_Number!X72*'Temporary Relocation Numbers'!$C$2</f>
        <v>0</v>
      </c>
      <c r="Y72" s="43">
        <f>Displacement_Number!Y72*'Temporary Relocation Numbers'!$C$2</f>
        <v>0</v>
      </c>
      <c r="Z72" s="43">
        <f>Displacement_Number!Z72*'Temporary Relocation Numbers'!$C$2</f>
        <v>0</v>
      </c>
      <c r="AA72" s="43">
        <f>Displacement_Number!AA72*'Temporary Relocation Numbers'!$C$2</f>
        <v>0</v>
      </c>
      <c r="AB72" s="44">
        <f>Displacement_Number!AB72*'Temporary Relocation Numbers'!$I$2</f>
        <v>410.60261026700158</v>
      </c>
      <c r="AC72" s="44">
        <f>Displacement_Number!AC72*'Temporary Relocation Numbers'!$I$2</f>
        <v>492.11113869189609</v>
      </c>
      <c r="AD72" s="44">
        <f>Displacement_Number!AD72*'Temporary Relocation Numbers'!$I$2</f>
        <v>318.30461427911382</v>
      </c>
      <c r="AE72" s="44">
        <f>Displacement_Number!AE72*'Temporary Relocation Numbers'!$I$2</f>
        <v>381.50800495542791</v>
      </c>
      <c r="AF72" s="44">
        <f>Displacement_Number!AF72*'Temporary Relocation Numbers'!$I$2</f>
        <v>308.09863975586165</v>
      </c>
      <c r="AG72" s="44">
        <f>Displacement_Number!AG72*'Temporary Relocation Numbers'!$I$2</f>
        <v>117.80442258547095</v>
      </c>
      <c r="AH72" s="45">
        <f>Displacement_Number!AH72*'Temporary Relocation Numbers'!$O$2</f>
        <v>205120.35980098732</v>
      </c>
      <c r="AI72" s="45">
        <f>Displacement_Number!AI72*'Temporary Relocation Numbers'!$O$2</f>
        <v>412148.84282328316</v>
      </c>
      <c r="AJ72" s="45">
        <f>Displacement_Number!AJ72*'Temporary Relocation Numbers'!$O$2</f>
        <v>309153.83519226435</v>
      </c>
      <c r="AK72" s="45">
        <f>Displacement_Number!AK72*'Temporary Relocation Numbers'!$O$2</f>
        <v>167851.55419584349</v>
      </c>
      <c r="AL72" s="45">
        <f>Displacement_Number!AL72*'Temporary Relocation Numbers'!$O$2</f>
        <v>105731.91437243135</v>
      </c>
      <c r="AM72" s="45">
        <f>Displacement_Number!AM72*'Temporary Relocation Numbers'!$O$2</f>
        <v>53903.46040419893</v>
      </c>
    </row>
    <row r="73" spans="1:39" x14ac:dyDescent="0.35">
      <c r="A73">
        <v>2092</v>
      </c>
      <c r="B73" s="43">
        <f>Displacement_Number!B73*'Temporary Relocation Numbers'!$C$2</f>
        <v>0</v>
      </c>
      <c r="C73" s="43">
        <f>Displacement_Number!C73*'Temporary Relocation Numbers'!$C$2</f>
        <v>0</v>
      </c>
      <c r="D73" s="43">
        <f>Displacement_Number!D73*'Temporary Relocation Numbers'!$C$2</f>
        <v>0</v>
      </c>
      <c r="E73" s="43">
        <f>Displacement_Number!E73*'Temporary Relocation Numbers'!$C$2</f>
        <v>0</v>
      </c>
      <c r="F73" s="43">
        <f>Displacement_Number!F73*'Temporary Relocation Numbers'!$C$2</f>
        <v>0</v>
      </c>
      <c r="G73" s="43">
        <f>Displacement_Number!G73*'Temporary Relocation Numbers'!$C$2</f>
        <v>0</v>
      </c>
      <c r="H73" s="44">
        <f>Displacement_Number!H73*'Temporary Relocation Numbers'!$I$2</f>
        <v>443.70646021162202</v>
      </c>
      <c r="I73" s="44">
        <f>Displacement_Number!I73*'Temporary Relocation Numbers'!$I$2</f>
        <v>542.14254080526848</v>
      </c>
      <c r="J73" s="44">
        <f>Displacement_Number!J73*'Temporary Relocation Numbers'!$I$2</f>
        <v>354.38738478406043</v>
      </c>
      <c r="K73" s="44">
        <f>Displacement_Number!K73*'Temporary Relocation Numbers'!$I$2</f>
        <v>384.79993693196002</v>
      </c>
      <c r="L73" s="44">
        <f>Displacement_Number!L73*'Temporary Relocation Numbers'!$I$2</f>
        <v>316.4210335014065</v>
      </c>
      <c r="M73" s="44">
        <f>Displacement_Number!M73*'Temporary Relocation Numbers'!$I$2</f>
        <v>129.57661405516839</v>
      </c>
      <c r="N73" s="45">
        <f>Displacement_Number!N73*'Temporary Relocation Numbers'!$O$2</f>
        <v>223389.14744388795</v>
      </c>
      <c r="O73" s="45">
        <f>Displacement_Number!O73*'Temporary Relocation Numbers'!$O$2</f>
        <v>457597.48773316166</v>
      </c>
      <c r="P73" s="45">
        <f>Displacement_Number!P73*'Temporary Relocation Numbers'!$O$2</f>
        <v>346887.94927328039</v>
      </c>
      <c r="Q73" s="45">
        <f>Displacement_Number!Q73*'Temporary Relocation Numbers'!$O$2</f>
        <v>170622.36567868906</v>
      </c>
      <c r="R73" s="45">
        <f>Displacement_Number!R73*'Temporary Relocation Numbers'!$O$2</f>
        <v>109436.17730093465</v>
      </c>
      <c r="S73" s="45">
        <f>Displacement_Number!S73*'Temporary Relocation Numbers'!$O$2</f>
        <v>59753.167703512401</v>
      </c>
      <c r="U73">
        <v>2092</v>
      </c>
      <c r="V73" s="43">
        <f>Displacement_Number!V73*'Temporary Relocation Numbers'!$C$2</f>
        <v>0</v>
      </c>
      <c r="W73" s="43">
        <f>Displacement_Number!W73*'Temporary Relocation Numbers'!$C$2</f>
        <v>0</v>
      </c>
      <c r="X73" s="43">
        <f>Displacement_Number!X73*'Temporary Relocation Numbers'!$C$2</f>
        <v>0</v>
      </c>
      <c r="Y73" s="43">
        <f>Displacement_Number!Y73*'Temporary Relocation Numbers'!$C$2</f>
        <v>0</v>
      </c>
      <c r="Z73" s="43">
        <f>Displacement_Number!Z73*'Temporary Relocation Numbers'!$C$2</f>
        <v>0</v>
      </c>
      <c r="AA73" s="43">
        <f>Displacement_Number!AA73*'Temporary Relocation Numbers'!$C$2</f>
        <v>0</v>
      </c>
      <c r="AB73" s="44">
        <f>Displacement_Number!AB73*'Temporary Relocation Numbers'!$I$2</f>
        <v>413.07991967450317</v>
      </c>
      <c r="AC73" s="44">
        <f>Displacement_Number!AC73*'Temporary Relocation Numbers'!$I$2</f>
        <v>495.08021760891751</v>
      </c>
      <c r="AD73" s="44">
        <f>Displacement_Number!AD73*'Temporary Relocation Numbers'!$I$2</f>
        <v>320.22505753906302</v>
      </c>
      <c r="AE73" s="44">
        <f>Displacement_Number!AE73*'Temporary Relocation Numbers'!$I$2</f>
        <v>383.8097764154258</v>
      </c>
      <c r="AF73" s="44">
        <f>Displacement_Number!AF73*'Temporary Relocation Numbers'!$I$2</f>
        <v>309.95750679572126</v>
      </c>
      <c r="AG73" s="44">
        <f>Displacement_Number!AG73*'Temporary Relocation Numbers'!$I$2</f>
        <v>118.51517794118215</v>
      </c>
      <c r="AH73" s="45">
        <f>Displacement_Number!AH73*'Temporary Relocation Numbers'!$O$2</f>
        <v>207969.8615121943</v>
      </c>
      <c r="AI73" s="45">
        <f>Displacement_Number!AI73*'Temporary Relocation Numbers'!$O$2</f>
        <v>417874.35361137055</v>
      </c>
      <c r="AJ73" s="45">
        <f>Displacement_Number!AJ73*'Temporary Relocation Numbers'!$O$2</f>
        <v>313448.55456220522</v>
      </c>
      <c r="AK73" s="45">
        <f>Displacement_Number!AK73*'Temporary Relocation Numbers'!$O$2</f>
        <v>170183.32316979548</v>
      </c>
      <c r="AL73" s="45">
        <f>Displacement_Number!AL73*'Temporary Relocation Numbers'!$O$2</f>
        <v>107200.72649437646</v>
      </c>
      <c r="AM73" s="45">
        <f>Displacement_Number!AM73*'Temporary Relocation Numbers'!$O$2</f>
        <v>54652.279306480341</v>
      </c>
    </row>
    <row r="74" spans="1:39" x14ac:dyDescent="0.35">
      <c r="A74">
        <v>2093</v>
      </c>
      <c r="B74" s="43">
        <f>Displacement_Number!B74*'Temporary Relocation Numbers'!$C$2</f>
        <v>0</v>
      </c>
      <c r="C74" s="43">
        <f>Displacement_Number!C74*'Temporary Relocation Numbers'!$C$2</f>
        <v>0</v>
      </c>
      <c r="D74" s="43">
        <f>Displacement_Number!D74*'Temporary Relocation Numbers'!$C$2</f>
        <v>0</v>
      </c>
      <c r="E74" s="43">
        <f>Displacement_Number!E74*'Temporary Relocation Numbers'!$C$2</f>
        <v>0</v>
      </c>
      <c r="F74" s="43">
        <f>Displacement_Number!F74*'Temporary Relocation Numbers'!$C$2</f>
        <v>0</v>
      </c>
      <c r="G74" s="43">
        <f>Displacement_Number!G74*'Temporary Relocation Numbers'!$C$2</f>
        <v>0</v>
      </c>
      <c r="H74" s="44">
        <f>Displacement_Number!H74*'Temporary Relocation Numbers'!$I$2</f>
        <v>446.38349674418743</v>
      </c>
      <c r="I74" s="44">
        <f>Displacement_Number!I74*'Temporary Relocation Numbers'!$I$2</f>
        <v>545.41347670036726</v>
      </c>
      <c r="J74" s="44">
        <f>Displacement_Number!J74*'Temporary Relocation Numbers'!$I$2</f>
        <v>356.52552804051595</v>
      </c>
      <c r="K74" s="44">
        <f>Displacement_Number!K74*'Temporary Relocation Numbers'!$I$2</f>
        <v>387.1215697709419</v>
      </c>
      <c r="L74" s="44">
        <f>Displacement_Number!L74*'Temporary Relocation Numbers'!$I$2</f>
        <v>318.33011245858768</v>
      </c>
      <c r="M74" s="44">
        <f>Displacement_Number!M74*'Temporary Relocation Numbers'!$I$2</f>
        <v>130.35839516655082</v>
      </c>
      <c r="N74" s="45">
        <f>Displacement_Number!N74*'Temporary Relocation Numbers'!$O$2</f>
        <v>226492.43645198064</v>
      </c>
      <c r="O74" s="45">
        <f>Displacement_Number!O74*'Temporary Relocation Numbers'!$O$2</f>
        <v>463954.36437673203</v>
      </c>
      <c r="P74" s="45">
        <f>Displacement_Number!P74*'Temporary Relocation Numbers'!$O$2</f>
        <v>351706.86537702719</v>
      </c>
      <c r="Q74" s="45">
        <f>Displacement_Number!Q74*'Temporary Relocation Numbers'!$O$2</f>
        <v>172992.62635609487</v>
      </c>
      <c r="R74" s="45">
        <f>Displacement_Number!R74*'Temporary Relocation Numbers'!$O$2</f>
        <v>110956.44849580539</v>
      </c>
      <c r="S74" s="45">
        <f>Displacement_Number!S74*'Temporary Relocation Numbers'!$O$2</f>
        <v>60583.2498747137</v>
      </c>
      <c r="U74">
        <v>2093</v>
      </c>
      <c r="V74" s="43">
        <f>Displacement_Number!V74*'Temporary Relocation Numbers'!$C$2</f>
        <v>0</v>
      </c>
      <c r="W74" s="43">
        <f>Displacement_Number!W74*'Temporary Relocation Numbers'!$C$2</f>
        <v>0</v>
      </c>
      <c r="X74" s="43">
        <f>Displacement_Number!X74*'Temporary Relocation Numbers'!$C$2</f>
        <v>0</v>
      </c>
      <c r="Y74" s="43">
        <f>Displacement_Number!Y74*'Temporary Relocation Numbers'!$C$2</f>
        <v>0</v>
      </c>
      <c r="Z74" s="43">
        <f>Displacement_Number!Z74*'Temporary Relocation Numbers'!$C$2</f>
        <v>0</v>
      </c>
      <c r="AA74" s="43">
        <f>Displacement_Number!AA74*'Temporary Relocation Numbers'!$C$2</f>
        <v>0</v>
      </c>
      <c r="AB74" s="44">
        <f>Displacement_Number!AB74*'Temporary Relocation Numbers'!$I$2</f>
        <v>415.57217555761645</v>
      </c>
      <c r="AC74" s="44">
        <f>Displacement_Number!AC74*'Temporary Relocation Numbers'!$I$2</f>
        <v>498.06721001929924</v>
      </c>
      <c r="AD74" s="44">
        <f>Displacement_Number!AD74*'Temporary Relocation Numbers'!$I$2</f>
        <v>322.1570875060508</v>
      </c>
      <c r="AE74" s="44">
        <f>Displacement_Number!AE74*'Temporary Relocation Numbers'!$I$2</f>
        <v>386.12543526909633</v>
      </c>
      <c r="AF74" s="44">
        <f>Displacement_Number!AF74*'Temporary Relocation Numbers'!$I$2</f>
        <v>311.82758903170958</v>
      </c>
      <c r="AG74" s="44">
        <f>Displacement_Number!AG74*'Temporary Relocation Numbers'!$I$2</f>
        <v>119.23022153297639</v>
      </c>
      <c r="AH74" s="45">
        <f>Displacement_Number!AH74*'Temporary Relocation Numbers'!$O$2</f>
        <v>210858.94807987305</v>
      </c>
      <c r="AI74" s="45">
        <f>Displacement_Number!AI74*'Temporary Relocation Numbers'!$O$2</f>
        <v>423679.4023488065</v>
      </c>
      <c r="AJ74" s="45">
        <f>Displacement_Number!AJ74*'Temporary Relocation Numbers'!$O$2</f>
        <v>317802.93553865713</v>
      </c>
      <c r="AK74" s="45">
        <f>Displacement_Number!AK74*'Temporary Relocation Numbers'!$O$2</f>
        <v>172547.48473358044</v>
      </c>
      <c r="AL74" s="45">
        <f>Displacement_Number!AL74*'Temporary Relocation Numbers'!$O$2</f>
        <v>108689.94313715503</v>
      </c>
      <c r="AM74" s="45">
        <f>Displacement_Number!AM74*'Temporary Relocation Numbers'!$O$2</f>
        <v>55411.500690238987</v>
      </c>
    </row>
    <row r="75" spans="1:39" x14ac:dyDescent="0.35">
      <c r="A75">
        <v>2094</v>
      </c>
      <c r="B75" s="43">
        <f>Displacement_Number!B75*'Temporary Relocation Numbers'!$C$2</f>
        <v>0</v>
      </c>
      <c r="C75" s="43">
        <f>Displacement_Number!C75*'Temporary Relocation Numbers'!$C$2</f>
        <v>0</v>
      </c>
      <c r="D75" s="43">
        <f>Displacement_Number!D75*'Temporary Relocation Numbers'!$C$2</f>
        <v>0</v>
      </c>
      <c r="E75" s="43">
        <f>Displacement_Number!E75*'Temporary Relocation Numbers'!$C$2</f>
        <v>0</v>
      </c>
      <c r="F75" s="43">
        <f>Displacement_Number!F75*'Temporary Relocation Numbers'!$C$2</f>
        <v>0</v>
      </c>
      <c r="G75" s="43">
        <f>Displacement_Number!G75*'Temporary Relocation Numbers'!$C$2</f>
        <v>0</v>
      </c>
      <c r="H75" s="44">
        <f>Displacement_Number!H75*'Temporary Relocation Numbers'!$I$2</f>
        <v>449.07668477608695</v>
      </c>
      <c r="I75" s="44">
        <f>Displacement_Number!I75*'Temporary Relocation Numbers'!$I$2</f>
        <v>548.70414729773483</v>
      </c>
      <c r="J75" s="44">
        <f>Displacement_Number!J75*'Temporary Relocation Numbers'!$I$2</f>
        <v>358.67657146436289</v>
      </c>
      <c r="K75" s="44">
        <f>Displacement_Number!K75*'Temporary Relocation Numbers'!$I$2</f>
        <v>389.45720983425446</v>
      </c>
      <c r="L75" s="44">
        <f>Displacement_Number!L75*'Temporary Relocation Numbers'!$I$2</f>
        <v>320.25070955798731</v>
      </c>
      <c r="M75" s="44">
        <f>Displacement_Number!M75*'Temporary Relocation Numbers'!$I$2</f>
        <v>131.14489303728504</v>
      </c>
      <c r="N75" s="45">
        <f>Displacement_Number!N75*'Temporary Relocation Numbers'!$O$2</f>
        <v>229638.83589215094</v>
      </c>
      <c r="O75" s="45">
        <f>Displacement_Number!O75*'Temporary Relocation Numbers'!$O$2</f>
        <v>470399.54981076752</v>
      </c>
      <c r="P75" s="45">
        <f>Displacement_Number!P75*'Temporary Relocation Numbers'!$O$2</f>
        <v>356592.72515080788</v>
      </c>
      <c r="Q75" s="45">
        <f>Displacement_Number!Q75*'Temporary Relocation Numbers'!$O$2</f>
        <v>175395.81434438698</v>
      </c>
      <c r="R75" s="45">
        <f>Displacement_Number!R75*'Temporary Relocation Numbers'!$O$2</f>
        <v>112497.83907334242</v>
      </c>
      <c r="S75" s="45">
        <f>Displacement_Number!S75*'Temporary Relocation Numbers'!$O$2</f>
        <v>61424.863424709256</v>
      </c>
      <c r="U75">
        <v>2094</v>
      </c>
      <c r="V75" s="43">
        <f>Displacement_Number!V75*'Temporary Relocation Numbers'!$C$2</f>
        <v>0</v>
      </c>
      <c r="W75" s="43">
        <f>Displacement_Number!W75*'Temporary Relocation Numbers'!$C$2</f>
        <v>0</v>
      </c>
      <c r="X75" s="43">
        <f>Displacement_Number!X75*'Temporary Relocation Numbers'!$C$2</f>
        <v>0</v>
      </c>
      <c r="Y75" s="43">
        <f>Displacement_Number!Y75*'Temporary Relocation Numbers'!$C$2</f>
        <v>0</v>
      </c>
      <c r="Z75" s="43">
        <f>Displacement_Number!Z75*'Temporary Relocation Numbers'!$C$2</f>
        <v>0</v>
      </c>
      <c r="AA75" s="43">
        <f>Displacement_Number!AA75*'Temporary Relocation Numbers'!$C$2</f>
        <v>0</v>
      </c>
      <c r="AB75" s="44">
        <f>Displacement_Number!AB75*'Temporary Relocation Numbers'!$I$2</f>
        <v>418.07946809366564</v>
      </c>
      <c r="AC75" s="44">
        <f>Displacement_Number!AC75*'Temporary Relocation Numbers'!$I$2</f>
        <v>501.07222400142302</v>
      </c>
      <c r="AD75" s="44">
        <f>Displacement_Number!AD75*'Temporary Relocation Numbers'!$I$2</f>
        <v>324.10077408674033</v>
      </c>
      <c r="AE75" s="44">
        <f>Displacement_Number!AE75*'Temporary Relocation Numbers'!$I$2</f>
        <v>388.45506530395107</v>
      </c>
      <c r="AF75" s="44">
        <f>Displacement_Number!AF75*'Temporary Relocation Numbers'!$I$2</f>
        <v>313.70895412903445</v>
      </c>
      <c r="AG75" s="44">
        <f>Displacement_Number!AG75*'Temporary Relocation Numbers'!$I$2</f>
        <v>119.94957923328441</v>
      </c>
      <c r="AH75" s="45">
        <f>Displacement_Number!AH75*'Temporary Relocation Numbers'!$O$2</f>
        <v>213788.16941099713</v>
      </c>
      <c r="AI75" s="45">
        <f>Displacement_Number!AI75*'Temporary Relocation Numbers'!$O$2</f>
        <v>429565.09396502329</v>
      </c>
      <c r="AJ75" s="45">
        <f>Displacement_Number!AJ75*'Temporary Relocation Numbers'!$O$2</f>
        <v>322217.8069318363</v>
      </c>
      <c r="AK75" s="45">
        <f>Displacement_Number!AK75*'Temporary Relocation Numbers'!$O$2</f>
        <v>174944.4888802669</v>
      </c>
      <c r="AL75" s="45">
        <f>Displacement_Number!AL75*'Temporary Relocation Numbers'!$O$2</f>
        <v>110199.84775735364</v>
      </c>
      <c r="AM75" s="45">
        <f>Displacement_Number!AM75*'Temporary Relocation Numbers'!$O$2</f>
        <v>56181.269065209533</v>
      </c>
    </row>
    <row r="76" spans="1:39" x14ac:dyDescent="0.35">
      <c r="A76">
        <v>2095</v>
      </c>
      <c r="B76" s="43">
        <f>Displacement_Number!B76*'Temporary Relocation Numbers'!$C$2</f>
        <v>0</v>
      </c>
      <c r="C76" s="43">
        <f>Displacement_Number!C76*'Temporary Relocation Numbers'!$C$2</f>
        <v>0</v>
      </c>
      <c r="D76" s="43">
        <f>Displacement_Number!D76*'Temporary Relocation Numbers'!$C$2</f>
        <v>0</v>
      </c>
      <c r="E76" s="43">
        <f>Displacement_Number!E76*'Temporary Relocation Numbers'!$C$2</f>
        <v>0</v>
      </c>
      <c r="F76" s="43">
        <f>Displacement_Number!F76*'Temporary Relocation Numbers'!$C$2</f>
        <v>0</v>
      </c>
      <c r="G76" s="43">
        <f>Displacement_Number!G76*'Temporary Relocation Numbers'!$C$2</f>
        <v>0</v>
      </c>
      <c r="H76" s="44">
        <f>Displacement_Number!H76*'Temporary Relocation Numbers'!$I$2</f>
        <v>451.78612175497506</v>
      </c>
      <c r="I76" s="44">
        <f>Displacement_Number!I76*'Temporary Relocation Numbers'!$I$2</f>
        <v>552.01467166374391</v>
      </c>
      <c r="J76" s="44">
        <f>Displacement_Number!J76*'Temporary Relocation Numbers'!$I$2</f>
        <v>360.8405928868309</v>
      </c>
      <c r="K76" s="44">
        <f>Displacement_Number!K76*'Temporary Relocation Numbers'!$I$2</f>
        <v>391.80694163238974</v>
      </c>
      <c r="L76" s="44">
        <f>Displacement_Number!L76*'Temporary Relocation Numbers'!$I$2</f>
        <v>322.18289429259272</v>
      </c>
      <c r="M76" s="44">
        <f>Displacement_Number!M76*'Temporary Relocation Numbers'!$I$2</f>
        <v>131.93613612523274</v>
      </c>
      <c r="N76" s="45">
        <f>Displacement_Number!N76*'Temporary Relocation Numbers'!$O$2</f>
        <v>232828.94464814739</v>
      </c>
      <c r="O76" s="45">
        <f>Displacement_Number!O76*'Temporary Relocation Numbers'!$O$2</f>
        <v>476934.27080792875</v>
      </c>
      <c r="P76" s="45">
        <f>Displacement_Number!P76*'Temporary Relocation Numbers'!$O$2</f>
        <v>361546.45856618916</v>
      </c>
      <c r="Q76" s="45">
        <f>Displacement_Number!Q76*'Temporary Relocation Numbers'!$O$2</f>
        <v>177832.38706489981</v>
      </c>
      <c r="R76" s="45">
        <f>Displacement_Number!R76*'Temporary Relocation Numbers'!$O$2</f>
        <v>114060.64242088723</v>
      </c>
      <c r="S76" s="45">
        <f>Displacement_Number!S76*'Temporary Relocation Numbers'!$O$2</f>
        <v>62278.168545708388</v>
      </c>
      <c r="U76">
        <v>2095</v>
      </c>
      <c r="V76" s="43">
        <f>Displacement_Number!V76*'Temporary Relocation Numbers'!$C$2</f>
        <v>0</v>
      </c>
      <c r="W76" s="43">
        <f>Displacement_Number!W76*'Temporary Relocation Numbers'!$C$2</f>
        <v>0</v>
      </c>
      <c r="X76" s="43">
        <f>Displacement_Number!X76*'Temporary Relocation Numbers'!$C$2</f>
        <v>0</v>
      </c>
      <c r="Y76" s="43">
        <f>Displacement_Number!Y76*'Temporary Relocation Numbers'!$C$2</f>
        <v>0</v>
      </c>
      <c r="Z76" s="43">
        <f>Displacement_Number!Z76*'Temporary Relocation Numbers'!$C$2</f>
        <v>0</v>
      </c>
      <c r="AA76" s="43">
        <f>Displacement_Number!AA76*'Temporary Relocation Numbers'!$C$2</f>
        <v>0</v>
      </c>
      <c r="AB76" s="44">
        <f>Displacement_Number!AB76*'Temporary Relocation Numbers'!$I$2</f>
        <v>420.60188800404609</v>
      </c>
      <c r="AC76" s="44">
        <f>Displacement_Number!AC76*'Temporary Relocation Numbers'!$I$2</f>
        <v>504.09536828574522</v>
      </c>
      <c r="AD76" s="44">
        <f>Displacement_Number!AD76*'Temporary Relocation Numbers'!$I$2</f>
        <v>326.05618760956594</v>
      </c>
      <c r="AE76" s="44">
        <f>Displacement_Number!AE76*'Temporary Relocation Numbers'!$I$2</f>
        <v>390.79875081302112</v>
      </c>
      <c r="AF76" s="44">
        <f>Displacement_Number!AF76*'Temporary Relocation Numbers'!$I$2</f>
        <v>315.60167016115111</v>
      </c>
      <c r="AG76" s="44">
        <f>Displacement_Number!AG76*'Temporary Relocation Numbers'!$I$2</f>
        <v>120.67327707063434</v>
      </c>
      <c r="AH76" s="45">
        <f>Displacement_Number!AH76*'Temporary Relocation Numbers'!$O$2</f>
        <v>216758.08305176639</v>
      </c>
      <c r="AI76" s="45">
        <f>Displacement_Number!AI76*'Temporary Relocation Numbers'!$O$2</f>
        <v>435532.5487389703</v>
      </c>
      <c r="AJ76" s="45">
        <f>Displacement_Number!AJ76*'Temporary Relocation Numbers'!$O$2</f>
        <v>326694.00906566856</v>
      </c>
      <c r="AK76" s="45">
        <f>Displacement_Number!AK76*'Temporary Relocation Numbers'!$O$2</f>
        <v>177374.7918541609</v>
      </c>
      <c r="AL76" s="45">
        <f>Displacement_Number!AL76*'Temporary Relocation Numbers'!$O$2</f>
        <v>111730.7277492959</v>
      </c>
      <c r="AM76" s="45">
        <f>Displacement_Number!AM76*'Temporary Relocation Numbers'!$O$2</f>
        <v>56961.730948634562</v>
      </c>
    </row>
    <row r="77" spans="1:39" x14ac:dyDescent="0.35">
      <c r="A77">
        <v>2096</v>
      </c>
      <c r="B77" s="43">
        <f>Displacement_Number!B77*'Temporary Relocation Numbers'!$C$2</f>
        <v>0</v>
      </c>
      <c r="C77" s="43">
        <f>Displacement_Number!C77*'Temporary Relocation Numbers'!$C$2</f>
        <v>0</v>
      </c>
      <c r="D77" s="43">
        <f>Displacement_Number!D77*'Temporary Relocation Numbers'!$C$2</f>
        <v>0</v>
      </c>
      <c r="E77" s="43">
        <f>Displacement_Number!E77*'Temporary Relocation Numbers'!$C$2</f>
        <v>0</v>
      </c>
      <c r="F77" s="43">
        <f>Displacement_Number!F77*'Temporary Relocation Numbers'!$C$2</f>
        <v>0</v>
      </c>
      <c r="G77" s="43">
        <f>Displacement_Number!G77*'Temporary Relocation Numbers'!$C$2</f>
        <v>0</v>
      </c>
      <c r="H77" s="44">
        <f>Displacement_Number!H77*'Temporary Relocation Numbers'!$I$2</f>
        <v>454.5119057164419</v>
      </c>
      <c r="I77" s="44">
        <f>Displacement_Number!I77*'Temporary Relocation Numbers'!$I$2</f>
        <v>555.34516958313668</v>
      </c>
      <c r="J77" s="44">
        <f>Displacement_Number!J77*'Temporary Relocation Numbers'!$I$2</f>
        <v>363.0176706087326</v>
      </c>
      <c r="K77" s="44">
        <f>Displacement_Number!K77*'Temporary Relocation Numbers'!$I$2</f>
        <v>394.17085018572101</v>
      </c>
      <c r="L77" s="44">
        <f>Displacement_Number!L77*'Temporary Relocation Numbers'!$I$2</f>
        <v>324.12673657466706</v>
      </c>
      <c r="M77" s="44">
        <f>Displacement_Number!M77*'Temporary Relocation Numbers'!$I$2</f>
        <v>132.73215305995197</v>
      </c>
      <c r="N77" s="45">
        <f>Displacement_Number!N77*'Temporary Relocation Numbers'!$O$2</f>
        <v>236063.36992332278</v>
      </c>
      <c r="O77" s="45">
        <f>Displacement_Number!O77*'Temporary Relocation Numbers'!$O$2</f>
        <v>483559.77118302073</v>
      </c>
      <c r="P77" s="45">
        <f>Displacement_Number!P77*'Temporary Relocation Numbers'!$O$2</f>
        <v>366569.00851376494</v>
      </c>
      <c r="Q77" s="45">
        <f>Displacement_Number!Q77*'Temporary Relocation Numbers'!$O$2</f>
        <v>180302.80829339754</v>
      </c>
      <c r="R77" s="45">
        <f>Displacement_Number!R77*'Temporary Relocation Numbers'!$O$2</f>
        <v>115645.15600147482</v>
      </c>
      <c r="S77" s="45">
        <f>Displacement_Number!S77*'Temporary Relocation Numbers'!$O$2</f>
        <v>63143.327655286819</v>
      </c>
      <c r="U77">
        <v>2096</v>
      </c>
      <c r="V77" s="43">
        <f>Displacement_Number!V77*'Temporary Relocation Numbers'!$C$2</f>
        <v>0</v>
      </c>
      <c r="W77" s="43">
        <f>Displacement_Number!W77*'Temporary Relocation Numbers'!$C$2</f>
        <v>0</v>
      </c>
      <c r="X77" s="43">
        <f>Displacement_Number!X77*'Temporary Relocation Numbers'!$C$2</f>
        <v>0</v>
      </c>
      <c r="Y77" s="43">
        <f>Displacement_Number!Y77*'Temporary Relocation Numbers'!$C$2</f>
        <v>0</v>
      </c>
      <c r="Z77" s="43">
        <f>Displacement_Number!Z77*'Temporary Relocation Numbers'!$C$2</f>
        <v>0</v>
      </c>
      <c r="AA77" s="43">
        <f>Displacement_Number!AA77*'Temporary Relocation Numbers'!$C$2</f>
        <v>0</v>
      </c>
      <c r="AB77" s="44">
        <f>Displacement_Number!AB77*'Temporary Relocation Numbers'!$I$2</f>
        <v>423.13952655750728</v>
      </c>
      <c r="AC77" s="44">
        <f>Displacement_Number!AC77*'Temporary Relocation Numbers'!$I$2</f>
        <v>507.13675225873118</v>
      </c>
      <c r="AD77" s="44">
        <f>Displacement_Number!AD77*'Temporary Relocation Numbers'!$I$2</f>
        <v>328.02339882727847</v>
      </c>
      <c r="AE77" s="44">
        <f>Displacement_Number!AE77*'Temporary Relocation Numbers'!$I$2</f>
        <v>393.15657659790685</v>
      </c>
      <c r="AF77" s="44">
        <f>Displacement_Number!AF77*'Temporary Relocation Numbers'!$I$2</f>
        <v>317.50580561222631</v>
      </c>
      <c r="AG77" s="44">
        <f>Displacement_Number!AG77*'Temporary Relocation Numbers'!$I$2</f>
        <v>121.40134123059362</v>
      </c>
      <c r="AH77" s="45">
        <f>Displacement_Number!AH77*'Temporary Relocation Numbers'!$O$2</f>
        <v>219769.2542937299</v>
      </c>
      <c r="AI77" s="45">
        <f>Displacement_Number!AI77*'Temporary Relocation Numbers'!$O$2</f>
        <v>441582.9025123457</v>
      </c>
      <c r="AJ77" s="45">
        <f>Displacement_Number!AJ77*'Temporary Relocation Numbers'!$O$2</f>
        <v>331232.39393773524</v>
      </c>
      <c r="AK77" s="45">
        <f>Displacement_Number!AK77*'Temporary Relocation Numbers'!$O$2</f>
        <v>179838.85623764672</v>
      </c>
      <c r="AL77" s="45">
        <f>Displacement_Number!AL77*'Temporary Relocation Numbers'!$O$2</f>
        <v>113282.87449974481</v>
      </c>
      <c r="AM77" s="45">
        <f>Displacement_Number!AM77*'Temporary Relocation Numbers'!$O$2</f>
        <v>57753.03489315242</v>
      </c>
    </row>
    <row r="78" spans="1:39" x14ac:dyDescent="0.35">
      <c r="A78">
        <v>2097</v>
      </c>
      <c r="B78" s="43">
        <f>Displacement_Number!B78*'Temporary Relocation Numbers'!$C$2</f>
        <v>0</v>
      </c>
      <c r="C78" s="43">
        <f>Displacement_Number!C78*'Temporary Relocation Numbers'!$C$2</f>
        <v>0</v>
      </c>
      <c r="D78" s="43">
        <f>Displacement_Number!D78*'Temporary Relocation Numbers'!$C$2</f>
        <v>0</v>
      </c>
      <c r="E78" s="43">
        <f>Displacement_Number!E78*'Temporary Relocation Numbers'!$C$2</f>
        <v>0</v>
      </c>
      <c r="F78" s="43">
        <f>Displacement_Number!F78*'Temporary Relocation Numbers'!$C$2</f>
        <v>0</v>
      </c>
      <c r="G78" s="43">
        <f>Displacement_Number!G78*'Temporary Relocation Numbers'!$C$2</f>
        <v>0</v>
      </c>
      <c r="H78" s="44">
        <f>Displacement_Number!H78*'Temporary Relocation Numbers'!$I$2</f>
        <v>457.25413528756093</v>
      </c>
      <c r="I78" s="44">
        <f>Displacement_Number!I78*'Temporary Relocation Numbers'!$I$2</f>
        <v>558.6957615633587</v>
      </c>
      <c r="J78" s="44">
        <f>Displacement_Number!J78*'Temporary Relocation Numbers'!$I$2</f>
        <v>365.20788340329693</v>
      </c>
      <c r="K78" s="44">
        <f>Displacement_Number!K78*'Temporary Relocation Numbers'!$I$2</f>
        <v>396.54902102757944</v>
      </c>
      <c r="L78" s="44">
        <f>Displacement_Number!L78*'Temporary Relocation Numbers'!$I$2</f>
        <v>326.0823067382787</v>
      </c>
      <c r="M78" s="44">
        <f>Displacement_Number!M78*'Temporary Relocation Numbers'!$I$2</f>
        <v>133.53297264373282</v>
      </c>
      <c r="N78" s="45">
        <f>Displacement_Number!N78*'Temporary Relocation Numbers'!$O$2</f>
        <v>239342.72735620965</v>
      </c>
      <c r="O78" s="45">
        <f>Displacement_Number!O78*'Temporary Relocation Numbers'!$O$2</f>
        <v>490277.31202973984</v>
      </c>
      <c r="P78" s="45">
        <f>Displacement_Number!P78*'Temporary Relocation Numbers'!$O$2</f>
        <v>371661.33098262589</v>
      </c>
      <c r="Q78" s="45">
        <f>Displacement_Number!Q78*'Temporary Relocation Numbers'!$O$2</f>
        <v>182807.54824834852</v>
      </c>
      <c r="R78" s="45">
        <f>Displacement_Number!R78*'Temporary Relocation Numbers'!$O$2</f>
        <v>117251.68141045286</v>
      </c>
      <c r="S78" s="45">
        <f>Displacement_Number!S78*'Temporary Relocation Numbers'!$O$2</f>
        <v>64020.505427301316</v>
      </c>
      <c r="U78">
        <v>2097</v>
      </c>
      <c r="V78" s="43">
        <f>Displacement_Number!V78*'Temporary Relocation Numbers'!$C$2</f>
        <v>0</v>
      </c>
      <c r="W78" s="43">
        <f>Displacement_Number!W78*'Temporary Relocation Numbers'!$C$2</f>
        <v>0</v>
      </c>
      <c r="X78" s="43">
        <f>Displacement_Number!X78*'Temporary Relocation Numbers'!$C$2</f>
        <v>0</v>
      </c>
      <c r="Y78" s="43">
        <f>Displacement_Number!Y78*'Temporary Relocation Numbers'!$C$2</f>
        <v>0</v>
      </c>
      <c r="Z78" s="43">
        <f>Displacement_Number!Z78*'Temporary Relocation Numbers'!$C$2</f>
        <v>0</v>
      </c>
      <c r="AA78" s="43">
        <f>Displacement_Number!AA78*'Temporary Relocation Numbers'!$C$2</f>
        <v>0</v>
      </c>
      <c r="AB78" s="44">
        <f>Displacement_Number!AB78*'Temporary Relocation Numbers'!$I$2</f>
        <v>425.69247557345494</v>
      </c>
      <c r="AC78" s="44">
        <f>Displacement_Number!AC78*'Temporary Relocation Numbers'!$I$2</f>
        <v>510.19648596681293</v>
      </c>
      <c r="AD78" s="44">
        <f>Displacement_Number!AD78*'Temporary Relocation Numbers'!$I$2</f>
        <v>330.00247891950443</v>
      </c>
      <c r="AE78" s="44">
        <f>Displacement_Number!AE78*'Temporary Relocation Numbers'!$I$2</f>
        <v>395.52862797184656</v>
      </c>
      <c r="AF78" s="44">
        <f>Displacement_Number!AF78*'Temporary Relocation Numbers'!$I$2</f>
        <v>319.42142937961552</v>
      </c>
      <c r="AG78" s="44">
        <f>Displacement_Number!AG78*'Temporary Relocation Numbers'!$I$2</f>
        <v>122.13379805671627</v>
      </c>
      <c r="AH78" s="45">
        <f>Displacement_Number!AH78*'Temporary Relocation Numbers'!$O$2</f>
        <v>222822.25628138368</v>
      </c>
      <c r="AI78" s="45">
        <f>Displacement_Number!AI78*'Temporary Relocation Numbers'!$O$2</f>
        <v>447717.30690579291</v>
      </c>
      <c r="AJ78" s="45">
        <f>Displacement_Number!AJ78*'Temporary Relocation Numbers'!$O$2</f>
        <v>335833.82538144232</v>
      </c>
      <c r="AK78" s="45">
        <f>Displacement_Number!AK78*'Temporary Relocation Numbers'!$O$2</f>
        <v>182337.15103923477</v>
      </c>
      <c r="AL78" s="45">
        <f>Displacement_Number!AL78*'Temporary Relocation Numbers'!$O$2</f>
        <v>114856.58344336531</v>
      </c>
      <c r="AM78" s="45">
        <f>Displacement_Number!AM78*'Temporary Relocation Numbers'!$O$2</f>
        <v>58555.331515072845</v>
      </c>
    </row>
    <row r="79" spans="1:39" x14ac:dyDescent="0.35">
      <c r="A79">
        <v>2098</v>
      </c>
      <c r="B79" s="43">
        <f>Displacement_Number!B79*'Temporary Relocation Numbers'!$C$2</f>
        <v>0</v>
      </c>
      <c r="C79" s="43">
        <f>Displacement_Number!C79*'Temporary Relocation Numbers'!$C$2</f>
        <v>0</v>
      </c>
      <c r="D79" s="43">
        <f>Displacement_Number!D79*'Temporary Relocation Numbers'!$C$2</f>
        <v>0</v>
      </c>
      <c r="E79" s="43">
        <f>Displacement_Number!E79*'Temporary Relocation Numbers'!$C$2</f>
        <v>0</v>
      </c>
      <c r="F79" s="43">
        <f>Displacement_Number!F79*'Temporary Relocation Numbers'!$C$2</f>
        <v>0</v>
      </c>
      <c r="G79" s="43">
        <f>Displacement_Number!G79*'Temporary Relocation Numbers'!$C$2</f>
        <v>0</v>
      </c>
      <c r="H79" s="44">
        <f>Displacement_Number!H79*'Temporary Relocation Numbers'!$I$2</f>
        <v>460.01290969045692</v>
      </c>
      <c r="I79" s="44">
        <f>Displacement_Number!I79*'Temporary Relocation Numbers'!$I$2</f>
        <v>562.06656883891912</v>
      </c>
      <c r="J79" s="44">
        <f>Displacement_Number!J79*'Temporary Relocation Numbers'!$I$2</f>
        <v>367.41131051901942</v>
      </c>
      <c r="K79" s="44">
        <f>Displacement_Number!K79*'Temporary Relocation Numbers'!$I$2</f>
        <v>398.94154020734891</v>
      </c>
      <c r="L79" s="44">
        <f>Displacement_Number!L79*'Temporary Relocation Numbers'!$I$2</f>
        <v>328.04967554184589</v>
      </c>
      <c r="M79" s="44">
        <f>Displacement_Number!M79*'Temporary Relocation Numbers'!$I$2</f>
        <v>134.33862385263978</v>
      </c>
      <c r="N79" s="45">
        <f>Displacement_Number!N79*'Temporary Relocation Numbers'!$O$2</f>
        <v>242667.64113769957</v>
      </c>
      <c r="O79" s="45">
        <f>Displacement_Number!O79*'Temporary Relocation Numbers'!$O$2</f>
        <v>497088.17196070985</v>
      </c>
      <c r="P79" s="45">
        <f>Displacement_Number!P79*'Temporary Relocation Numbers'!$O$2</f>
        <v>376824.39524232189</v>
      </c>
      <c r="Q79" s="45">
        <f>Displacement_Number!Q79*'Temporary Relocation Numbers'!$O$2</f>
        <v>185347.08368042661</v>
      </c>
      <c r="R79" s="45">
        <f>Displacement_Number!R79*'Temporary Relocation Numbers'!$O$2</f>
        <v>118880.52443288681</v>
      </c>
      <c r="S79" s="45">
        <f>Displacement_Number!S79*'Temporary Relocation Numbers'!$O$2</f>
        <v>64909.868823233475</v>
      </c>
      <c r="U79">
        <v>2098</v>
      </c>
      <c r="V79" s="43">
        <f>Displacement_Number!V79*'Temporary Relocation Numbers'!$C$2</f>
        <v>0</v>
      </c>
      <c r="W79" s="43">
        <f>Displacement_Number!W79*'Temporary Relocation Numbers'!$C$2</f>
        <v>0</v>
      </c>
      <c r="X79" s="43">
        <f>Displacement_Number!X79*'Temporary Relocation Numbers'!$C$2</f>
        <v>0</v>
      </c>
      <c r="Y79" s="43">
        <f>Displacement_Number!Y79*'Temporary Relocation Numbers'!$C$2</f>
        <v>0</v>
      </c>
      <c r="Z79" s="43">
        <f>Displacement_Number!Z79*'Temporary Relocation Numbers'!$C$2</f>
        <v>0</v>
      </c>
      <c r="AA79" s="43">
        <f>Displacement_Number!AA79*'Temporary Relocation Numbers'!$C$2</f>
        <v>0</v>
      </c>
      <c r="AB79" s="44">
        <f>Displacement_Number!AB79*'Temporary Relocation Numbers'!$I$2</f>
        <v>428.26082742527348</v>
      </c>
      <c r="AC79" s="44">
        <f>Displacement_Number!AC79*'Temporary Relocation Numbers'!$I$2</f>
        <v>513.2746801203715</v>
      </c>
      <c r="AD79" s="44">
        <f>Displacement_Number!AD79*'Temporary Relocation Numbers'!$I$2</f>
        <v>331.99349949532234</v>
      </c>
      <c r="AE79" s="44">
        <f>Displacement_Number!AE79*'Temporary Relocation Numbers'!$I$2</f>
        <v>397.91499076280326</v>
      </c>
      <c r="AF79" s="44">
        <f>Displacement_Number!AF79*'Temporary Relocation Numbers'!$I$2</f>
        <v>321.34861077635617</v>
      </c>
      <c r="AG79" s="44">
        <f>Displacement_Number!AG79*'Temporary Relocation Numbers'!$I$2</f>
        <v>122.87067405149637</v>
      </c>
      <c r="AH79" s="45">
        <f>Displacement_Number!AH79*'Temporary Relocation Numbers'!$O$2</f>
        <v>225917.67012126202</v>
      </c>
      <c r="AI79" s="45">
        <f>Displacement_Number!AI79*'Temporary Relocation Numbers'!$O$2</f>
        <v>453936.92953809921</v>
      </c>
      <c r="AJ79" s="45">
        <f>Displacement_Number!AJ79*'Temporary Relocation Numbers'!$O$2</f>
        <v>340499.17923044134</v>
      </c>
      <c r="AK79" s="45">
        <f>Displacement_Number!AK79*'Temporary Relocation Numbers'!$O$2</f>
        <v>184870.15178283234</v>
      </c>
      <c r="AL79" s="45">
        <f>Displacement_Number!AL79*'Temporary Relocation Numbers'!$O$2</f>
        <v>116452.15411895691</v>
      </c>
      <c r="AM79" s="45">
        <f>Displacement_Number!AM79*'Temporary Relocation Numbers'!$O$2</f>
        <v>59368.773523045027</v>
      </c>
    </row>
    <row r="80" spans="1:39" x14ac:dyDescent="0.35">
      <c r="A80">
        <v>2099</v>
      </c>
      <c r="B80" s="43">
        <f>Displacement_Number!B80*'Temporary Relocation Numbers'!$C$2</f>
        <v>0</v>
      </c>
      <c r="C80" s="43">
        <f>Displacement_Number!C80*'Temporary Relocation Numbers'!$C$2</f>
        <v>0</v>
      </c>
      <c r="D80" s="43">
        <f>Displacement_Number!D80*'Temporary Relocation Numbers'!$C$2</f>
        <v>0</v>
      </c>
      <c r="E80" s="43">
        <f>Displacement_Number!E80*'Temporary Relocation Numbers'!$C$2</f>
        <v>0</v>
      </c>
      <c r="F80" s="43">
        <f>Displacement_Number!F80*'Temporary Relocation Numbers'!$C$2</f>
        <v>0</v>
      </c>
      <c r="G80" s="43">
        <f>Displacement_Number!G80*'Temporary Relocation Numbers'!$C$2</f>
        <v>0</v>
      </c>
      <c r="H80" s="44">
        <f>Displacement_Number!H80*'Temporary Relocation Numbers'!$I$2</f>
        <v>462.78832874589659</v>
      </c>
      <c r="I80" s="44">
        <f>Displacement_Number!I80*'Temporary Relocation Numbers'!$I$2</f>
        <v>565.45771337577753</v>
      </c>
      <c r="J80" s="44">
        <f>Displacement_Number!J80*'Temporary Relocation Numbers'!$I$2</f>
        <v>369.62803168252924</v>
      </c>
      <c r="K80" s="44">
        <f>Displacement_Number!K80*'Temporary Relocation Numbers'!$I$2</f>
        <v>401.34849429357877</v>
      </c>
      <c r="L80" s="44">
        <f>Displacement_Number!L80*'Temporary Relocation Numbers'!$I$2</f>
        <v>330.02891417069719</v>
      </c>
      <c r="M80" s="44">
        <f>Displacement_Number!M80*'Temporary Relocation Numbers'!$I$2</f>
        <v>135.14913583756007</v>
      </c>
      <c r="N80" s="45">
        <f>Displacement_Number!N80*'Temporary Relocation Numbers'!$O$2</f>
        <v>246038.74412985169</v>
      </c>
      <c r="O80" s="45">
        <f>Displacement_Number!O80*'Temporary Relocation Numbers'!$O$2</f>
        <v>503993.64735085191</v>
      </c>
      <c r="P80" s="45">
        <f>Displacement_Number!P80*'Temporary Relocation Numbers'!$O$2</f>
        <v>382059.18402735196</v>
      </c>
      <c r="Q80" s="45">
        <f>Displacement_Number!Q80*'Temporary Relocation Numbers'!$O$2</f>
        <v>187921.89796325561</v>
      </c>
      <c r="R80" s="45">
        <f>Displacement_Number!R80*'Temporary Relocation Numbers'!$O$2</f>
        <v>120531.99510176314</v>
      </c>
      <c r="S80" s="45">
        <f>Displacement_Number!S80*'Temporary Relocation Numbers'!$O$2</f>
        <v>65811.58712396906</v>
      </c>
      <c r="U80">
        <v>2099</v>
      </c>
      <c r="V80" s="43">
        <f>Displacement_Number!V80*'Temporary Relocation Numbers'!$C$2</f>
        <v>0</v>
      </c>
      <c r="W80" s="43">
        <f>Displacement_Number!W80*'Temporary Relocation Numbers'!$C$2</f>
        <v>0</v>
      </c>
      <c r="X80" s="43">
        <f>Displacement_Number!X80*'Temporary Relocation Numbers'!$C$2</f>
        <v>0</v>
      </c>
      <c r="Y80" s="43">
        <f>Displacement_Number!Y80*'Temporary Relocation Numbers'!$C$2</f>
        <v>0</v>
      </c>
      <c r="Z80" s="43">
        <f>Displacement_Number!Z80*'Temporary Relocation Numbers'!$C$2</f>
        <v>0</v>
      </c>
      <c r="AA80" s="43">
        <f>Displacement_Number!AA80*'Temporary Relocation Numbers'!$C$2</f>
        <v>0</v>
      </c>
      <c r="AB80" s="44">
        <f>Displacement_Number!AB80*'Temporary Relocation Numbers'!$I$2</f>
        <v>430.84467504366808</v>
      </c>
      <c r="AC80" s="44">
        <f>Displacement_Number!AC80*'Temporary Relocation Numbers'!$I$2</f>
        <v>516.37144609774236</v>
      </c>
      <c r="AD80" s="44">
        <f>Displacement_Number!AD80*'Temporary Relocation Numbers'!$I$2</f>
        <v>333.99653259585307</v>
      </c>
      <c r="AE80" s="44">
        <f>Displacement_Number!AE80*'Temporary Relocation Numbers'!$I$2</f>
        <v>400.31575131656979</v>
      </c>
      <c r="AF80" s="44">
        <f>Displacement_Number!AF80*'Temporary Relocation Numbers'!$I$2</f>
        <v>323.2874195336754</v>
      </c>
      <c r="AG80" s="44">
        <f>Displacement_Number!AG80*'Temporary Relocation Numbers'!$I$2</f>
        <v>123.61199587732668</v>
      </c>
      <c r="AH80" s="45">
        <f>Displacement_Number!AH80*'Temporary Relocation Numbers'!$O$2</f>
        <v>229056.08499254542</v>
      </c>
      <c r="AI80" s="45">
        <f>Displacement_Number!AI80*'Temporary Relocation Numbers'!$O$2</f>
        <v>460242.95424843917</v>
      </c>
      <c r="AJ80" s="45">
        <f>Displacement_Number!AJ80*'Temporary Relocation Numbers'!$O$2</f>
        <v>345229.34348533576</v>
      </c>
      <c r="AK80" s="45">
        <f>Displacement_Number!AK80*'Temporary Relocation Numbers'!$O$2</f>
        <v>187438.34059825458</v>
      </c>
      <c r="AL80" s="45">
        <f>Displacement_Number!AL80*'Temporary Relocation Numbers'!$O$2</f>
        <v>118069.89022646789</v>
      </c>
      <c r="AM80" s="45">
        <f>Displacement_Number!AM80*'Temporary Relocation Numbers'!$O$2</f>
        <v>60193.515747124125</v>
      </c>
    </row>
    <row r="81" spans="1:39" x14ac:dyDescent="0.35">
      <c r="A81">
        <v>2100</v>
      </c>
      <c r="B81" s="43">
        <f>Displacement_Number!B81*'Temporary Relocation Numbers'!$C$2</f>
        <v>0</v>
      </c>
      <c r="C81" s="43">
        <f>Displacement_Number!C81*'Temporary Relocation Numbers'!$C$2</f>
        <v>0</v>
      </c>
      <c r="D81" s="43">
        <f>Displacement_Number!D81*'Temporary Relocation Numbers'!$C$2</f>
        <v>0</v>
      </c>
      <c r="E81" s="43">
        <f>Displacement_Number!E81*'Temporary Relocation Numbers'!$C$2</f>
        <v>0</v>
      </c>
      <c r="F81" s="43">
        <f>Displacement_Number!F81*'Temporary Relocation Numbers'!$C$2</f>
        <v>0</v>
      </c>
      <c r="G81" s="43">
        <f>Displacement_Number!G81*'Temporary Relocation Numbers'!$C$2</f>
        <v>0</v>
      </c>
      <c r="H81" s="44">
        <f>Displacement_Number!H81*'Temporary Relocation Numbers'!$I$2</f>
        <v>453.46089934455512</v>
      </c>
      <c r="I81" s="44">
        <f>Displacement_Number!I81*'Temporary Relocation Numbers'!$I$2</f>
        <v>554.06099791571137</v>
      </c>
      <c r="J81" s="44">
        <f>Displacement_Number!J81*'Temporary Relocation Numbers'!$I$2</f>
        <v>362.17823410526876</v>
      </c>
      <c r="K81" s="44">
        <f>Displacement_Number!K81*'Temporary Relocation Numbers'!$I$2</f>
        <v>393.25937554678006</v>
      </c>
      <c r="L81" s="44">
        <f>Displacement_Number!L81*'Temporary Relocation Numbers'!$I$2</f>
        <v>323.3772308716164</v>
      </c>
      <c r="M81" s="44">
        <f>Displacement_Number!M81*'Temporary Relocation Numbers'!$I$2</f>
        <v>132.42522526143722</v>
      </c>
      <c r="N81" s="45">
        <f>Displacement_Number!N81*'Temporary Relocation Numbers'!$O$2</f>
        <v>242963.03491629459</v>
      </c>
      <c r="O81" s="45">
        <f>Displacement_Number!O81*'Temporary Relocation Numbers'!$O$2</f>
        <v>497693.26604215382</v>
      </c>
      <c r="P81" s="45">
        <f>Displacement_Number!P81*'Temporary Relocation Numbers'!$O$2</f>
        <v>377283.09497441468</v>
      </c>
      <c r="Q81" s="45">
        <f>Displacement_Number!Q81*'Temporary Relocation Numbers'!$O$2</f>
        <v>185572.70245326031</v>
      </c>
      <c r="R81" s="45">
        <f>Displacement_Number!R81*'Temporary Relocation Numbers'!$O$2</f>
        <v>119025.23498081544</v>
      </c>
      <c r="S81" s="45">
        <f>Displacement_Number!S81*'Temporary Relocation Numbers'!$O$2</f>
        <v>64988.882124429736</v>
      </c>
      <c r="U81">
        <v>2100</v>
      </c>
      <c r="V81" s="43">
        <f>Displacement_Number!V81*'Temporary Relocation Numbers'!$C$2</f>
        <v>0</v>
      </c>
      <c r="W81" s="43">
        <f>Displacement_Number!W81*'Temporary Relocation Numbers'!$C$2</f>
        <v>0</v>
      </c>
      <c r="X81" s="43">
        <f>Displacement_Number!X81*'Temporary Relocation Numbers'!$C$2</f>
        <v>0</v>
      </c>
      <c r="Y81" s="43">
        <f>Displacement_Number!Y81*'Temporary Relocation Numbers'!$C$2</f>
        <v>0</v>
      </c>
      <c r="Z81" s="43">
        <f>Displacement_Number!Z81*'Temporary Relocation Numbers'!$C$2</f>
        <v>0</v>
      </c>
      <c r="AA81" s="43">
        <f>Displacement_Number!AA81*'Temporary Relocation Numbers'!$C$2</f>
        <v>0</v>
      </c>
      <c r="AB81" s="44">
        <f>Displacement_Number!AB81*'Temporary Relocation Numbers'!$I$2</f>
        <v>422.16106519485476</v>
      </c>
      <c r="AC81" s="44">
        <f>Displacement_Number!AC81*'Temporary Relocation Numbers'!$I$2</f>
        <v>505.96405699742269</v>
      </c>
      <c r="AD81" s="44">
        <f>Displacement_Number!AD81*'Temporary Relocation Numbers'!$I$2</f>
        <v>327.26488254209556</v>
      </c>
      <c r="AE81" s="44">
        <f>Displacement_Number!AE81*'Temporary Relocation Numbers'!$I$2</f>
        <v>392.24744734968112</v>
      </c>
      <c r="AF81" s="44">
        <f>Displacement_Number!AF81*'Temporary Relocation Numbers'!$I$2</f>
        <v>316.7716100485622</v>
      </c>
      <c r="AG81" s="44">
        <f>Displacement_Number!AG81*'Temporary Relocation Numbers'!$I$2</f>
        <v>121.12061462787052</v>
      </c>
      <c r="AH81" s="45">
        <f>Displacement_Number!AH81*'Temporary Relocation Numbers'!$O$2</f>
        <v>226192.67454259988</v>
      </c>
      <c r="AI81" s="45">
        <f>Displacement_Number!AI81*'Temporary Relocation Numbers'!$O$2</f>
        <v>454489.49659743789</v>
      </c>
      <c r="AJ81" s="45">
        <f>Displacement_Number!AJ81*'Temporary Relocation Numbers'!$O$2</f>
        <v>340913.66110651626</v>
      </c>
      <c r="AK81" s="45">
        <f>Displacement_Number!AK81*'Temporary Relocation Numbers'!$O$2</f>
        <v>185095.18999735711</v>
      </c>
      <c r="AL81" s="45">
        <f>Displacement_Number!AL81*'Temporary Relocation Numbers'!$O$2</f>
        <v>116593.9086671507</v>
      </c>
      <c r="AM81" s="45">
        <f>Displacement_Number!AM81*'Temporary Relocation Numbers'!$O$2</f>
        <v>59441.041775455218</v>
      </c>
    </row>
    <row r="82" spans="1:39" x14ac:dyDescent="0.35">
      <c r="A82">
        <v>2101</v>
      </c>
      <c r="B82" s="43">
        <f>Displacement_Number!B82*'Temporary Relocation Numbers'!$C$2</f>
        <v>0</v>
      </c>
      <c r="C82" s="43">
        <f>Displacement_Number!C82*'Temporary Relocation Numbers'!$C$2</f>
        <v>0</v>
      </c>
      <c r="D82" s="43">
        <f>Displacement_Number!D82*'Temporary Relocation Numbers'!$C$2</f>
        <v>0</v>
      </c>
      <c r="E82" s="43">
        <f>Displacement_Number!E82*'Temporary Relocation Numbers'!$C$2</f>
        <v>0</v>
      </c>
      <c r="F82" s="43">
        <f>Displacement_Number!F82*'Temporary Relocation Numbers'!$C$2</f>
        <v>0</v>
      </c>
      <c r="G82" s="43">
        <f>Displacement_Number!G82*'Temporary Relocation Numbers'!$C$2</f>
        <v>0</v>
      </c>
      <c r="H82" s="44">
        <f>Displacement_Number!H82*'Temporary Relocation Numbers'!$I$2</f>
        <v>456.19678782599925</v>
      </c>
      <c r="I82" s="44">
        <f>Displacement_Number!I82*'Temporary Relocation Numbers'!$I$2</f>
        <v>557.40384203833821</v>
      </c>
      <c r="J82" s="44">
        <f>Displacement_Number!J82*'Temporary Relocation Numbers'!$I$2</f>
        <v>364.36338228530059</v>
      </c>
      <c r="K82" s="44">
        <f>Displacement_Number!K82*'Temporary Relocation Numbers'!$I$2</f>
        <v>395.63204714279527</v>
      </c>
      <c r="L82" s="44">
        <f>Displacement_Number!L82*'Temporary Relocation Numbers'!$I$2</f>
        <v>325.32827900472284</v>
      </c>
      <c r="M82" s="44">
        <f>Displacement_Number!M82*'Temporary Relocation Numbers'!$I$2</f>
        <v>133.22419304227364</v>
      </c>
      <c r="N82" s="45">
        <f>Displacement_Number!N82*'Temporary Relocation Numbers'!$O$2</f>
        <v>246338.24147514487</v>
      </c>
      <c r="O82" s="45">
        <f>Displacement_Number!O82*'Temporary Relocation Numbers'!$O$2</f>
        <v>504607.14730981184</v>
      </c>
      <c r="P82" s="45">
        <f>Displacement_Number!P82*'Temporary Relocation Numbers'!$O$2</f>
        <v>382524.25594830385</v>
      </c>
      <c r="Q82" s="45">
        <f>Displacement_Number!Q82*'Temporary Relocation Numbers'!$O$2</f>
        <v>188150.65099872361</v>
      </c>
      <c r="R82" s="45">
        <f>Displacement_Number!R82*'Temporary Relocation Numbers'!$O$2</f>
        <v>120678.71594722808</v>
      </c>
      <c r="S82" s="45">
        <f>Displacement_Number!S82*'Temporary Relocation Numbers'!$O$2</f>
        <v>65891.698066263416</v>
      </c>
      <c r="U82">
        <v>2101</v>
      </c>
      <c r="V82" s="43">
        <f>Displacement_Number!V82*'Temporary Relocation Numbers'!$C$2</f>
        <v>0</v>
      </c>
      <c r="W82" s="43">
        <f>Displacement_Number!W82*'Temporary Relocation Numbers'!$C$2</f>
        <v>0</v>
      </c>
      <c r="X82" s="43">
        <f>Displacement_Number!X82*'Temporary Relocation Numbers'!$C$2</f>
        <v>0</v>
      </c>
      <c r="Y82" s="43">
        <f>Displacement_Number!Y82*'Temporary Relocation Numbers'!$C$2</f>
        <v>0</v>
      </c>
      <c r="Z82" s="43">
        <f>Displacement_Number!Z82*'Temporary Relocation Numbers'!$C$2</f>
        <v>0</v>
      </c>
      <c r="AA82" s="43">
        <f>Displacement_Number!AA82*'Temporary Relocation Numbers'!$C$2</f>
        <v>0</v>
      </c>
      <c r="AB82" s="44">
        <f>Displacement_Number!AB82*'Temporary Relocation Numbers'!$I$2</f>
        <v>424.70811081058537</v>
      </c>
      <c r="AC82" s="44">
        <f>Displacement_Number!AC82*'Temporary Relocation Numbers'!$I$2</f>
        <v>509.01671542412453</v>
      </c>
      <c r="AD82" s="44">
        <f>Displacement_Number!AD82*'Temporary Relocation Numbers'!$I$2</f>
        <v>329.23938623981735</v>
      </c>
      <c r="AE82" s="44">
        <f>Displacement_Number!AE82*'Temporary Relocation Numbers'!$I$2</f>
        <v>394.61401362834147</v>
      </c>
      <c r="AF82" s="44">
        <f>Displacement_Number!AF82*'Temporary Relocation Numbers'!$I$2</f>
        <v>318.68280415688122</v>
      </c>
      <c r="AG82" s="44">
        <f>Displacement_Number!AG82*'Temporary Relocation Numbers'!$I$2</f>
        <v>121.85137773204291</v>
      </c>
      <c r="AH82" s="45">
        <f>Displacement_Number!AH82*'Temporary Relocation Numbers'!$O$2</f>
        <v>229334.90973464504</v>
      </c>
      <c r="AI82" s="45">
        <f>Displacement_Number!AI82*'Temporary Relocation Numbers'!$O$2</f>
        <v>460803.19748766889</v>
      </c>
      <c r="AJ82" s="45">
        <f>Displacement_Number!AJ82*'Temporary Relocation Numbers'!$O$2</f>
        <v>345649.58328235173</v>
      </c>
      <c r="AK82" s="45">
        <f>Displacement_Number!AK82*'Temporary Relocation Numbers'!$O$2</f>
        <v>187666.50501038344</v>
      </c>
      <c r="AL82" s="45">
        <f>Displacement_Number!AL82*'Temporary Relocation Numbers'!$O$2</f>
        <v>118213.61400788672</v>
      </c>
      <c r="AM82" s="45">
        <f>Displacement_Number!AM82*'Temporary Relocation Numbers'!$O$2</f>
        <v>60266.787939411923</v>
      </c>
    </row>
    <row r="83" spans="1:39" x14ac:dyDescent="0.35">
      <c r="A83">
        <v>2102</v>
      </c>
      <c r="B83" s="43">
        <f>Displacement_Number!B83*'Temporary Relocation Numbers'!$C$2</f>
        <v>0</v>
      </c>
      <c r="C83" s="43">
        <f>Displacement_Number!C83*'Temporary Relocation Numbers'!$C$2</f>
        <v>0</v>
      </c>
      <c r="D83" s="43">
        <f>Displacement_Number!D83*'Temporary Relocation Numbers'!$C$2</f>
        <v>0</v>
      </c>
      <c r="E83" s="43">
        <f>Displacement_Number!E83*'Temporary Relocation Numbers'!$C$2</f>
        <v>0</v>
      </c>
      <c r="F83" s="43">
        <f>Displacement_Number!F83*'Temporary Relocation Numbers'!$C$2</f>
        <v>0</v>
      </c>
      <c r="G83" s="43">
        <f>Displacement_Number!G83*'Temporary Relocation Numbers'!$C$2</f>
        <v>0</v>
      </c>
      <c r="H83" s="44">
        <f>Displacement_Number!H83*'Temporary Relocation Numbers'!$I$2</f>
        <v>458.94918288120465</v>
      </c>
      <c r="I83" s="44">
        <f>Displacement_Number!I83*'Temporary Relocation Numbers'!$I$2</f>
        <v>560.76685471076428</v>
      </c>
      <c r="J83" s="44">
        <f>Displacement_Number!J83*'Temporary Relocation Numbers'!$I$2</f>
        <v>366.56171422989667</v>
      </c>
      <c r="K83" s="44">
        <f>Displacement_Number!K83*'Temporary Relocation Numbers'!$I$2</f>
        <v>398.01903389784445</v>
      </c>
      <c r="L83" s="44">
        <f>Displacement_Number!L83*'Temporary Relocation Numbers'!$I$2</f>
        <v>327.29109849479039</v>
      </c>
      <c r="M83" s="44">
        <f>Displacement_Number!M83*'Temporary Relocation Numbers'!$I$2</f>
        <v>134.02798127566021</v>
      </c>
      <c r="N83" s="45">
        <f>Displacement_Number!N83*'Temporary Relocation Numbers'!$O$2</f>
        <v>249760.33590448473</v>
      </c>
      <c r="O83" s="45">
        <f>Displacement_Number!O83*'Temporary Relocation Numbers'!$O$2</f>
        <v>511617.07519381936</v>
      </c>
      <c r="P83" s="45">
        <f>Displacement_Number!P83*'Temporary Relocation Numbers'!$O$2</f>
        <v>387838.22635553405</v>
      </c>
      <c r="Q83" s="45">
        <f>Displacement_Number!Q83*'Temporary Relocation Numbers'!$O$2</f>
        <v>190764.41202422953</v>
      </c>
      <c r="R83" s="45">
        <f>Displacement_Number!R83*'Temporary Relocation Numbers'!$O$2</f>
        <v>122355.16682675814</v>
      </c>
      <c r="S83" s="45">
        <f>Displacement_Number!S83*'Temporary Relocation Numbers'!$O$2</f>
        <v>66807.055793679261</v>
      </c>
      <c r="U83">
        <v>2102</v>
      </c>
      <c r="V83" s="43">
        <f>Displacement_Number!V83*'Temporary Relocation Numbers'!$C$2</f>
        <v>0</v>
      </c>
      <c r="W83" s="43">
        <f>Displacement_Number!W83*'Temporary Relocation Numbers'!$C$2</f>
        <v>0</v>
      </c>
      <c r="X83" s="43">
        <f>Displacement_Number!X83*'Temporary Relocation Numbers'!$C$2</f>
        <v>0</v>
      </c>
      <c r="Y83" s="43">
        <f>Displacement_Number!Y83*'Temporary Relocation Numbers'!$C$2</f>
        <v>0</v>
      </c>
      <c r="Z83" s="43">
        <f>Displacement_Number!Z83*'Temporary Relocation Numbers'!$C$2</f>
        <v>0</v>
      </c>
      <c r="AA83" s="43">
        <f>Displacement_Number!AA83*'Temporary Relocation Numbers'!$C$2</f>
        <v>0</v>
      </c>
      <c r="AB83" s="44">
        <f>Displacement_Number!AB83*'Temporary Relocation Numbers'!$I$2</f>
        <v>427.27052364490493</v>
      </c>
      <c r="AC83" s="44">
        <f>Displacement_Number!AC83*'Temporary Relocation Numbers'!$I$2</f>
        <v>512.08779160865186</v>
      </c>
      <c r="AD83" s="44">
        <f>Displacement_Number!AD83*'Temporary Relocation Numbers'!$I$2</f>
        <v>331.22580281013961</v>
      </c>
      <c r="AE83" s="44">
        <f>Displacement_Number!AE83*'Temporary Relocation Numbers'!$I$2</f>
        <v>396.99485823051714</v>
      </c>
      <c r="AF83" s="44">
        <f>Displacement_Number!AF83*'Temporary Relocation Numbers'!$I$2</f>
        <v>320.60552916886661</v>
      </c>
      <c r="AG83" s="44">
        <f>Displacement_Number!AG83*'Temporary Relocation Numbers'!$I$2</f>
        <v>122.58654978605475</v>
      </c>
      <c r="AH83" s="45">
        <f>Displacement_Number!AH83*'Temporary Relocation Numbers'!$O$2</f>
        <v>232520.79639339703</v>
      </c>
      <c r="AI83" s="45">
        <f>Displacement_Number!AI83*'Temporary Relocation Numbers'!$O$2</f>
        <v>467204.60737718316</v>
      </c>
      <c r="AJ83" s="45">
        <f>Displacement_Number!AJ83*'Temporary Relocation Numbers'!$O$2</f>
        <v>350451.29618884542</v>
      </c>
      <c r="AK83" s="45">
        <f>Displacement_Number!AK83*'Temporary Relocation Numbers'!$O$2</f>
        <v>190273.54035140056</v>
      </c>
      <c r="AL83" s="45">
        <f>Displacement_Number!AL83*'Temporary Relocation Numbers'!$O$2</f>
        <v>119855.82005574205</v>
      </c>
      <c r="AM83" s="45">
        <f>Displacement_Number!AM83*'Temporary Relocation Numbers'!$O$2</f>
        <v>61104.00524699135</v>
      </c>
    </row>
    <row r="84" spans="1:39" x14ac:dyDescent="0.35">
      <c r="A84">
        <v>2103</v>
      </c>
      <c r="B84" s="43">
        <f>Displacement_Number!B84*'Temporary Relocation Numbers'!$C$2</f>
        <v>0</v>
      </c>
      <c r="C84" s="43">
        <f>Displacement_Number!C84*'Temporary Relocation Numbers'!$C$2</f>
        <v>0</v>
      </c>
      <c r="D84" s="43">
        <f>Displacement_Number!D84*'Temporary Relocation Numbers'!$C$2</f>
        <v>0</v>
      </c>
      <c r="E84" s="43">
        <f>Displacement_Number!E84*'Temporary Relocation Numbers'!$C$2</f>
        <v>0</v>
      </c>
      <c r="F84" s="43">
        <f>Displacement_Number!F84*'Temporary Relocation Numbers'!$C$2</f>
        <v>0</v>
      </c>
      <c r="G84" s="43">
        <f>Displacement_Number!G84*'Temporary Relocation Numbers'!$C$2</f>
        <v>0</v>
      </c>
      <c r="H84" s="44">
        <f>Displacement_Number!H84*'Temporary Relocation Numbers'!$I$2</f>
        <v>461.71818410011417</v>
      </c>
      <c r="I84" s="44">
        <f>Displacement_Number!I84*'Temporary Relocation Numbers'!$I$2</f>
        <v>564.15015761691643</v>
      </c>
      <c r="J84" s="44">
        <f>Displacement_Number!J84*'Temporary Relocation Numbers'!$I$2</f>
        <v>368.77330948132749</v>
      </c>
      <c r="K84" s="44">
        <f>Displacement_Number!K84*'Temporary Relocation Numbers'!$I$2</f>
        <v>400.42042218029746</v>
      </c>
      <c r="L84" s="44">
        <f>Displacement_Number!L84*'Temporary Relocation Numbers'!$I$2</f>
        <v>329.26576036253988</v>
      </c>
      <c r="M84" s="44">
        <f>Displacement_Number!M84*'Temporary Relocation Numbers'!$I$2</f>
        <v>134.83661904507605</v>
      </c>
      <c r="N84" s="45">
        <f>Displacement_Number!N84*'Temporary Relocation Numbers'!$O$2</f>
        <v>253229.96956367858</v>
      </c>
      <c r="O84" s="45">
        <f>Displacement_Number!O84*'Temporary Relocation Numbers'!$O$2</f>
        <v>518724.38395957003</v>
      </c>
      <c r="P84" s="45">
        <f>Displacement_Number!P84*'Temporary Relocation Numbers'!$O$2</f>
        <v>393226.01765398844</v>
      </c>
      <c r="Q84" s="45">
        <f>Displacement_Number!Q84*'Temporary Relocation Numbers'!$O$2</f>
        <v>193414.48303145589</v>
      </c>
      <c r="R84" s="45">
        <f>Displacement_Number!R84*'Temporary Relocation Numbers'!$O$2</f>
        <v>124054.90671404252</v>
      </c>
      <c r="S84" s="45">
        <f>Displacement_Number!S84*'Temporary Relocation Numbers'!$O$2</f>
        <v>67735.129535308239</v>
      </c>
      <c r="U84">
        <v>2103</v>
      </c>
      <c r="V84" s="43">
        <f>Displacement_Number!V84*'Temporary Relocation Numbers'!$C$2</f>
        <v>0</v>
      </c>
      <c r="W84" s="43">
        <f>Displacement_Number!W84*'Temporary Relocation Numbers'!$C$2</f>
        <v>0</v>
      </c>
      <c r="X84" s="43">
        <f>Displacement_Number!X84*'Temporary Relocation Numbers'!$C$2</f>
        <v>0</v>
      </c>
      <c r="Y84" s="43">
        <f>Displacement_Number!Y84*'Temporary Relocation Numbers'!$C$2</f>
        <v>0</v>
      </c>
      <c r="Z84" s="43">
        <f>Displacement_Number!Z84*'Temporary Relocation Numbers'!$C$2</f>
        <v>0</v>
      </c>
      <c r="AA84" s="43">
        <f>Displacement_Number!AA84*'Temporary Relocation Numbers'!$C$2</f>
        <v>0</v>
      </c>
      <c r="AB84" s="44">
        <f>Displacement_Number!AB84*'Temporary Relocation Numbers'!$I$2</f>
        <v>429.84839641362726</v>
      </c>
      <c r="AC84" s="44">
        <f>Displacement_Number!AC84*'Temporary Relocation Numbers'!$I$2</f>
        <v>515.17739667179035</v>
      </c>
      <c r="AD84" s="44">
        <f>Displacement_Number!AD84*'Temporary Relocation Numbers'!$I$2</f>
        <v>333.22420412759652</v>
      </c>
      <c r="AE84" s="44">
        <f>Displacement_Number!AE84*'Temporary Relocation Numbers'!$I$2</f>
        <v>399.39006730233643</v>
      </c>
      <c r="AF84" s="44">
        <f>Displacement_Number!AF84*'Temporary Relocation Numbers'!$I$2</f>
        <v>322.53985465449989</v>
      </c>
      <c r="AG84" s="44">
        <f>Displacement_Number!AG84*'Temporary Relocation Numbers'!$I$2</f>
        <v>123.32615739064516</v>
      </c>
      <c r="AH84" s="45">
        <f>Displacement_Number!AH84*'Temporary Relocation Numbers'!$O$2</f>
        <v>235750.94091857743</v>
      </c>
      <c r="AI84" s="45">
        <f>Displacement_Number!AI84*'Temporary Relocation Numbers'!$O$2</f>
        <v>473694.94470643083</v>
      </c>
      <c r="AJ84" s="45">
        <f>Displacement_Number!AJ84*'Temporary Relocation Numbers'!$O$2</f>
        <v>355319.71378110058</v>
      </c>
      <c r="AK84" s="45">
        <f>Displacement_Number!AK84*'Temporary Relocation Numbers'!$O$2</f>
        <v>192916.79224192357</v>
      </c>
      <c r="AL84" s="45">
        <f>Displacement_Number!AL84*'Temporary Relocation Numbers'!$O$2</f>
        <v>121520.83938721313</v>
      </c>
      <c r="AM84" s="45">
        <f>Displacement_Number!AM84*'Temporary Relocation Numbers'!$O$2</f>
        <v>61952.853053624633</v>
      </c>
    </row>
    <row r="85" spans="1:39" x14ac:dyDescent="0.35">
      <c r="A85">
        <v>2104</v>
      </c>
      <c r="B85" s="43">
        <f>Displacement_Number!B85*'Temporary Relocation Numbers'!$C$2</f>
        <v>0</v>
      </c>
      <c r="C85" s="43">
        <f>Displacement_Number!C85*'Temporary Relocation Numbers'!$C$2</f>
        <v>0</v>
      </c>
      <c r="D85" s="43">
        <f>Displacement_Number!D85*'Temporary Relocation Numbers'!$C$2</f>
        <v>0</v>
      </c>
      <c r="E85" s="43">
        <f>Displacement_Number!E85*'Temporary Relocation Numbers'!$C$2</f>
        <v>0</v>
      </c>
      <c r="F85" s="43">
        <f>Displacement_Number!F85*'Temporary Relocation Numbers'!$C$2</f>
        <v>0</v>
      </c>
      <c r="G85" s="43">
        <f>Displacement_Number!G85*'Temporary Relocation Numbers'!$C$2</f>
        <v>0</v>
      </c>
      <c r="H85" s="44">
        <f>Displacement_Number!H85*'Temporary Relocation Numbers'!$I$2</f>
        <v>464.5038916735316</v>
      </c>
      <c r="I85" s="44">
        <f>Displacement_Number!I85*'Temporary Relocation Numbers'!$I$2</f>
        <v>567.55387317488396</v>
      </c>
      <c r="J85" s="44">
        <f>Displacement_Number!J85*'Temporary Relocation Numbers'!$I$2</f>
        <v>370.99824806177031</v>
      </c>
      <c r="K85" s="44">
        <f>Displacement_Number!K85*'Temporary Relocation Numbers'!$I$2</f>
        <v>402.83629887961484</v>
      </c>
      <c r="L85" s="44">
        <f>Displacement_Number!L85*'Temporary Relocation Numbers'!$I$2</f>
        <v>331.25233605718506</v>
      </c>
      <c r="M85" s="44">
        <f>Displacement_Number!M85*'Temporary Relocation Numbers'!$I$2</f>
        <v>135.65013560947114</v>
      </c>
      <c r="N85" s="45">
        <f>Displacement_Number!N85*'Temporary Relocation Numbers'!$O$2</f>
        <v>256747.80286067887</v>
      </c>
      <c r="O85" s="45">
        <f>Displacement_Number!O85*'Temporary Relocation Numbers'!$O$2</f>
        <v>525930.42640787538</v>
      </c>
      <c r="P85" s="45">
        <f>Displacement_Number!P85*'Temporary Relocation Numbers'!$O$2</f>
        <v>398688.65535257326</v>
      </c>
      <c r="Q85" s="45">
        <f>Displacement_Number!Q85*'Temporary Relocation Numbers'!$O$2</f>
        <v>196101.36843330029</v>
      </c>
      <c r="R85" s="45">
        <f>Displacement_Number!R85*'Temporary Relocation Numbers'!$O$2</f>
        <v>125778.25913653366</v>
      </c>
      <c r="S85" s="45">
        <f>Displacement_Number!S85*'Temporary Relocation Numbers'!$O$2</f>
        <v>68676.09594013977</v>
      </c>
      <c r="U85">
        <v>2104</v>
      </c>
      <c r="V85" s="43">
        <f>Displacement_Number!V85*'Temporary Relocation Numbers'!$C$2</f>
        <v>0</v>
      </c>
      <c r="W85" s="43">
        <f>Displacement_Number!W85*'Temporary Relocation Numbers'!$C$2</f>
        <v>0</v>
      </c>
      <c r="X85" s="43">
        <f>Displacement_Number!X85*'Temporary Relocation Numbers'!$C$2</f>
        <v>0</v>
      </c>
      <c r="Y85" s="43">
        <f>Displacement_Number!Y85*'Temporary Relocation Numbers'!$C$2</f>
        <v>0</v>
      </c>
      <c r="Z85" s="43">
        <f>Displacement_Number!Z85*'Temporary Relocation Numbers'!$C$2</f>
        <v>0</v>
      </c>
      <c r="AA85" s="43">
        <f>Displacement_Number!AA85*'Temporary Relocation Numbers'!$C$2</f>
        <v>0</v>
      </c>
      <c r="AB85" s="44">
        <f>Displacement_Number!AB85*'Temporary Relocation Numbers'!$I$2</f>
        <v>432.44182239195328</v>
      </c>
      <c r="AC85" s="44">
        <f>Displacement_Number!AC85*'Temporary Relocation Numbers'!$I$2</f>
        <v>518.28564240475646</v>
      </c>
      <c r="AD85" s="44">
        <f>Displacement_Number!AD85*'Temporary Relocation Numbers'!$I$2</f>
        <v>335.23466250036648</v>
      </c>
      <c r="AE85" s="44">
        <f>Displacement_Number!AE85*'Temporary Relocation Numbers'!$I$2</f>
        <v>401.79972750967738</v>
      </c>
      <c r="AF85" s="44">
        <f>Displacement_Number!AF85*'Temporary Relocation Numbers'!$I$2</f>
        <v>324.48585060350325</v>
      </c>
      <c r="AG85" s="44">
        <f>Displacement_Number!AG85*'Temporary Relocation Numbers'!$I$2</f>
        <v>124.07022730704485</v>
      </c>
      <c r="AH85" s="45">
        <f>Displacement_Number!AH85*'Temporary Relocation Numbers'!$O$2</f>
        <v>239025.95813392312</v>
      </c>
      <c r="AI85" s="45">
        <f>Displacement_Number!AI85*'Temporary Relocation Numbers'!$O$2</f>
        <v>480275.44484225678</v>
      </c>
      <c r="AJ85" s="45">
        <f>Displacement_Number!AJ85*'Temporary Relocation Numbers'!$O$2</f>
        <v>360255.76271074929</v>
      </c>
      <c r="AK85" s="45">
        <f>Displacement_Number!AK85*'Temporary Relocation Numbers'!$O$2</f>
        <v>195596.76379690366</v>
      </c>
      <c r="AL85" s="45">
        <f>Displacement_Number!AL85*'Temporary Relocation Numbers'!$O$2</f>
        <v>123208.98892106306</v>
      </c>
      <c r="AM85" s="45">
        <f>Displacement_Number!AM85*'Temporary Relocation Numbers'!$O$2</f>
        <v>62813.492928485102</v>
      </c>
    </row>
    <row r="86" spans="1:39" x14ac:dyDescent="0.35">
      <c r="A86">
        <v>2105</v>
      </c>
      <c r="B86" s="43">
        <f>Displacement_Number!B86*'Temporary Relocation Numbers'!$C$2</f>
        <v>0</v>
      </c>
      <c r="C86" s="43">
        <f>Displacement_Number!C86*'Temporary Relocation Numbers'!$C$2</f>
        <v>0</v>
      </c>
      <c r="D86" s="43">
        <f>Displacement_Number!D86*'Temporary Relocation Numbers'!$C$2</f>
        <v>0</v>
      </c>
      <c r="E86" s="43">
        <f>Displacement_Number!E86*'Temporary Relocation Numbers'!$C$2</f>
        <v>0</v>
      </c>
      <c r="F86" s="43">
        <f>Displacement_Number!F86*'Temporary Relocation Numbers'!$C$2</f>
        <v>0</v>
      </c>
      <c r="G86" s="43">
        <f>Displacement_Number!G86*'Temporary Relocation Numbers'!$C$2</f>
        <v>0</v>
      </c>
      <c r="H86" s="44">
        <f>Displacement_Number!H86*'Temporary Relocation Numbers'!$I$2</f>
        <v>467.30640639674704</v>
      </c>
      <c r="I86" s="44">
        <f>Displacement_Number!I86*'Temporary Relocation Numbers'!$I$2</f>
        <v>570.97812454134692</v>
      </c>
      <c r="J86" s="44">
        <f>Displacement_Number!J86*'Temporary Relocation Numbers'!$I$2</f>
        <v>373.23661047620402</v>
      </c>
      <c r="K86" s="44">
        <f>Displacement_Number!K86*'Temporary Relocation Numbers'!$I$2</f>
        <v>405.26675140949192</v>
      </c>
      <c r="L86" s="44">
        <f>Displacement_Number!L86*'Temporary Relocation Numbers'!$I$2</f>
        <v>333.25089745901761</v>
      </c>
      <c r="M86" s="44">
        <f>Displacement_Number!M86*'Temporary Relocation Numbers'!$I$2</f>
        <v>136.46856040432493</v>
      </c>
      <c r="N86" s="45">
        <f>Displacement_Number!N86*'Temporary Relocation Numbers'!$O$2</f>
        <v>260314.50537772765</v>
      </c>
      <c r="O86" s="45">
        <f>Displacement_Number!O86*'Temporary Relocation Numbers'!$O$2</f>
        <v>533236.57413245551</v>
      </c>
      <c r="P86" s="45">
        <f>Displacement_Number!P86*'Temporary Relocation Numbers'!$O$2</f>
        <v>404227.17920641293</v>
      </c>
      <c r="Q86" s="45">
        <f>Displacement_Number!Q86*'Temporary Relocation Numbers'!$O$2</f>
        <v>198825.57964988978</v>
      </c>
      <c r="R86" s="45">
        <f>Displacement_Number!R86*'Temporary Relocation Numbers'!$O$2</f>
        <v>127525.55211607955</v>
      </c>
      <c r="S86" s="45">
        <f>Displacement_Number!S86*'Temporary Relocation Numbers'!$O$2</f>
        <v>69630.134111144871</v>
      </c>
      <c r="U86">
        <v>2105</v>
      </c>
      <c r="V86" s="43">
        <f>Displacement_Number!V86*'Temporary Relocation Numbers'!$C$2</f>
        <v>0</v>
      </c>
      <c r="W86" s="43">
        <f>Displacement_Number!W86*'Temporary Relocation Numbers'!$C$2</f>
        <v>0</v>
      </c>
      <c r="X86" s="43">
        <f>Displacement_Number!X86*'Temporary Relocation Numbers'!$C$2</f>
        <v>0</v>
      </c>
      <c r="Y86" s="43">
        <f>Displacement_Number!Y86*'Temporary Relocation Numbers'!$C$2</f>
        <v>0</v>
      </c>
      <c r="Z86" s="43">
        <f>Displacement_Number!Z86*'Temporary Relocation Numbers'!$C$2</f>
        <v>0</v>
      </c>
      <c r="AA86" s="43">
        <f>Displacement_Number!AA86*'Temporary Relocation Numbers'!$C$2</f>
        <v>0</v>
      </c>
      <c r="AB86" s="44">
        <f>Displacement_Number!AB86*'Temporary Relocation Numbers'!$I$2</f>
        <v>435.05089541784594</v>
      </c>
      <c r="AC86" s="44">
        <f>Displacement_Number!AC86*'Temporary Relocation Numbers'!$I$2</f>
        <v>521.41264127324234</v>
      </c>
      <c r="AD86" s="44">
        <f>Displacement_Number!AD86*'Temporary Relocation Numbers'!$I$2</f>
        <v>337.25725067288869</v>
      </c>
      <c r="AE86" s="44">
        <f>Displacement_Number!AE86*'Temporary Relocation Numbers'!$I$2</f>
        <v>404.22392604130386</v>
      </c>
      <c r="AF86" s="44">
        <f>Displacement_Number!AF86*'Temporary Relocation Numbers'!$I$2</f>
        <v>326.44358742787085</v>
      </c>
      <c r="AG86" s="44">
        <f>Displacement_Number!AG86*'Temporary Relocation Numbers'!$I$2</f>
        <v>124.81878645794437</v>
      </c>
      <c r="AH86" s="45">
        <f>Displacement_Number!AH86*'Temporary Relocation Numbers'!$O$2</f>
        <v>242346.47140421148</v>
      </c>
      <c r="AI86" s="45">
        <f>Displacement_Number!AI86*'Temporary Relocation Numbers'!$O$2</f>
        <v>486947.36031303933</v>
      </c>
      <c r="AJ86" s="45">
        <f>Displacement_Number!AJ86*'Temporary Relocation Numbers'!$O$2</f>
        <v>365260.38250233128</v>
      </c>
      <c r="AK86" s="45">
        <f>Displacement_Number!AK86*'Temporary Relocation Numbers'!$O$2</f>
        <v>198313.96512049032</v>
      </c>
      <c r="AL86" s="45">
        <f>Displacement_Number!AL86*'Temporary Relocation Numbers'!$O$2</f>
        <v>124920.58997864353</v>
      </c>
      <c r="AM86" s="45">
        <f>Displacement_Number!AM86*'Temporary Relocation Numbers'!$O$2</f>
        <v>63686.088685241113</v>
      </c>
    </row>
    <row r="87" spans="1:39" x14ac:dyDescent="0.35">
      <c r="A87">
        <v>2106</v>
      </c>
      <c r="B87" s="43">
        <f>Displacement_Number!B87*'Temporary Relocation Numbers'!$C$2</f>
        <v>0</v>
      </c>
      <c r="C87" s="43">
        <f>Displacement_Number!C87*'Temporary Relocation Numbers'!$C$2</f>
        <v>0</v>
      </c>
      <c r="D87" s="43">
        <f>Displacement_Number!D87*'Temporary Relocation Numbers'!$C$2</f>
        <v>0</v>
      </c>
      <c r="E87" s="43">
        <f>Displacement_Number!E87*'Temporary Relocation Numbers'!$C$2</f>
        <v>0</v>
      </c>
      <c r="F87" s="43">
        <f>Displacement_Number!F87*'Temporary Relocation Numbers'!$C$2</f>
        <v>0</v>
      </c>
      <c r="G87" s="43">
        <f>Displacement_Number!G87*'Temporary Relocation Numbers'!$C$2</f>
        <v>0</v>
      </c>
      <c r="H87" s="44">
        <f>Displacement_Number!H87*'Temporary Relocation Numbers'!$I$2</f>
        <v>470.12582967318355</v>
      </c>
      <c r="I87" s="44">
        <f>Displacement_Number!I87*'Temporary Relocation Numbers'!$I$2</f>
        <v>574.42303561603319</v>
      </c>
      <c r="J87" s="44">
        <f>Displacement_Number!J87*'Temporary Relocation Numbers'!$I$2</f>
        <v>375.48847771532223</v>
      </c>
      <c r="K87" s="44">
        <f>Displacement_Number!K87*'Temporary Relocation Numbers'!$I$2</f>
        <v>407.71186771102117</v>
      </c>
      <c r="L87" s="44">
        <f>Displacement_Number!L87*'Temporary Relocation Numbers'!$I$2</f>
        <v>335.26151688200832</v>
      </c>
      <c r="M87" s="44">
        <f>Displacement_Number!M87*'Temporary Relocation Numbers'!$I$2</f>
        <v>137.29192304271143</v>
      </c>
      <c r="N87" s="45">
        <f>Displacement_Number!N87*'Temporary Relocation Numbers'!$O$2</f>
        <v>263930.75599880453</v>
      </c>
      <c r="O87" s="45">
        <f>Displacement_Number!O87*'Temporary Relocation Numbers'!$O$2</f>
        <v>540644.21778100799</v>
      </c>
      <c r="P87" s="45">
        <f>Displacement_Number!P87*'Temporary Relocation Numbers'!$O$2</f>
        <v>409842.64341475675</v>
      </c>
      <c r="Q87" s="45">
        <f>Displacement_Number!Q87*'Temporary Relocation Numbers'!$O$2</f>
        <v>201587.6352059241</v>
      </c>
      <c r="R87" s="45">
        <f>Displacement_Number!R87*'Temporary Relocation Numbers'!$O$2</f>
        <v>129297.11823135908</v>
      </c>
      <c r="S87" s="45">
        <f>Displacement_Number!S87*'Temporary Relocation Numbers'!$O$2</f>
        <v>70597.425639366571</v>
      </c>
      <c r="U87">
        <v>2106</v>
      </c>
      <c r="V87" s="43">
        <f>Displacement_Number!V87*'Temporary Relocation Numbers'!$C$2</f>
        <v>0</v>
      </c>
      <c r="W87" s="43">
        <f>Displacement_Number!W87*'Temporary Relocation Numbers'!$C$2</f>
        <v>0</v>
      </c>
      <c r="X87" s="43">
        <f>Displacement_Number!X87*'Temporary Relocation Numbers'!$C$2</f>
        <v>0</v>
      </c>
      <c r="Y87" s="43">
        <f>Displacement_Number!Y87*'Temporary Relocation Numbers'!$C$2</f>
        <v>0</v>
      </c>
      <c r="Z87" s="43">
        <f>Displacement_Number!Z87*'Temporary Relocation Numbers'!$C$2</f>
        <v>0</v>
      </c>
      <c r="AA87" s="43">
        <f>Displacement_Number!AA87*'Temporary Relocation Numbers'!$C$2</f>
        <v>0</v>
      </c>
      <c r="AB87" s="44">
        <f>Displacement_Number!AB87*'Temporary Relocation Numbers'!$I$2</f>
        <v>437.67570989542503</v>
      </c>
      <c r="AC87" s="44">
        <f>Displacement_Number!AC87*'Temporary Relocation Numbers'!$I$2</f>
        <v>524.55850642148494</v>
      </c>
      <c r="AD87" s="44">
        <f>Displacement_Number!AD87*'Temporary Relocation Numbers'!$I$2</f>
        <v>339.29204182849469</v>
      </c>
      <c r="AE87" s="44">
        <f>Displacement_Number!AE87*'Temporary Relocation Numbers'!$I$2</f>
        <v>406.66275061201992</v>
      </c>
      <c r="AF87" s="44">
        <f>Displacement_Number!AF87*'Temporary Relocation Numbers'!$I$2</f>
        <v>328.41313596441756</v>
      </c>
      <c r="AG87" s="44">
        <f>Displacement_Number!AG87*'Temporary Relocation Numbers'!$I$2</f>
        <v>125.57186192846835</v>
      </c>
      <c r="AH87" s="45">
        <f>Displacement_Number!AH87*'Temporary Relocation Numbers'!$O$2</f>
        <v>245713.11275391112</v>
      </c>
      <c r="AI87" s="45">
        <f>Displacement_Number!AI87*'Temporary Relocation Numbers'!$O$2</f>
        <v>493711.96104709595</v>
      </c>
      <c r="AJ87" s="45">
        <f>Displacement_Number!AJ87*'Temporary Relocation Numbers'!$O$2</f>
        <v>370334.52573212242</v>
      </c>
      <c r="AK87" s="45">
        <f>Displacement_Number!AK87*'Temporary Relocation Numbers'!$O$2</f>
        <v>201068.91340312466</v>
      </c>
      <c r="AL87" s="45">
        <f>Displacement_Number!AL87*'Temporary Relocation Numbers'!$O$2</f>
        <v>126655.9683450548</v>
      </c>
      <c r="AM87" s="45">
        <f>Displacement_Number!AM87*'Temporary Relocation Numbers'!$O$2</f>
        <v>64570.806413236241</v>
      </c>
    </row>
    <row r="88" spans="1:39" x14ac:dyDescent="0.35">
      <c r="A88">
        <v>2107</v>
      </c>
      <c r="B88" s="43">
        <f>Displacement_Number!B88*'Temporary Relocation Numbers'!$C$2</f>
        <v>0</v>
      </c>
      <c r="C88" s="43">
        <f>Displacement_Number!C88*'Temporary Relocation Numbers'!$C$2</f>
        <v>0</v>
      </c>
      <c r="D88" s="43">
        <f>Displacement_Number!D88*'Temporary Relocation Numbers'!$C$2</f>
        <v>0</v>
      </c>
      <c r="E88" s="43">
        <f>Displacement_Number!E88*'Temporary Relocation Numbers'!$C$2</f>
        <v>0</v>
      </c>
      <c r="F88" s="43">
        <f>Displacement_Number!F88*'Temporary Relocation Numbers'!$C$2</f>
        <v>0</v>
      </c>
      <c r="G88" s="43">
        <f>Displacement_Number!G88*'Temporary Relocation Numbers'!$C$2</f>
        <v>0</v>
      </c>
      <c r="H88" s="44">
        <f>Displacement_Number!H88*'Temporary Relocation Numbers'!$I$2</f>
        <v>472.96226351806712</v>
      </c>
      <c r="I88" s="44">
        <f>Displacement_Number!I88*'Temporary Relocation Numbers'!$I$2</f>
        <v>577.88873104620075</v>
      </c>
      <c r="J88" s="44">
        <f>Displacement_Number!J88*'Temporary Relocation Numbers'!$I$2</f>
        <v>377.75393125846398</v>
      </c>
      <c r="K88" s="44">
        <f>Displacement_Number!K88*'Temporary Relocation Numbers'!$I$2</f>
        <v>410.17173625587469</v>
      </c>
      <c r="L88" s="44">
        <f>Displacement_Number!L88*'Temporary Relocation Numbers'!$I$2</f>
        <v>337.28426707642376</v>
      </c>
      <c r="M88" s="44">
        <f>Displacement_Number!M88*'Temporary Relocation Numbers'!$I$2</f>
        <v>138.12025331637074</v>
      </c>
      <c r="N88" s="45">
        <f>Displacement_Number!N88*'Temporary Relocation Numbers'!$O$2</f>
        <v>267597.24303884496</v>
      </c>
      <c r="O88" s="45">
        <f>Displacement_Number!O88*'Temporary Relocation Numbers'!$O$2</f>
        <v>548154.76731990231</v>
      </c>
      <c r="P88" s="45">
        <f>Displacement_Number!P88*'Temporary Relocation Numbers'!$O$2</f>
        <v>415536.11682163365</v>
      </c>
      <c r="Q88" s="45">
        <f>Displacement_Number!Q88*'Temporary Relocation Numbers'!$O$2</f>
        <v>204388.06082937156</v>
      </c>
      <c r="R88" s="45">
        <f>Displacement_Number!R88*'Temporary Relocation Numbers'!$O$2</f>
        <v>131093.29468118519</v>
      </c>
      <c r="S88" s="45">
        <f>Displacement_Number!S88*'Temporary Relocation Numbers'!$O$2</f>
        <v>71578.154638483757</v>
      </c>
      <c r="U88">
        <v>2107</v>
      </c>
      <c r="V88" s="43">
        <f>Displacement_Number!V88*'Temporary Relocation Numbers'!$C$2</f>
        <v>0</v>
      </c>
      <c r="W88" s="43">
        <f>Displacement_Number!W88*'Temporary Relocation Numbers'!$C$2</f>
        <v>0</v>
      </c>
      <c r="X88" s="43">
        <f>Displacement_Number!X88*'Temporary Relocation Numbers'!$C$2</f>
        <v>0</v>
      </c>
      <c r="Y88" s="43">
        <f>Displacement_Number!Y88*'Temporary Relocation Numbers'!$C$2</f>
        <v>0</v>
      </c>
      <c r="Z88" s="43">
        <f>Displacement_Number!Z88*'Temporary Relocation Numbers'!$C$2</f>
        <v>0</v>
      </c>
      <c r="AA88" s="43">
        <f>Displacement_Number!AA88*'Temporary Relocation Numbers'!$C$2</f>
        <v>0</v>
      </c>
      <c r="AB88" s="44">
        <f>Displacement_Number!AB88*'Temporary Relocation Numbers'!$I$2</f>
        <v>440.31636079838393</v>
      </c>
      <c r="AC88" s="44">
        <f>Displacement_Number!AC88*'Temporary Relocation Numbers'!$I$2</f>
        <v>527.72335167636027</v>
      </c>
      <c r="AD88" s="44">
        <f>Displacement_Number!AD88*'Temporary Relocation Numbers'!$I$2</f>
        <v>341.33910959205707</v>
      </c>
      <c r="AE88" s="44">
        <f>Displacement_Number!AE88*'Temporary Relocation Numbers'!$I$2</f>
        <v>409.11628946584386</v>
      </c>
      <c r="AF88" s="44">
        <f>Displacement_Number!AF88*'Temporary Relocation Numbers'!$I$2</f>
        <v>330.39456747734124</v>
      </c>
      <c r="AG88" s="44">
        <f>Displacement_Number!AG88*'Temporary Relocation Numbers'!$I$2</f>
        <v>126.3294809671554</v>
      </c>
      <c r="AH88" s="45">
        <f>Displacement_Number!AH88*'Temporary Relocation Numbers'!$O$2</f>
        <v>249126.52298748118</v>
      </c>
      <c r="AI88" s="45">
        <f>Displacement_Number!AI88*'Temporary Relocation Numbers'!$O$2</f>
        <v>500570.53461440053</v>
      </c>
      <c r="AJ88" s="45">
        <f>Displacement_Number!AJ88*'Temporary Relocation Numbers'!$O$2</f>
        <v>375479.15820944717</v>
      </c>
      <c r="AK88" s="45">
        <f>Displacement_Number!AK88*'Temporary Relocation Numbers'!$O$2</f>
        <v>203862.13301998097</v>
      </c>
      <c r="AL88" s="45">
        <f>Displacement_Number!AL88*'Temporary Relocation Numbers'!$O$2</f>
        <v>128415.45433115569</v>
      </c>
      <c r="AM88" s="45">
        <f>Displacement_Number!AM88*'Temporary Relocation Numbers'!$O$2</f>
        <v>65467.81450910274</v>
      </c>
    </row>
    <row r="89" spans="1:39" x14ac:dyDescent="0.35">
      <c r="A89">
        <v>2108</v>
      </c>
      <c r="B89" s="43">
        <f>Displacement_Number!B89*'Temporary Relocation Numbers'!$C$2</f>
        <v>0</v>
      </c>
      <c r="C89" s="43">
        <f>Displacement_Number!C89*'Temporary Relocation Numbers'!$C$2</f>
        <v>0</v>
      </c>
      <c r="D89" s="43">
        <f>Displacement_Number!D89*'Temporary Relocation Numbers'!$C$2</f>
        <v>0</v>
      </c>
      <c r="E89" s="43">
        <f>Displacement_Number!E89*'Temporary Relocation Numbers'!$C$2</f>
        <v>0</v>
      </c>
      <c r="F89" s="43">
        <f>Displacement_Number!F89*'Temporary Relocation Numbers'!$C$2</f>
        <v>0</v>
      </c>
      <c r="G89" s="43">
        <f>Displacement_Number!G89*'Temporary Relocation Numbers'!$C$2</f>
        <v>0</v>
      </c>
      <c r="H89" s="44">
        <f>Displacement_Number!H89*'Temporary Relocation Numbers'!$I$2</f>
        <v>475.81581056211689</v>
      </c>
      <c r="I89" s="44">
        <f>Displacement_Number!I89*'Temporary Relocation Numbers'!$I$2</f>
        <v>581.37533623114825</v>
      </c>
      <c r="J89" s="44">
        <f>Displacement_Number!J89*'Temporary Relocation Numbers'!$I$2</f>
        <v>380.03305307656143</v>
      </c>
      <c r="K89" s="44">
        <f>Displacement_Number!K89*'Temporary Relocation Numbers'!$I$2</f>
        <v>412.64644604950502</v>
      </c>
      <c r="L89" s="44">
        <f>Displacement_Number!L89*'Temporary Relocation Numbers'!$I$2</f>
        <v>339.31922123145785</v>
      </c>
      <c r="M89" s="44">
        <f>Displacement_Number!M89*'Temporary Relocation Numbers'!$I$2</f>
        <v>138.9535811967869</v>
      </c>
      <c r="N89" s="45">
        <f>Displacement_Number!N89*'Temporary Relocation Numbers'!$O$2</f>
        <v>271314.6643747536</v>
      </c>
      <c r="O89" s="45">
        <f>Displacement_Number!O89*'Temporary Relocation Numbers'!$O$2</f>
        <v>555769.65230255248</v>
      </c>
      <c r="P89" s="45">
        <f>Displacement_Number!P89*'Temporary Relocation Numbers'!$O$2</f>
        <v>421308.68311929598</v>
      </c>
      <c r="Q89" s="45">
        <f>Displacement_Number!Q89*'Temporary Relocation Numbers'!$O$2</f>
        <v>207227.3895515356</v>
      </c>
      <c r="R89" s="45">
        <f>Displacement_Number!R89*'Temporary Relocation Numbers'!$O$2</f>
        <v>132914.42334868666</v>
      </c>
      <c r="S89" s="45">
        <f>Displacement_Number!S89*'Temporary Relocation Numbers'!$O$2</f>
        <v>72572.507779855427</v>
      </c>
      <c r="U89">
        <v>2108</v>
      </c>
      <c r="V89" s="43">
        <f>Displacement_Number!V89*'Temporary Relocation Numbers'!$C$2</f>
        <v>0</v>
      </c>
      <c r="W89" s="43">
        <f>Displacement_Number!W89*'Temporary Relocation Numbers'!$C$2</f>
        <v>0</v>
      </c>
      <c r="X89" s="43">
        <f>Displacement_Number!X89*'Temporary Relocation Numbers'!$C$2</f>
        <v>0</v>
      </c>
      <c r="Y89" s="43">
        <f>Displacement_Number!Y89*'Temporary Relocation Numbers'!$C$2</f>
        <v>0</v>
      </c>
      <c r="Z89" s="43">
        <f>Displacement_Number!Z89*'Temporary Relocation Numbers'!$C$2</f>
        <v>0</v>
      </c>
      <c r="AA89" s="43">
        <f>Displacement_Number!AA89*'Temporary Relocation Numbers'!$C$2</f>
        <v>0</v>
      </c>
      <c r="AB89" s="44">
        <f>Displacement_Number!AB89*'Temporary Relocation Numbers'!$I$2</f>
        <v>442.97294367342545</v>
      </c>
      <c r="AC89" s="44">
        <f>Displacement_Number!AC89*'Temporary Relocation Numbers'!$I$2</f>
        <v>530.90729155150132</v>
      </c>
      <c r="AD89" s="44">
        <f>Displacement_Number!AD89*'Temporary Relocation Numbers'!$I$2</f>
        <v>343.39852803265291</v>
      </c>
      <c r="AE89" s="44">
        <f>Displacement_Number!AE89*'Temporary Relocation Numbers'!$I$2</f>
        <v>411.58463137920091</v>
      </c>
      <c r="AF89" s="44">
        <f>Displacement_Number!AF89*'Temporary Relocation Numbers'!$I$2</f>
        <v>332.38795366080154</v>
      </c>
      <c r="AG89" s="44">
        <f>Displacement_Number!AG89*'Temporary Relocation Numbers'!$I$2</f>
        <v>127.09167098694415</v>
      </c>
      <c r="AH89" s="45">
        <f>Displacement_Number!AH89*'Temporary Relocation Numbers'!$O$2</f>
        <v>252587.35181134159</v>
      </c>
      <c r="AI89" s="45">
        <f>Displacement_Number!AI89*'Temporary Relocation Numbers'!$O$2</f>
        <v>507524.38647165865</v>
      </c>
      <c r="AJ89" s="45">
        <f>Displacement_Number!AJ89*'Temporary Relocation Numbers'!$O$2</f>
        <v>380695.25916051061</v>
      </c>
      <c r="AK89" s="45">
        <f>Displacement_Number!AK89*'Temporary Relocation Numbers'!$O$2</f>
        <v>206694.15563077564</v>
      </c>
      <c r="AL89" s="45">
        <f>Displacement_Number!AL89*'Temporary Relocation Numbers'!$O$2</f>
        <v>130199.3828364346</v>
      </c>
      <c r="AM89" s="45">
        <f>Displacement_Number!AM89*'Temporary Relocation Numbers'!$O$2</f>
        <v>66377.283708813891</v>
      </c>
    </row>
    <row r="90" spans="1:39" x14ac:dyDescent="0.35">
      <c r="A90">
        <v>2109</v>
      </c>
      <c r="B90" s="43">
        <f>Displacement_Number!B90*'Temporary Relocation Numbers'!$C$2</f>
        <v>0</v>
      </c>
      <c r="C90" s="43">
        <f>Displacement_Number!C90*'Temporary Relocation Numbers'!$C$2</f>
        <v>0</v>
      </c>
      <c r="D90" s="43">
        <f>Displacement_Number!D90*'Temporary Relocation Numbers'!$C$2</f>
        <v>0</v>
      </c>
      <c r="E90" s="43">
        <f>Displacement_Number!E90*'Temporary Relocation Numbers'!$C$2</f>
        <v>0</v>
      </c>
      <c r="F90" s="43">
        <f>Displacement_Number!F90*'Temporary Relocation Numbers'!$C$2</f>
        <v>0</v>
      </c>
      <c r="G90" s="43">
        <f>Displacement_Number!G90*'Temporary Relocation Numbers'!$C$2</f>
        <v>0</v>
      </c>
      <c r="H90" s="44">
        <f>Displacement_Number!H90*'Temporary Relocation Numbers'!$I$2</f>
        <v>478.68657405525943</v>
      </c>
      <c r="I90" s="44">
        <f>Displacement_Number!I90*'Temporary Relocation Numbers'!$I$2</f>
        <v>584.8829773267521</v>
      </c>
      <c r="J90" s="44">
        <f>Displacement_Number!J90*'Temporary Relocation Numbers'!$I$2</f>
        <v>382.32592563510633</v>
      </c>
      <c r="K90" s="44">
        <f>Displacement_Number!K90*'Temporary Relocation Numbers'!$I$2</f>
        <v>415.13608663436588</v>
      </c>
      <c r="L90" s="44">
        <f>Displacement_Number!L90*'Temporary Relocation Numbers'!$I$2</f>
        <v>341.36645297788095</v>
      </c>
      <c r="M90" s="44">
        <f>Displacement_Number!M90*'Temporary Relocation Numbers'!$I$2</f>
        <v>139.79193683627241</v>
      </c>
      <c r="N90" s="45">
        <f>Displacement_Number!N90*'Temporary Relocation Numbers'!$O$2</f>
        <v>275083.72757823823</v>
      </c>
      <c r="O90" s="45">
        <f>Displacement_Number!O90*'Temporary Relocation Numbers'!$O$2</f>
        <v>563490.32214151707</v>
      </c>
      <c r="P90" s="45">
        <f>Displacement_Number!P90*'Temporary Relocation Numbers'!$O$2</f>
        <v>427161.44105448865</v>
      </c>
      <c r="Q90" s="45">
        <f>Displacement_Number!Q90*'Temporary Relocation Numbers'!$O$2</f>
        <v>210106.16180851182</v>
      </c>
      <c r="R90" s="45">
        <f>Displacement_Number!R90*'Temporary Relocation Numbers'!$O$2</f>
        <v>134760.85086638233</v>
      </c>
      <c r="S90" s="45">
        <f>Displacement_Number!S90*'Temporary Relocation Numbers'!$O$2</f>
        <v>73580.674328051406</v>
      </c>
      <c r="U90">
        <v>2109</v>
      </c>
      <c r="V90" s="43">
        <f>Displacement_Number!V90*'Temporary Relocation Numbers'!$C$2</f>
        <v>0</v>
      </c>
      <c r="W90" s="43">
        <f>Displacement_Number!W90*'Temporary Relocation Numbers'!$C$2</f>
        <v>0</v>
      </c>
      <c r="X90" s="43">
        <f>Displacement_Number!X90*'Temporary Relocation Numbers'!$C$2</f>
        <v>0</v>
      </c>
      <c r="Y90" s="43">
        <f>Displacement_Number!Y90*'Temporary Relocation Numbers'!$C$2</f>
        <v>0</v>
      </c>
      <c r="Z90" s="43">
        <f>Displacement_Number!Z90*'Temporary Relocation Numbers'!$C$2</f>
        <v>0</v>
      </c>
      <c r="AA90" s="43">
        <f>Displacement_Number!AA90*'Temporary Relocation Numbers'!$C$2</f>
        <v>0</v>
      </c>
      <c r="AB90" s="44">
        <f>Displacement_Number!AB90*'Temporary Relocation Numbers'!$I$2</f>
        <v>445.64555464371927</v>
      </c>
      <c r="AC90" s="44">
        <f>Displacement_Number!AC90*'Temporary Relocation Numbers'!$I$2</f>
        <v>534.11044125144224</v>
      </c>
      <c r="AD90" s="44">
        <f>Displacement_Number!AD90*'Temporary Relocation Numbers'!$I$2</f>
        <v>345.47037166624369</v>
      </c>
      <c r="AE90" s="44">
        <f>Displacement_Number!AE90*'Temporary Relocation Numbers'!$I$2</f>
        <v>414.06786566413581</v>
      </c>
      <c r="AF90" s="44">
        <f>Displacement_Number!AF90*'Temporary Relocation Numbers'!$I$2</f>
        <v>334.3933666415146</v>
      </c>
      <c r="AG90" s="44">
        <f>Displacement_Number!AG90*'Temporary Relocation Numbers'!$I$2</f>
        <v>127.85845956616511</v>
      </c>
      <c r="AH90" s="45">
        <f>Displacement_Number!AH90*'Temporary Relocation Numbers'!$O$2</f>
        <v>256096.25795753786</v>
      </c>
      <c r="AI90" s="45">
        <f>Displacement_Number!AI90*'Temporary Relocation Numbers'!$O$2</f>
        <v>514574.84021078725</v>
      </c>
      <c r="AJ90" s="45">
        <f>Displacement_Number!AJ90*'Temporary Relocation Numbers'!$O$2</f>
        <v>385983.82141478296</v>
      </c>
      <c r="AK90" s="45">
        <f>Displacement_Number!AK90*'Temporary Relocation Numbers'!$O$2</f>
        <v>209565.52028096357</v>
      </c>
      <c r="AL90" s="45">
        <f>Displacement_Number!AL90*'Temporary Relocation Numbers'!$O$2</f>
        <v>132008.09341275415</v>
      </c>
      <c r="AM90" s="45">
        <f>Displacement_Number!AM90*'Temporary Relocation Numbers'!$O$2</f>
        <v>67299.387120181957</v>
      </c>
    </row>
    <row r="91" spans="1:39" x14ac:dyDescent="0.35">
      <c r="A91">
        <v>2110</v>
      </c>
      <c r="B91" s="43">
        <f>Displacement_Number!B91*'Temporary Relocation Numbers'!$C$2</f>
        <v>0</v>
      </c>
      <c r="C91" s="43">
        <f>Displacement_Number!C91*'Temporary Relocation Numbers'!$C$2</f>
        <v>0</v>
      </c>
      <c r="D91" s="43">
        <f>Displacement_Number!D91*'Temporary Relocation Numbers'!$C$2</f>
        <v>0</v>
      </c>
      <c r="E91" s="43">
        <f>Displacement_Number!E91*'Temporary Relocation Numbers'!$C$2</f>
        <v>0</v>
      </c>
      <c r="F91" s="43">
        <f>Displacement_Number!F91*'Temporary Relocation Numbers'!$C$2</f>
        <v>0</v>
      </c>
      <c r="G91" s="43">
        <f>Displacement_Number!G91*'Temporary Relocation Numbers'!$C$2</f>
        <v>0</v>
      </c>
      <c r="H91" s="44">
        <f>Displacement_Number!H91*'Temporary Relocation Numbers'!$I$2</f>
        <v>468.87341118645162</v>
      </c>
      <c r="I91" s="44">
        <f>Displacement_Number!I91*'Temporary Relocation Numbers'!$I$2</f>
        <v>572.89276864578335</v>
      </c>
      <c r="J91" s="44">
        <f>Displacement_Number!J91*'Temporary Relocation Numbers'!$I$2</f>
        <v>374.48817379376919</v>
      </c>
      <c r="K91" s="44">
        <f>Displacement_Number!K91*'Temporary Relocation Numbers'!$I$2</f>
        <v>406.62572045394273</v>
      </c>
      <c r="L91" s="44">
        <f>Displacement_Number!L91*'Temporary Relocation Numbers'!$I$2</f>
        <v>334.368377864472</v>
      </c>
      <c r="M91" s="44">
        <f>Displacement_Number!M91*'Temporary Relocation Numbers'!$I$2</f>
        <v>136.92617640288694</v>
      </c>
      <c r="N91" s="45">
        <f>Displacement_Number!N91*'Temporary Relocation Numbers'!$O$2</f>
        <v>271549.19172853132</v>
      </c>
      <c r="O91" s="45">
        <f>Displacement_Number!O91*'Temporary Relocation Numbers'!$O$2</f>
        <v>556250.06564904377</v>
      </c>
      <c r="P91" s="45">
        <f>Displacement_Number!P91*'Temporary Relocation Numbers'!$O$2</f>
        <v>421672.86693812197</v>
      </c>
      <c r="Q91" s="45">
        <f>Displacement_Number!Q91*'Temporary Relocation Numbers'!$O$2</f>
        <v>207406.51916627205</v>
      </c>
      <c r="R91" s="45">
        <f>Displacement_Number!R91*'Temporary Relocation Numbers'!$O$2</f>
        <v>133029.31602527195</v>
      </c>
      <c r="S91" s="45">
        <f>Displacement_Number!S91*'Temporary Relocation Numbers'!$O$2</f>
        <v>72635.240246771049</v>
      </c>
      <c r="U91">
        <v>2110</v>
      </c>
      <c r="V91" s="43">
        <f>Displacement_Number!V91*'Temporary Relocation Numbers'!$C$2</f>
        <v>0</v>
      </c>
      <c r="W91" s="43">
        <f>Displacement_Number!W91*'Temporary Relocation Numbers'!$C$2</f>
        <v>0</v>
      </c>
      <c r="X91" s="43">
        <f>Displacement_Number!X91*'Temporary Relocation Numbers'!$C$2</f>
        <v>0</v>
      </c>
      <c r="Y91" s="43">
        <f>Displacement_Number!Y91*'Temporary Relocation Numbers'!$C$2</f>
        <v>0</v>
      </c>
      <c r="Z91" s="43">
        <f>Displacement_Number!Z91*'Temporary Relocation Numbers'!$C$2</f>
        <v>0</v>
      </c>
      <c r="AA91" s="43">
        <f>Displacement_Number!AA91*'Temporary Relocation Numbers'!$C$2</f>
        <v>0</v>
      </c>
      <c r="AB91" s="44">
        <f>Displacement_Number!AB91*'Temporary Relocation Numbers'!$I$2</f>
        <v>436.509738753938</v>
      </c>
      <c r="AC91" s="44">
        <f>Displacement_Number!AC91*'Temporary Relocation Numbers'!$I$2</f>
        <v>523.16107890453395</v>
      </c>
      <c r="AD91" s="44">
        <f>Displacement_Number!AD91*'Temporary Relocation Numbers'!$I$2</f>
        <v>338.38816546441063</v>
      </c>
      <c r="AE91" s="44">
        <f>Displacement_Number!AE91*'Temporary Relocation Numbers'!$I$2</f>
        <v>405.57939821020489</v>
      </c>
      <c r="AF91" s="44">
        <f>Displacement_Number!AF91*'Temporary Relocation Numbers'!$I$2</f>
        <v>327.53824108137445</v>
      </c>
      <c r="AG91" s="44">
        <f>Displacement_Number!AG91*'Temporary Relocation Numbers'!$I$2</f>
        <v>125.23733761313369</v>
      </c>
      <c r="AH91" s="45">
        <f>Displacement_Number!AH91*'Temporary Relocation Numbers'!$O$2</f>
        <v>252805.69107197289</v>
      </c>
      <c r="AI91" s="45">
        <f>Displacement_Number!AI91*'Temporary Relocation Numbers'!$O$2</f>
        <v>507963.09608439222</v>
      </c>
      <c r="AJ91" s="45">
        <f>Displacement_Number!AJ91*'Temporary Relocation Numbers'!$O$2</f>
        <v>381024.33629289613</v>
      </c>
      <c r="AK91" s="45">
        <f>Displacement_Number!AK91*'Temporary Relocation Numbers'!$O$2</f>
        <v>206872.8243122976</v>
      </c>
      <c r="AL91" s="45">
        <f>Displacement_Number!AL91*'Temporary Relocation Numbers'!$O$2</f>
        <v>130311.92860240152</v>
      </c>
      <c r="AM91" s="45">
        <f>Displacement_Number!AM91*'Temporary Relocation Numbers'!$O$2</f>
        <v>66434.660956501728</v>
      </c>
    </row>
    <row r="92" spans="1:39" x14ac:dyDescent="0.35">
      <c r="A92">
        <v>2111</v>
      </c>
      <c r="B92" s="43">
        <f>Displacement_Number!B92*'Temporary Relocation Numbers'!$C$2</f>
        <v>0</v>
      </c>
      <c r="C92" s="43">
        <f>Displacement_Number!C92*'Temporary Relocation Numbers'!$C$2</f>
        <v>0</v>
      </c>
      <c r="D92" s="43">
        <f>Displacement_Number!D92*'Temporary Relocation Numbers'!$C$2</f>
        <v>0</v>
      </c>
      <c r="E92" s="43">
        <f>Displacement_Number!E92*'Temporary Relocation Numbers'!$C$2</f>
        <v>0</v>
      </c>
      <c r="F92" s="43">
        <f>Displacement_Number!F92*'Temporary Relocation Numbers'!$C$2</f>
        <v>0</v>
      </c>
      <c r="G92" s="43">
        <f>Displacement_Number!G92*'Temporary Relocation Numbers'!$C$2</f>
        <v>0</v>
      </c>
      <c r="H92" s="44">
        <f>Displacement_Number!H92*'Temporary Relocation Numbers'!$I$2</f>
        <v>471.70228875180425</v>
      </c>
      <c r="I92" s="44">
        <f>Displacement_Number!I92*'Temporary Relocation Numbers'!$I$2</f>
        <v>576.34923143917126</v>
      </c>
      <c r="J92" s="44">
        <f>Displacement_Number!J92*'Temporary Relocation Numbers'!$I$2</f>
        <v>376.74759215288316</v>
      </c>
      <c r="K92" s="44">
        <f>Displacement_Number!K92*'Temporary Relocation Numbers'!$I$2</f>
        <v>409.07903589184906</v>
      </c>
      <c r="L92" s="44">
        <f>Displacement_Number!L92*'Temporary Relocation Numbers'!$I$2</f>
        <v>336.3857394382722</v>
      </c>
      <c r="M92" s="44">
        <f>Displacement_Number!M92*'Temporary Relocation Numbers'!$I$2</f>
        <v>137.75229999892426</v>
      </c>
      <c r="N92" s="45">
        <f>Displacement_Number!N92*'Temporary Relocation Numbers'!$O$2</f>
        <v>275321.51295133948</v>
      </c>
      <c r="O92" s="45">
        <f>Displacement_Number!O92*'Temporary Relocation Numbers'!$O$2</f>
        <v>563977.40931918845</v>
      </c>
      <c r="P92" s="45">
        <f>Displacement_Number!P92*'Temporary Relocation Numbers'!$O$2</f>
        <v>427530.68406108097</v>
      </c>
      <c r="Q92" s="45">
        <f>Displacement_Number!Q92*'Temporary Relocation Numbers'!$O$2</f>
        <v>210287.7798653717</v>
      </c>
      <c r="R92" s="45">
        <f>Displacement_Number!R92*'Temporary Relocation Numbers'!$O$2</f>
        <v>134877.33961504375</v>
      </c>
      <c r="S92" s="45">
        <f>Displacement_Number!S92*'Temporary Relocation Numbers'!$O$2</f>
        <v>73644.278265122397</v>
      </c>
      <c r="U92">
        <v>2111</v>
      </c>
      <c r="V92" s="43">
        <f>Displacement_Number!V92*'Temporary Relocation Numbers'!$C$2</f>
        <v>0</v>
      </c>
      <c r="W92" s="43">
        <f>Displacement_Number!W92*'Temporary Relocation Numbers'!$C$2</f>
        <v>0</v>
      </c>
      <c r="X92" s="43">
        <f>Displacement_Number!X92*'Temporary Relocation Numbers'!$C$2</f>
        <v>0</v>
      </c>
      <c r="Y92" s="43">
        <f>Displacement_Number!Y92*'Temporary Relocation Numbers'!$C$2</f>
        <v>0</v>
      </c>
      <c r="Z92" s="43">
        <f>Displacement_Number!Z92*'Temporary Relocation Numbers'!$C$2</f>
        <v>0</v>
      </c>
      <c r="AA92" s="43">
        <f>Displacement_Number!AA92*'Temporary Relocation Numbers'!$C$2</f>
        <v>0</v>
      </c>
      <c r="AB92" s="44">
        <f>Displacement_Number!AB92*'Temporary Relocation Numbers'!$I$2</f>
        <v>439.1433549444879</v>
      </c>
      <c r="AC92" s="44">
        <f>Displacement_Number!AC92*'Temporary Relocation Numbers'!$I$2</f>
        <v>526.31749298959335</v>
      </c>
      <c r="AD92" s="44">
        <f>Displacement_Number!AD92*'Temporary Relocation Numbers'!$I$2</f>
        <v>340.42977982518408</v>
      </c>
      <c r="AE92" s="44">
        <f>Displacement_Number!AE92*'Temporary Relocation Numbers'!$I$2</f>
        <v>408.02640081942258</v>
      </c>
      <c r="AF92" s="44">
        <f>Displacement_Number!AF92*'Temporary Relocation Numbers'!$I$2</f>
        <v>329.51439404693838</v>
      </c>
      <c r="AG92" s="44">
        <f>Displacement_Number!AG92*'Temporary Relocation Numbers'!$I$2</f>
        <v>125.99293834942154</v>
      </c>
      <c r="AH92" s="45">
        <f>Displacement_Number!AH92*'Temporary Relocation Numbers'!$O$2</f>
        <v>256317.63035489622</v>
      </c>
      <c r="AI92" s="45">
        <f>Displacement_Number!AI92*'Temporary Relocation Numbers'!$O$2</f>
        <v>515019.64431259752</v>
      </c>
      <c r="AJ92" s="45">
        <f>Displacement_Number!AJ92*'Temporary Relocation Numbers'!$O$2</f>
        <v>386317.47003803728</v>
      </c>
      <c r="AK92" s="45">
        <f>Displacement_Number!AK92*'Temporary Relocation Numbers'!$O$2</f>
        <v>209746.67100139288</v>
      </c>
      <c r="AL92" s="45">
        <f>Displacement_Number!AL92*'Temporary Relocation Numbers'!$O$2</f>
        <v>132122.20264786188</v>
      </c>
      <c r="AM92" s="45">
        <f>Displacement_Number!AM92*'Temporary Relocation Numbers'!$O$2</f>
        <v>67357.56144411143</v>
      </c>
    </row>
    <row r="93" spans="1:39" x14ac:dyDescent="0.35">
      <c r="A93">
        <v>2112</v>
      </c>
      <c r="B93" s="43">
        <f>Displacement_Number!B93*'Temporary Relocation Numbers'!$C$2</f>
        <v>0</v>
      </c>
      <c r="C93" s="43">
        <f>Displacement_Number!C93*'Temporary Relocation Numbers'!$C$2</f>
        <v>0</v>
      </c>
      <c r="D93" s="43">
        <f>Displacement_Number!D93*'Temporary Relocation Numbers'!$C$2</f>
        <v>0</v>
      </c>
      <c r="E93" s="43">
        <f>Displacement_Number!E93*'Temporary Relocation Numbers'!$C$2</f>
        <v>0</v>
      </c>
      <c r="F93" s="43">
        <f>Displacement_Number!F93*'Temporary Relocation Numbers'!$C$2</f>
        <v>0</v>
      </c>
      <c r="G93" s="43">
        <f>Displacement_Number!G93*'Temporary Relocation Numbers'!$C$2</f>
        <v>0</v>
      </c>
      <c r="H93" s="44">
        <f>Displacement_Number!H93*'Temporary Relocation Numbers'!$I$2</f>
        <v>474.54823392664127</v>
      </c>
      <c r="I93" s="44">
        <f>Displacement_Number!I93*'Temporary Relocation Numbers'!$I$2</f>
        <v>579.8265482836066</v>
      </c>
      <c r="J93" s="44">
        <f>Displacement_Number!J93*'Temporary Relocation Numbers'!$I$2</f>
        <v>379.02064237457313</v>
      </c>
      <c r="K93" s="44">
        <f>Displacement_Number!K93*'Temporary Relocation Numbers'!$I$2</f>
        <v>411.54715304134203</v>
      </c>
      <c r="L93" s="44">
        <f>Displacement_Number!L93*'Temporary Relocation Numbers'!$I$2</f>
        <v>338.41527246125497</v>
      </c>
      <c r="M93" s="44">
        <f>Displacement_Number!M93*'Temporary Relocation Numbers'!$I$2</f>
        <v>138.58340788805921</v>
      </c>
      <c r="N93" s="45">
        <f>Displacement_Number!N93*'Temporary Relocation Numbers'!$O$2</f>
        <v>279146.2387028354</v>
      </c>
      <c r="O93" s="45">
        <f>Displacement_Number!O93*'Temporary Relocation Numbers'!$O$2</f>
        <v>571812.10010510695</v>
      </c>
      <c r="P93" s="45">
        <f>Displacement_Number!P93*'Temporary Relocation Numbers'!$O$2</f>
        <v>433469.87711343088</v>
      </c>
      <c r="Q93" s="45">
        <f>Displacement_Number!Q93*'Temporary Relocation Numbers'!$O$2</f>
        <v>213209.06661210745</v>
      </c>
      <c r="R93" s="45">
        <f>Displacement_Number!R93*'Temporary Relocation Numbers'!$O$2</f>
        <v>136751.0356752935</v>
      </c>
      <c r="S93" s="45">
        <f>Displacement_Number!S93*'Temporary Relocation Numbers'!$O$2</f>
        <v>74667.333690437896</v>
      </c>
      <c r="U93">
        <v>2112</v>
      </c>
      <c r="V93" s="43">
        <f>Displacement_Number!V93*'Temporary Relocation Numbers'!$C$2</f>
        <v>0</v>
      </c>
      <c r="W93" s="43">
        <f>Displacement_Number!W93*'Temporary Relocation Numbers'!$C$2</f>
        <v>0</v>
      </c>
      <c r="X93" s="43">
        <f>Displacement_Number!X93*'Temporary Relocation Numbers'!$C$2</f>
        <v>0</v>
      </c>
      <c r="Y93" s="43">
        <f>Displacement_Number!Y93*'Temporary Relocation Numbers'!$C$2</f>
        <v>0</v>
      </c>
      <c r="Z93" s="43">
        <f>Displacement_Number!Z93*'Temporary Relocation Numbers'!$C$2</f>
        <v>0</v>
      </c>
      <c r="AA93" s="43">
        <f>Displacement_Number!AA93*'Temporary Relocation Numbers'!$C$2</f>
        <v>0</v>
      </c>
      <c r="AB93" s="44">
        <f>Displacement_Number!AB93*'Temporary Relocation Numbers'!$I$2</f>
        <v>441.79286066423555</v>
      </c>
      <c r="AC93" s="44">
        <f>Displacement_Number!AC93*'Temporary Relocation Numbers'!$I$2</f>
        <v>529.49295082671688</v>
      </c>
      <c r="AD93" s="44">
        <f>Displacement_Number!AD93*'Temporary Relocation Numbers'!$I$2</f>
        <v>342.48371196070121</v>
      </c>
      <c r="AE93" s="44">
        <f>Displacement_Number!AE93*'Temporary Relocation Numbers'!$I$2</f>
        <v>410.48816705271975</v>
      </c>
      <c r="AF93" s="44">
        <f>Displacement_Number!AF93*'Temporary Relocation Numbers'!$I$2</f>
        <v>331.5024698357135</v>
      </c>
      <c r="AG93" s="44">
        <f>Displacement_Number!AG93*'Temporary Relocation Numbers'!$I$2</f>
        <v>126.75309788968562</v>
      </c>
      <c r="AH93" s="45">
        <f>Displacement_Number!AH93*'Temporary Relocation Numbers'!$O$2</f>
        <v>259878.35697909587</v>
      </c>
      <c r="AI93" s="45">
        <f>Displacement_Number!AI93*'Temporary Relocation Numbers'!$O$2</f>
        <v>522174.22106547467</v>
      </c>
      <c r="AJ93" s="45">
        <f>Displacement_Number!AJ93*'Temporary Relocation Numbers'!$O$2</f>
        <v>391684.13521457353</v>
      </c>
      <c r="AK93" s="45">
        <f>Displacement_Number!AK93*'Temporary Relocation Numbers'!$O$2</f>
        <v>212660.44074379347</v>
      </c>
      <c r="AL93" s="45">
        <f>Displacement_Number!AL93*'Temporary Relocation Numbers'!$O$2</f>
        <v>133957.62475271191</v>
      </c>
      <c r="AM93" s="45">
        <f>Displacement_Number!AM93*'Temporary Relocation Numbers'!$O$2</f>
        <v>68293.282728843682</v>
      </c>
    </row>
    <row r="94" spans="1:39" x14ac:dyDescent="0.35">
      <c r="A94">
        <v>2113</v>
      </c>
      <c r="B94" s="43">
        <f>Displacement_Number!B94*'Temporary Relocation Numbers'!$C$2</f>
        <v>0</v>
      </c>
      <c r="C94" s="43">
        <f>Displacement_Number!C94*'Temporary Relocation Numbers'!$C$2</f>
        <v>0</v>
      </c>
      <c r="D94" s="43">
        <f>Displacement_Number!D94*'Temporary Relocation Numbers'!$C$2</f>
        <v>0</v>
      </c>
      <c r="E94" s="43">
        <f>Displacement_Number!E94*'Temporary Relocation Numbers'!$C$2</f>
        <v>0</v>
      </c>
      <c r="F94" s="43">
        <f>Displacement_Number!F94*'Temporary Relocation Numbers'!$C$2</f>
        <v>0</v>
      </c>
      <c r="G94" s="43">
        <f>Displacement_Number!G94*'Temporary Relocation Numbers'!$C$2</f>
        <v>0</v>
      </c>
      <c r="H94" s="44">
        <f>Displacement_Number!H94*'Temporary Relocation Numbers'!$I$2</f>
        <v>477.4113496858306</v>
      </c>
      <c r="I94" s="44">
        <f>Displacement_Number!I94*'Temporary Relocation Numbers'!$I$2</f>
        <v>583.32484499888574</v>
      </c>
      <c r="J94" s="44">
        <f>Displacement_Number!J94*'Temporary Relocation Numbers'!$I$2</f>
        <v>381.30740670464218</v>
      </c>
      <c r="K94" s="44">
        <f>Displacement_Number!K94*'Temporary Relocation Numbers'!$I$2</f>
        <v>414.0301612063335</v>
      </c>
      <c r="L94" s="44">
        <f>Displacement_Number!L94*'Temporary Relocation Numbers'!$I$2</f>
        <v>340.45705036803759</v>
      </c>
      <c r="M94" s="44">
        <f>Displacement_Number!M94*'Temporary Relocation Numbers'!$I$2</f>
        <v>139.41953014227835</v>
      </c>
      <c r="N94" s="45">
        <f>Displacement_Number!N94*'Temporary Relocation Numbers'!$O$2</f>
        <v>283024.09697898338</v>
      </c>
      <c r="O94" s="45">
        <f>Displacement_Number!O94*'Temporary Relocation Numbers'!$O$2</f>
        <v>579755.62925706059</v>
      </c>
      <c r="P94" s="45">
        <f>Displacement_Number!P94*'Temporary Relocation Numbers'!$O$2</f>
        <v>439491.57655755139</v>
      </c>
      <c r="Q94" s="45">
        <f>Displacement_Number!Q94*'Temporary Relocation Numbers'!$O$2</f>
        <v>216170.93544241512</v>
      </c>
      <c r="R94" s="45">
        <f>Displacement_Number!R94*'Temporary Relocation Numbers'!$O$2</f>
        <v>138650.76084418525</v>
      </c>
      <c r="S94" s="45">
        <f>Displacement_Number!S94*'Temporary Relocation Numbers'!$O$2</f>
        <v>75704.601250462612</v>
      </c>
      <c r="U94">
        <v>2113</v>
      </c>
      <c r="V94" s="43">
        <f>Displacement_Number!V94*'Temporary Relocation Numbers'!$C$2</f>
        <v>0</v>
      </c>
      <c r="W94" s="43">
        <f>Displacement_Number!W94*'Temporary Relocation Numbers'!$C$2</f>
        <v>0</v>
      </c>
      <c r="X94" s="43">
        <f>Displacement_Number!X94*'Temporary Relocation Numbers'!$C$2</f>
        <v>0</v>
      </c>
      <c r="Y94" s="43">
        <f>Displacement_Number!Y94*'Temporary Relocation Numbers'!$C$2</f>
        <v>0</v>
      </c>
      <c r="Z94" s="43">
        <f>Displacement_Number!Z94*'Temporary Relocation Numbers'!$C$2</f>
        <v>0</v>
      </c>
      <c r="AA94" s="43">
        <f>Displacement_Number!AA94*'Temporary Relocation Numbers'!$C$2</f>
        <v>0</v>
      </c>
      <c r="AB94" s="44">
        <f>Displacement_Number!AB94*'Temporary Relocation Numbers'!$I$2</f>
        <v>444.45835178027801</v>
      </c>
      <c r="AC94" s="44">
        <f>Displacement_Number!AC94*'Temporary Relocation Numbers'!$I$2</f>
        <v>532.68756731353324</v>
      </c>
      <c r="AD94" s="44">
        <f>Displacement_Number!AD94*'Temporary Relocation Numbers'!$I$2</f>
        <v>344.55003618841278</v>
      </c>
      <c r="AE94" s="44">
        <f>Displacement_Number!AE94*'Temporary Relocation Numbers'!$I$2</f>
        <v>412.96478598421294</v>
      </c>
      <c r="AF94" s="44">
        <f>Displacement_Number!AF94*'Temporary Relocation Numbers'!$I$2</f>
        <v>333.50254038226927</v>
      </c>
      <c r="AG94" s="44">
        <f>Displacement_Number!AG94*'Temporary Relocation Numbers'!$I$2</f>
        <v>127.51784373878746</v>
      </c>
      <c r="AH94" s="45">
        <f>Displacement_Number!AH94*'Temporary Relocation Numbers'!$O$2</f>
        <v>263488.5486911037</v>
      </c>
      <c r="AI94" s="45">
        <f>Displacement_Number!AI94*'Temporary Relocation Numbers'!$O$2</f>
        <v>529428.1881407951</v>
      </c>
      <c r="AJ94" s="45">
        <f>Displacement_Number!AJ94*'Temporary Relocation Numbers'!$O$2</f>
        <v>397125.35331027803</v>
      </c>
      <c r="AK94" s="45">
        <f>Displacement_Number!AK94*'Temporary Relocation Numbers'!$O$2</f>
        <v>215614.68814465319</v>
      </c>
      <c r="AL94" s="45">
        <f>Displacement_Number!AL94*'Temporary Relocation Numbers'!$O$2</f>
        <v>135818.54427007437</v>
      </c>
      <c r="AM94" s="45">
        <f>Displacement_Number!AM94*'Temporary Relocation Numbers'!$O$2</f>
        <v>69242.002915316596</v>
      </c>
    </row>
    <row r="95" spans="1:39" x14ac:dyDescent="0.35">
      <c r="A95">
        <v>2114</v>
      </c>
      <c r="B95" s="43">
        <f>Displacement_Number!B95*'Temporary Relocation Numbers'!$C$2</f>
        <v>0</v>
      </c>
      <c r="C95" s="43">
        <f>Displacement_Number!C95*'Temporary Relocation Numbers'!$C$2</f>
        <v>0</v>
      </c>
      <c r="D95" s="43">
        <f>Displacement_Number!D95*'Temporary Relocation Numbers'!$C$2</f>
        <v>0</v>
      </c>
      <c r="E95" s="43">
        <f>Displacement_Number!E95*'Temporary Relocation Numbers'!$C$2</f>
        <v>0</v>
      </c>
      <c r="F95" s="43">
        <f>Displacement_Number!F95*'Temporary Relocation Numbers'!$C$2</f>
        <v>0</v>
      </c>
      <c r="G95" s="43">
        <f>Displacement_Number!G95*'Temporary Relocation Numbers'!$C$2</f>
        <v>0</v>
      </c>
      <c r="H95" s="44">
        <f>Displacement_Number!H95*'Temporary Relocation Numbers'!$I$2</f>
        <v>480.29173962552352</v>
      </c>
      <c r="I95" s="44">
        <f>Displacement_Number!I95*'Temporary Relocation Numbers'!$I$2</f>
        <v>586.84424816392027</v>
      </c>
      <c r="J95" s="44">
        <f>Displacement_Number!J95*'Temporary Relocation Numbers'!$I$2</f>
        <v>383.60796788511101</v>
      </c>
      <c r="K95" s="44">
        <f>Displacement_Number!K95*'Temporary Relocation Numbers'!$I$2</f>
        <v>416.52815022953752</v>
      </c>
      <c r="L95" s="44">
        <f>Displacement_Number!L95*'Temporary Relocation Numbers'!$I$2</f>
        <v>342.51114703629435</v>
      </c>
      <c r="M95" s="44">
        <f>Displacement_Number!M95*'Temporary Relocation Numbers'!$I$2</f>
        <v>140.26069701500313</v>
      </c>
      <c r="N95" s="45">
        <f>Displacement_Number!N95*'Temporary Relocation Numbers'!$O$2</f>
        <v>286955.82588896033</v>
      </c>
      <c r="O95" s="45">
        <f>Displacement_Number!O95*'Temporary Relocation Numbers'!$O$2</f>
        <v>587809.50874153827</v>
      </c>
      <c r="P95" s="45">
        <f>Displacement_Number!P95*'Temporary Relocation Numbers'!$O$2</f>
        <v>445596.92856003827</v>
      </c>
      <c r="Q95" s="45">
        <f>Displacement_Number!Q95*'Temporary Relocation Numbers'!$O$2</f>
        <v>219173.95011659971</v>
      </c>
      <c r="R95" s="45">
        <f>Displacement_Number!R95*'Temporary Relocation Numbers'!$O$2</f>
        <v>140576.87671424795</v>
      </c>
      <c r="S95" s="45">
        <f>Displacement_Number!S95*'Temporary Relocation Numbers'!$O$2</f>
        <v>76756.278378070696</v>
      </c>
      <c r="U95">
        <v>2114</v>
      </c>
      <c r="V95" s="43">
        <f>Displacement_Number!V95*'Temporary Relocation Numbers'!$C$2</f>
        <v>0</v>
      </c>
      <c r="W95" s="43">
        <f>Displacement_Number!W95*'Temporary Relocation Numbers'!$C$2</f>
        <v>0</v>
      </c>
      <c r="X95" s="43">
        <f>Displacement_Number!X95*'Temporary Relocation Numbers'!$C$2</f>
        <v>0</v>
      </c>
      <c r="Y95" s="43">
        <f>Displacement_Number!Y95*'Temporary Relocation Numbers'!$C$2</f>
        <v>0</v>
      </c>
      <c r="Z95" s="43">
        <f>Displacement_Number!Z95*'Temporary Relocation Numbers'!$C$2</f>
        <v>0</v>
      </c>
      <c r="AA95" s="43">
        <f>Displacement_Number!AA95*'Temporary Relocation Numbers'!$C$2</f>
        <v>0</v>
      </c>
      <c r="AB95" s="44">
        <f>Displacement_Number!AB95*'Temporary Relocation Numbers'!$I$2</f>
        <v>447.13992473811174</v>
      </c>
      <c r="AC95" s="44">
        <f>Displacement_Number!AC95*'Temporary Relocation Numbers'!$I$2</f>
        <v>535.90145804088843</v>
      </c>
      <c r="AD95" s="44">
        <f>Displacement_Number!AD95*'Temporary Relocation Numbers'!$I$2</f>
        <v>346.62882727415268</v>
      </c>
      <c r="AE95" s="44">
        <f>Displacement_Number!AE95*'Temporary Relocation Numbers'!$I$2</f>
        <v>415.45634722543429</v>
      </c>
      <c r="AF95" s="44">
        <f>Displacement_Number!AF95*'Temporary Relocation Numbers'!$I$2</f>
        <v>335.5146780551824</v>
      </c>
      <c r="AG95" s="44">
        <f>Displacement_Number!AG95*'Temporary Relocation Numbers'!$I$2</f>
        <v>128.28720356753527</v>
      </c>
      <c r="AH95" s="45">
        <f>Displacement_Number!AH95*'Temporary Relocation Numbers'!$O$2</f>
        <v>267148.89265260607</v>
      </c>
      <c r="AI95" s="45">
        <f>Displacement_Number!AI95*'Temporary Relocation Numbers'!$O$2</f>
        <v>536782.92625422322</v>
      </c>
      <c r="AJ95" s="45">
        <f>Displacement_Number!AJ95*'Temporary Relocation Numbers'!$O$2</f>
        <v>402642.16000328131</v>
      </c>
      <c r="AK95" s="45">
        <f>Displacement_Number!AK95*'Temporary Relocation Numbers'!$O$2</f>
        <v>218609.97551361861</v>
      </c>
      <c r="AL95" s="45">
        <f>Displacement_Number!AL95*'Temporary Relocation Numbers'!$O$2</f>
        <v>137705.31540623418</v>
      </c>
      <c r="AM95" s="45">
        <f>Displacement_Number!AM95*'Temporary Relocation Numbers'!$O$2</f>
        <v>70203.902582351235</v>
      </c>
    </row>
    <row r="96" spans="1:39" x14ac:dyDescent="0.35">
      <c r="A96">
        <v>2115</v>
      </c>
      <c r="B96" s="43">
        <f>Displacement_Number!B96*'Temporary Relocation Numbers'!$C$2</f>
        <v>0</v>
      </c>
      <c r="C96" s="43">
        <f>Displacement_Number!C96*'Temporary Relocation Numbers'!$C$2</f>
        <v>0</v>
      </c>
      <c r="D96" s="43">
        <f>Displacement_Number!D96*'Temporary Relocation Numbers'!$C$2</f>
        <v>0</v>
      </c>
      <c r="E96" s="43">
        <f>Displacement_Number!E96*'Temporary Relocation Numbers'!$C$2</f>
        <v>0</v>
      </c>
      <c r="F96" s="43">
        <f>Displacement_Number!F96*'Temporary Relocation Numbers'!$C$2</f>
        <v>0</v>
      </c>
      <c r="G96" s="43">
        <f>Displacement_Number!G96*'Temporary Relocation Numbers'!$C$2</f>
        <v>0</v>
      </c>
      <c r="H96" s="44">
        <f>Displacement_Number!H96*'Temporary Relocation Numbers'!$I$2</f>
        <v>483.18950796690325</v>
      </c>
      <c r="I96" s="44">
        <f>Displacement_Number!I96*'Temporary Relocation Numbers'!$I$2</f>
        <v>590.38488512131642</v>
      </c>
      <c r="J96" s="44">
        <f>Displacement_Number!J96*'Temporary Relocation Numbers'!$I$2</f>
        <v>385.92240915721192</v>
      </c>
      <c r="K96" s="44">
        <f>Displacement_Number!K96*'Temporary Relocation Numbers'!$I$2</f>
        <v>419.04121049572001</v>
      </c>
      <c r="L96" s="44">
        <f>Displacement_Number!L96*'Temporary Relocation Numbers'!$I$2</f>
        <v>344.57763678942911</v>
      </c>
      <c r="M96" s="44">
        <f>Displacement_Number!M96*'Temporary Relocation Numbers'!$I$2</f>
        <v>141.10693894218434</v>
      </c>
      <c r="N96" s="45">
        <f>Displacement_Number!N96*'Temporary Relocation Numbers'!$O$2</f>
        <v>290942.17379564664</v>
      </c>
      <c r="O96" s="45">
        <f>Displacement_Number!O96*'Temporary Relocation Numbers'!$O$2</f>
        <v>595975.27152904437</v>
      </c>
      <c r="P96" s="45">
        <f>Displacement_Number!P96*'Temporary Relocation Numbers'!$O$2</f>
        <v>451787.09520986432</v>
      </c>
      <c r="Q96" s="45">
        <f>Displacement_Number!Q96*'Temporary Relocation Numbers'!$O$2</f>
        <v>222218.68222664078</v>
      </c>
      <c r="R96" s="45">
        <f>Displacement_Number!R96*'Temporary Relocation Numbers'!$O$2</f>
        <v>142529.74990120038</v>
      </c>
      <c r="S96" s="45">
        <f>Displacement_Number!S96*'Temporary Relocation Numbers'!$O$2</f>
        <v>77822.565248844505</v>
      </c>
      <c r="U96">
        <v>2115</v>
      </c>
      <c r="V96" s="43">
        <f>Displacement_Number!V96*'Temporary Relocation Numbers'!$C$2</f>
        <v>0</v>
      </c>
      <c r="W96" s="43">
        <f>Displacement_Number!W96*'Temporary Relocation Numbers'!$C$2</f>
        <v>0</v>
      </c>
      <c r="X96" s="43">
        <f>Displacement_Number!X96*'Temporary Relocation Numbers'!$C$2</f>
        <v>0</v>
      </c>
      <c r="Y96" s="43">
        <f>Displacement_Number!Y96*'Temporary Relocation Numbers'!$C$2</f>
        <v>0</v>
      </c>
      <c r="Z96" s="43">
        <f>Displacement_Number!Z96*'Temporary Relocation Numbers'!$C$2</f>
        <v>0</v>
      </c>
      <c r="AA96" s="43">
        <f>Displacement_Number!AA96*'Temporary Relocation Numbers'!$C$2</f>
        <v>0</v>
      </c>
      <c r="AB96" s="44">
        <f>Displacement_Number!AB96*'Temporary Relocation Numbers'!$I$2</f>
        <v>449.83767656512271</v>
      </c>
      <c r="AC96" s="44">
        <f>Displacement_Number!AC96*'Temporary Relocation Numbers'!$I$2</f>
        <v>539.13473929702832</v>
      </c>
      <c r="AD96" s="44">
        <f>Displacement_Number!AD96*'Temporary Relocation Numbers'!$I$2</f>
        <v>348.72016043484319</v>
      </c>
      <c r="AE96" s="44">
        <f>Displacement_Number!AE96*'Temporary Relocation Numbers'!$I$2</f>
        <v>417.96294092857346</v>
      </c>
      <c r="AF96" s="44">
        <f>Displacement_Number!AF96*'Temporary Relocation Numbers'!$I$2</f>
        <v>337.53895565965371</v>
      </c>
      <c r="AG96" s="44">
        <f>Displacement_Number!AG96*'Temporary Relocation Numbers'!$I$2</f>
        <v>129.0612052136847</v>
      </c>
      <c r="AH96" s="45">
        <f>Displacement_Number!AH96*'Temporary Relocation Numbers'!$O$2</f>
        <v>270860.08557123807</v>
      </c>
      <c r="AI96" s="45">
        <f>Displacement_Number!AI96*'Temporary Relocation Numbers'!$O$2</f>
        <v>544239.83530212124</v>
      </c>
      <c r="AJ96" s="45">
        <f>Displacement_Number!AJ96*'Temporary Relocation Numbers'!$O$2</f>
        <v>408235.60535920097</v>
      </c>
      <c r="AK96" s="45">
        <f>Displacement_Number!AK96*'Temporary Relocation Numbers'!$O$2</f>
        <v>221646.872971859</v>
      </c>
      <c r="AL96" s="45">
        <f>Displacement_Number!AL96*'Temporary Relocation Numbers'!$O$2</f>
        <v>139618.29728805748</v>
      </c>
      <c r="AM96" s="45">
        <f>Displacement_Number!AM96*'Temporary Relocation Numbers'!$O$2</f>
        <v>71179.164817342957</v>
      </c>
    </row>
    <row r="97" spans="1:39" x14ac:dyDescent="0.35">
      <c r="A97">
        <v>2116</v>
      </c>
      <c r="B97" s="43">
        <f>Displacement_Number!B97*'Temporary Relocation Numbers'!$C$2</f>
        <v>0</v>
      </c>
      <c r="C97" s="43">
        <f>Displacement_Number!C97*'Temporary Relocation Numbers'!$C$2</f>
        <v>0</v>
      </c>
      <c r="D97" s="43">
        <f>Displacement_Number!D97*'Temporary Relocation Numbers'!$C$2</f>
        <v>0</v>
      </c>
      <c r="E97" s="43">
        <f>Displacement_Number!E97*'Temporary Relocation Numbers'!$C$2</f>
        <v>0</v>
      </c>
      <c r="F97" s="43">
        <f>Displacement_Number!F97*'Temporary Relocation Numbers'!$C$2</f>
        <v>0</v>
      </c>
      <c r="G97" s="43">
        <f>Displacement_Number!G97*'Temporary Relocation Numbers'!$C$2</f>
        <v>0</v>
      </c>
      <c r="H97" s="44">
        <f>Displacement_Number!H97*'Temporary Relocation Numbers'!$I$2</f>
        <v>486.10475955995582</v>
      </c>
      <c r="I97" s="44">
        <f>Displacement_Number!I97*'Temporary Relocation Numbers'!$I$2</f>
        <v>593.94688398198286</v>
      </c>
      <c r="J97" s="44">
        <f>Displacement_Number!J97*'Temporary Relocation Numbers'!$I$2</f>
        <v>388.2508142644009</v>
      </c>
      <c r="K97" s="44">
        <f>Displacement_Number!K97*'Temporary Relocation Numbers'!$I$2</f>
        <v>421.56943293497056</v>
      </c>
      <c r="L97" s="44">
        <f>Displacement_Number!L97*'Temporary Relocation Numbers'!$I$2</f>
        <v>346.65659439926515</v>
      </c>
      <c r="M97" s="44">
        <f>Displacement_Number!M97*'Temporary Relocation Numbers'!$I$2</f>
        <v>141.95828654340372</v>
      </c>
      <c r="N97" s="45">
        <f>Displacement_Number!N97*'Temporary Relocation Numbers'!$O$2</f>
        <v>294983.89945806912</v>
      </c>
      <c r="O97" s="45">
        <f>Displacement_Number!O97*'Temporary Relocation Numbers'!$O$2</f>
        <v>604254.4718858822</v>
      </c>
      <c r="P97" s="45">
        <f>Displacement_Number!P97*'Temporary Relocation Numbers'!$O$2</f>
        <v>458063.25473957061</v>
      </c>
      <c r="Q97" s="45">
        <f>Displacement_Number!Q97*'Temporary Relocation Numbers'!$O$2</f>
        <v>225305.71130498929</v>
      </c>
      <c r="R97" s="45">
        <f>Displacement_Number!R97*'Temporary Relocation Numbers'!$O$2</f>
        <v>144509.75211373271</v>
      </c>
      <c r="S97" s="45">
        <f>Displacement_Number!S97*'Temporary Relocation Numbers'!$O$2</f>
        <v>78903.664819176061</v>
      </c>
      <c r="U97">
        <v>2116</v>
      </c>
      <c r="V97" s="43">
        <f>Displacement_Number!V97*'Temporary Relocation Numbers'!$C$2</f>
        <v>0</v>
      </c>
      <c r="W97" s="43">
        <f>Displacement_Number!W97*'Temporary Relocation Numbers'!$C$2</f>
        <v>0</v>
      </c>
      <c r="X97" s="43">
        <f>Displacement_Number!X97*'Temporary Relocation Numbers'!$C$2</f>
        <v>0</v>
      </c>
      <c r="Y97" s="43">
        <f>Displacement_Number!Y97*'Temporary Relocation Numbers'!$C$2</f>
        <v>0</v>
      </c>
      <c r="Z97" s="43">
        <f>Displacement_Number!Z97*'Temporary Relocation Numbers'!$C$2</f>
        <v>0</v>
      </c>
      <c r="AA97" s="43">
        <f>Displacement_Number!AA97*'Temporary Relocation Numbers'!$C$2</f>
        <v>0</v>
      </c>
      <c r="AB97" s="44">
        <f>Displacement_Number!AB97*'Temporary Relocation Numbers'!$I$2</f>
        <v>452.55170487409697</v>
      </c>
      <c r="AC97" s="44">
        <f>Displacement_Number!AC97*'Temporary Relocation Numbers'!$I$2</f>
        <v>542.38752807180731</v>
      </c>
      <c r="AD97" s="44">
        <f>Displacement_Number!AD97*'Temporary Relocation Numbers'!$I$2</f>
        <v>350.82411134121691</v>
      </c>
      <c r="AE97" s="44">
        <f>Displacement_Number!AE97*'Temporary Relocation Numbers'!$I$2</f>
        <v>420.4846577897402</v>
      </c>
      <c r="AF97" s="44">
        <f>Displacement_Number!AF97*'Temporary Relocation Numbers'!$I$2</f>
        <v>339.57544644014376</v>
      </c>
      <c r="AG97" s="44">
        <f>Displacement_Number!AG97*'Temporary Relocation Numbers'!$I$2</f>
        <v>129.83987668294657</v>
      </c>
      <c r="AH97" s="45">
        <f>Displacement_Number!AH97*'Temporary Relocation Numbers'!$O$2</f>
        <v>274622.83383319381</v>
      </c>
      <c r="AI97" s="45">
        <f>Displacement_Number!AI97*'Temporary Relocation Numbers'!$O$2</f>
        <v>551800.33462800505</v>
      </c>
      <c r="AJ97" s="45">
        <f>Displacement_Number!AJ97*'Temporary Relocation Numbers'!$O$2</f>
        <v>413906.75403101149</v>
      </c>
      <c r="AK97" s="45">
        <f>Displacement_Number!AK97*'Temporary Relocation Numbers'!$O$2</f>
        <v>224725.95856058242</v>
      </c>
      <c r="AL97" s="45">
        <f>Displacement_Number!AL97*'Temporary Relocation Numbers'!$O$2</f>
        <v>141557.85403134773</v>
      </c>
      <c r="AM97" s="45">
        <f>Displacement_Number!AM97*'Temporary Relocation Numbers'!$O$2</f>
        <v>72167.975251110198</v>
      </c>
    </row>
    <row r="98" spans="1:39" x14ac:dyDescent="0.35">
      <c r="A98">
        <v>2117</v>
      </c>
      <c r="B98" s="43">
        <f>Displacement_Number!B98*'Temporary Relocation Numbers'!$C$2</f>
        <v>0</v>
      </c>
      <c r="C98" s="43">
        <f>Displacement_Number!C98*'Temporary Relocation Numbers'!$C$2</f>
        <v>0</v>
      </c>
      <c r="D98" s="43">
        <f>Displacement_Number!D98*'Temporary Relocation Numbers'!$C$2</f>
        <v>0</v>
      </c>
      <c r="E98" s="43">
        <f>Displacement_Number!E98*'Temporary Relocation Numbers'!$C$2</f>
        <v>0</v>
      </c>
      <c r="F98" s="43">
        <f>Displacement_Number!F98*'Temporary Relocation Numbers'!$C$2</f>
        <v>0</v>
      </c>
      <c r="G98" s="43">
        <f>Displacement_Number!G98*'Temporary Relocation Numbers'!$C$2</f>
        <v>0</v>
      </c>
      <c r="H98" s="44">
        <f>Displacement_Number!H98*'Temporary Relocation Numbers'!$I$2</f>
        <v>489.03759988726421</v>
      </c>
      <c r="I98" s="44">
        <f>Displacement_Number!I98*'Temporary Relocation Numbers'!$I$2</f>
        <v>597.53037362976659</v>
      </c>
      <c r="J98" s="44">
        <f>Displacement_Number!J98*'Temporary Relocation Numbers'!$I$2</f>
        <v>390.59326745538743</v>
      </c>
      <c r="K98" s="44">
        <f>Displacement_Number!K98*'Temporary Relocation Numbers'!$I$2</f>
        <v>424.11290902599143</v>
      </c>
      <c r="L98" s="44">
        <f>Displacement_Number!L98*'Temporary Relocation Numbers'!$I$2</f>
        <v>348.74809508875001</v>
      </c>
      <c r="M98" s="44">
        <f>Displacement_Number!M98*'Temporary Relocation Numbers'!$I$2</f>
        <v>142.81477062298151</v>
      </c>
      <c r="N98" s="45">
        <f>Displacement_Number!N98*'Temporary Relocation Numbers'!$O$2</f>
        <v>299081.77217582276</v>
      </c>
      <c r="O98" s="45">
        <f>Displacement_Number!O98*'Temporary Relocation Numbers'!$O$2</f>
        <v>612648.68566999328</v>
      </c>
      <c r="P98" s="45">
        <f>Displacement_Number!P98*'Temporary Relocation Numbers'!$O$2</f>
        <v>464426.60174953018</v>
      </c>
      <c r="Q98" s="45">
        <f>Displacement_Number!Q98*'Temporary Relocation Numbers'!$O$2</f>
        <v>228435.62493487552</v>
      </c>
      <c r="R98" s="45">
        <f>Displacement_Number!R98*'Temporary Relocation Numbers'!$O$2</f>
        <v>146517.26022425713</v>
      </c>
      <c r="S98" s="45">
        <f>Displacement_Number!S98*'Temporary Relocation Numbers'!$O$2</f>
        <v>79999.782864897541</v>
      </c>
      <c r="U98">
        <v>2117</v>
      </c>
      <c r="V98" s="43">
        <f>Displacement_Number!V98*'Temporary Relocation Numbers'!$C$2</f>
        <v>0</v>
      </c>
      <c r="W98" s="43">
        <f>Displacement_Number!W98*'Temporary Relocation Numbers'!$C$2</f>
        <v>0</v>
      </c>
      <c r="X98" s="43">
        <f>Displacement_Number!X98*'Temporary Relocation Numbers'!$C$2</f>
        <v>0</v>
      </c>
      <c r="Y98" s="43">
        <f>Displacement_Number!Y98*'Temporary Relocation Numbers'!$C$2</f>
        <v>0</v>
      </c>
      <c r="Z98" s="43">
        <f>Displacement_Number!Z98*'Temporary Relocation Numbers'!$C$2</f>
        <v>0</v>
      </c>
      <c r="AA98" s="43">
        <f>Displacement_Number!AA98*'Temporary Relocation Numbers'!$C$2</f>
        <v>0</v>
      </c>
      <c r="AB98" s="44">
        <f>Displacement_Number!AB98*'Temporary Relocation Numbers'!$I$2</f>
        <v>455.28210786675317</v>
      </c>
      <c r="AC98" s="44">
        <f>Displacement_Number!AC98*'Temporary Relocation Numbers'!$I$2</f>
        <v>545.65994206091966</v>
      </c>
      <c r="AD98" s="44">
        <f>Displacement_Number!AD98*'Temporary Relocation Numbers'!$I$2</f>
        <v>352.94075612055423</v>
      </c>
      <c r="AE98" s="44">
        <f>Displacement_Number!AE98*'Temporary Relocation Numbers'!$I$2</f>
        <v>423.02158905224536</v>
      </c>
      <c r="AF98" s="44">
        <f>Displacement_Number!AF98*'Temporary Relocation Numbers'!$I$2</f>
        <v>341.62422408302257</v>
      </c>
      <c r="AG98" s="44">
        <f>Displacement_Number!AG98*'Temporary Relocation Numbers'!$I$2</f>
        <v>130.62324614999972</v>
      </c>
      <c r="AH98" s="45">
        <f>Displacement_Number!AH98*'Temporary Relocation Numbers'!$O$2</f>
        <v>278437.85363768053</v>
      </c>
      <c r="AI98" s="45">
        <f>Displacement_Number!AI98*'Temporary Relocation Numbers'!$O$2</f>
        <v>559465.86329270026</v>
      </c>
      <c r="AJ98" s="45">
        <f>Displacement_Number!AJ98*'Temporary Relocation Numbers'!$O$2</f>
        <v>419656.68546168855</v>
      </c>
      <c r="AK98" s="45">
        <f>Displacement_Number!AK98*'Temporary Relocation Numbers'!$O$2</f>
        <v>227847.81835106009</v>
      </c>
      <c r="AL98" s="45">
        <f>Displacement_Number!AL98*'Temporary Relocation Numbers'!$O$2</f>
        <v>143524.35481015133</v>
      </c>
      <c r="AM98" s="45">
        <f>Displacement_Number!AM98*'Temporary Relocation Numbers'!$O$2</f>
        <v>73170.522093227177</v>
      </c>
    </row>
    <row r="99" spans="1:39" x14ac:dyDescent="0.35">
      <c r="A99">
        <v>2118</v>
      </c>
      <c r="B99" s="43">
        <f>Displacement_Number!B99*'Temporary Relocation Numbers'!$C$2</f>
        <v>0</v>
      </c>
      <c r="C99" s="43">
        <f>Displacement_Number!C99*'Temporary Relocation Numbers'!$C$2</f>
        <v>0</v>
      </c>
      <c r="D99" s="43">
        <f>Displacement_Number!D99*'Temporary Relocation Numbers'!$C$2</f>
        <v>0</v>
      </c>
      <c r="E99" s="43">
        <f>Displacement_Number!E99*'Temporary Relocation Numbers'!$C$2</f>
        <v>0</v>
      </c>
      <c r="F99" s="43">
        <f>Displacement_Number!F99*'Temporary Relocation Numbers'!$C$2</f>
        <v>0</v>
      </c>
      <c r="G99" s="43">
        <f>Displacement_Number!G99*'Temporary Relocation Numbers'!$C$2</f>
        <v>0</v>
      </c>
      <c r="H99" s="44">
        <f>Displacement_Number!H99*'Temporary Relocation Numbers'!$I$2</f>
        <v>491.9881350678246</v>
      </c>
      <c r="I99" s="44">
        <f>Displacement_Number!I99*'Temporary Relocation Numbers'!$I$2</f>
        <v>601.13548372611581</v>
      </c>
      <c r="J99" s="44">
        <f>Displacement_Number!J99*'Temporary Relocation Numbers'!$I$2</f>
        <v>392.94985348718302</v>
      </c>
      <c r="K99" s="44">
        <f>Displacement_Number!K99*'Temporary Relocation Numbers'!$I$2</f>
        <v>426.67173079940812</v>
      </c>
      <c r="L99" s="44">
        <f>Displacement_Number!L99*'Temporary Relocation Numbers'!$I$2</f>
        <v>350.85221453467813</v>
      </c>
      <c r="M99" s="44">
        <f>Displacement_Number!M99*'Temporary Relocation Numbers'!$I$2</f>
        <v>143.6764221710913</v>
      </c>
      <c r="N99" s="45">
        <f>Displacement_Number!N99*'Temporary Relocation Numbers'!$O$2</f>
        <v>303236.57193549885</v>
      </c>
      <c r="O99" s="45">
        <f>Displacement_Number!O99*'Temporary Relocation Numbers'!$O$2</f>
        <v>621159.5106309047</v>
      </c>
      <c r="P99" s="45">
        <f>Displacement_Number!P99*'Temporary Relocation Numbers'!$O$2</f>
        <v>470878.34743532812</v>
      </c>
      <c r="Q99" s="45">
        <f>Displacement_Number!Q99*'Temporary Relocation Numbers'!$O$2</f>
        <v>231609.01886214878</v>
      </c>
      <c r="R99" s="45">
        <f>Displacement_Number!R99*'Temporary Relocation Numbers'!$O$2</f>
        <v>148552.65634064193</v>
      </c>
      <c r="S99" s="45">
        <f>Displacement_Number!S99*'Temporary Relocation Numbers'!$O$2</f>
        <v>81111.128020448552</v>
      </c>
      <c r="U99">
        <v>2118</v>
      </c>
      <c r="V99" s="43">
        <f>Displacement_Number!V99*'Temporary Relocation Numbers'!$C$2</f>
        <v>0</v>
      </c>
      <c r="W99" s="43">
        <f>Displacement_Number!W99*'Temporary Relocation Numbers'!$C$2</f>
        <v>0</v>
      </c>
      <c r="X99" s="43">
        <f>Displacement_Number!X99*'Temporary Relocation Numbers'!$C$2</f>
        <v>0</v>
      </c>
      <c r="Y99" s="43">
        <f>Displacement_Number!Y99*'Temporary Relocation Numbers'!$C$2</f>
        <v>0</v>
      </c>
      <c r="Z99" s="43">
        <f>Displacement_Number!Z99*'Temporary Relocation Numbers'!$C$2</f>
        <v>0</v>
      </c>
      <c r="AA99" s="43">
        <f>Displacement_Number!AA99*'Temporary Relocation Numbers'!$C$2</f>
        <v>0</v>
      </c>
      <c r="AB99" s="44">
        <f>Displacement_Number!AB99*'Temporary Relocation Numbers'!$I$2</f>
        <v>458.02898433729496</v>
      </c>
      <c r="AC99" s="44">
        <f>Displacement_Number!AC99*'Temporary Relocation Numbers'!$I$2</f>
        <v>548.95209967015944</v>
      </c>
      <c r="AD99" s="44">
        <f>Displacement_Number!AD99*'Temporary Relocation Numbers'!$I$2</f>
        <v>355.0701713594384</v>
      </c>
      <c r="AE99" s="44">
        <f>Displacement_Number!AE99*'Temporary Relocation Numbers'!$I$2</f>
        <v>425.57382650990286</v>
      </c>
      <c r="AF99" s="44">
        <f>Displacement_Number!AF99*'Temporary Relocation Numbers'!$I$2</f>
        <v>343.68536271923574</v>
      </c>
      <c r="AG99" s="44">
        <f>Displacement_Number!AG99*'Temporary Relocation Numbers'!$I$2</f>
        <v>131.41134195951093</v>
      </c>
      <c r="AH99" s="45">
        <f>Displacement_Number!AH99*'Temporary Relocation Numbers'!$O$2</f>
        <v>282305.87113323848</v>
      </c>
      <c r="AI99" s="45">
        <f>Displacement_Number!AI99*'Temporary Relocation Numbers'!$O$2</f>
        <v>567237.8803482533</v>
      </c>
      <c r="AJ99" s="45">
        <f>Displacement_Number!AJ99*'Temporary Relocation Numbers'!$O$2</f>
        <v>425486.49408967036</v>
      </c>
      <c r="AK99" s="45">
        <f>Displacement_Number!AK99*'Temporary Relocation Numbers'!$O$2</f>
        <v>231013.04655617845</v>
      </c>
      <c r="AL99" s="45">
        <f>Displacement_Number!AL99*'Temporary Relocation Numbers'!$O$2</f>
        <v>145518.17392702593</v>
      </c>
      <c r="AM99" s="45">
        <f>Displacement_Number!AM99*'Temporary Relocation Numbers'!$O$2</f>
        <v>74186.996167847814</v>
      </c>
    </row>
    <row r="100" spans="1:39" x14ac:dyDescent="0.35">
      <c r="A100">
        <v>2119</v>
      </c>
      <c r="B100" s="43">
        <f>Displacement_Number!B100*'Temporary Relocation Numbers'!$C$2</f>
        <v>0</v>
      </c>
      <c r="C100" s="43">
        <f>Displacement_Number!C100*'Temporary Relocation Numbers'!$C$2</f>
        <v>0</v>
      </c>
      <c r="D100" s="43">
        <f>Displacement_Number!D100*'Temporary Relocation Numbers'!$C$2</f>
        <v>0</v>
      </c>
      <c r="E100" s="43">
        <f>Displacement_Number!E100*'Temporary Relocation Numbers'!$C$2</f>
        <v>0</v>
      </c>
      <c r="F100" s="43">
        <f>Displacement_Number!F100*'Temporary Relocation Numbers'!$C$2</f>
        <v>0</v>
      </c>
      <c r="G100" s="43">
        <f>Displacement_Number!G100*'Temporary Relocation Numbers'!$C$2</f>
        <v>0</v>
      </c>
      <c r="H100" s="44">
        <f>Displacement_Number!H100*'Temporary Relocation Numbers'!$I$2</f>
        <v>494.95647186088615</v>
      </c>
      <c r="I100" s="44">
        <f>Displacement_Number!I100*'Temporary Relocation Numbers'!$I$2</f>
        <v>604.76234471477176</v>
      </c>
      <c r="J100" s="44">
        <f>Displacement_Number!J100*'Temporary Relocation Numbers'!$I$2</f>
        <v>395.32065762816768</v>
      </c>
      <c r="K100" s="44">
        <f>Displacement_Number!K100*'Temporary Relocation Numbers'!$I$2</f>
        <v>429.24599084109906</v>
      </c>
      <c r="L100" s="44">
        <f>Displacement_Number!L100*'Temporary Relocation Numbers'!$I$2</f>
        <v>352.96902887042796</v>
      </c>
      <c r="M100" s="44">
        <f>Displacement_Number!M100*'Temporary Relocation Numbers'!$I$2</f>
        <v>144.54327236488126</v>
      </c>
      <c r="N100" s="45">
        <f>Displacement_Number!N100*'Temporary Relocation Numbers'!$O$2</f>
        <v>307449.08955914725</v>
      </c>
      <c r="O100" s="45">
        <f>Displacement_Number!O100*'Temporary Relocation Numbers'!$O$2</f>
        <v>629788.56671384326</v>
      </c>
      <c r="P100" s="45">
        <f>Displacement_Number!P100*'Temporary Relocation Numbers'!$O$2</f>
        <v>477419.71981829917</v>
      </c>
      <c r="Q100" s="45">
        <f>Displacement_Number!Q100*'Temporary Relocation Numbers'!$O$2</f>
        <v>234826.49710867187</v>
      </c>
      <c r="R100" s="45">
        <f>Displacement_Number!R100*'Temporary Relocation Numbers'!$O$2</f>
        <v>150616.3278789412</v>
      </c>
      <c r="S100" s="45">
        <f>Displacement_Number!S100*'Temporary Relocation Numbers'!$O$2</f>
        <v>82237.911818587585</v>
      </c>
      <c r="U100">
        <v>2119</v>
      </c>
      <c r="V100" s="43">
        <f>Displacement_Number!V100*'Temporary Relocation Numbers'!$C$2</f>
        <v>0</v>
      </c>
      <c r="W100" s="43">
        <f>Displacement_Number!W100*'Temporary Relocation Numbers'!$C$2</f>
        <v>0</v>
      </c>
      <c r="X100" s="43">
        <f>Displacement_Number!X100*'Temporary Relocation Numbers'!$C$2</f>
        <v>0</v>
      </c>
      <c r="Y100" s="43">
        <f>Displacement_Number!Y100*'Temporary Relocation Numbers'!$C$2</f>
        <v>0</v>
      </c>
      <c r="Z100" s="43">
        <f>Displacement_Number!Z100*'Temporary Relocation Numbers'!$C$2</f>
        <v>0</v>
      </c>
      <c r="AA100" s="43">
        <f>Displacement_Number!AA100*'Temporary Relocation Numbers'!$C$2</f>
        <v>0</v>
      </c>
      <c r="AB100" s="44">
        <f>Displacement_Number!AB100*'Temporary Relocation Numbers'!$I$2</f>
        <v>460.79243367598599</v>
      </c>
      <c r="AC100" s="44">
        <f>Displacement_Number!AC100*'Temporary Relocation Numbers'!$I$2</f>
        <v>552.26412001970459</v>
      </c>
      <c r="AD100" s="44">
        <f>Displacement_Number!AD100*'Temporary Relocation Numbers'!$I$2</f>
        <v>357.21243410652596</v>
      </c>
      <c r="AE100" s="44">
        <f>Displacement_Number!AE100*'Temporary Relocation Numbers'!$I$2</f>
        <v>428.14146251035055</v>
      </c>
      <c r="AF100" s="44">
        <f>Displacement_Number!AF100*'Temporary Relocation Numbers'!$I$2</f>
        <v>345.75893692698685</v>
      </c>
      <c r="AG100" s="44">
        <f>Displacement_Number!AG100*'Temporary Relocation Numbers'!$I$2</f>
        <v>132.20419262716013</v>
      </c>
      <c r="AH100" s="45">
        <f>Displacement_Number!AH100*'Temporary Relocation Numbers'!$O$2</f>
        <v>286227.62255595654</v>
      </c>
      <c r="AI100" s="45">
        <f>Displacement_Number!AI100*'Temporary Relocation Numbers'!$O$2</f>
        <v>575117.86511564557</v>
      </c>
      <c r="AJ100" s="45">
        <f>Displacement_Number!AJ100*'Temporary Relocation Numbers'!$O$2</f>
        <v>431397.28955717187</v>
      </c>
      <c r="AK100" s="45">
        <f>Displacement_Number!AK100*'Temporary Relocation Numbers'!$O$2</f>
        <v>234222.2456435418</v>
      </c>
      <c r="AL100" s="45">
        <f>Displacement_Number!AL100*'Temporary Relocation Numbers'!$O$2</f>
        <v>147539.69088428497</v>
      </c>
      <c r="AM100" s="45">
        <f>Displacement_Number!AM100*'Temporary Relocation Numbers'!$O$2</f>
        <v>75217.590950026875</v>
      </c>
    </row>
    <row r="101" spans="1:39" x14ac:dyDescent="0.35">
      <c r="A101">
        <v>2120</v>
      </c>
      <c r="B101" s="43">
        <f>Displacement_Number!B101*'Temporary Relocation Numbers'!$C$2</f>
        <v>0</v>
      </c>
      <c r="C101" s="43">
        <f>Displacement_Number!C101*'Temporary Relocation Numbers'!$C$2</f>
        <v>0</v>
      </c>
      <c r="D101" s="43">
        <f>Displacement_Number!D101*'Temporary Relocation Numbers'!$C$2</f>
        <v>0</v>
      </c>
      <c r="E101" s="43">
        <f>Displacement_Number!E101*'Temporary Relocation Numbers'!$C$2</f>
        <v>0</v>
      </c>
      <c r="F101" s="43">
        <f>Displacement_Number!F101*'Temporary Relocation Numbers'!$C$2</f>
        <v>0</v>
      </c>
      <c r="G101" s="43">
        <f>Displacement_Number!G101*'Temporary Relocation Numbers'!$C$2</f>
        <v>0</v>
      </c>
      <c r="H101" s="44">
        <f>Displacement_Number!H101*'Temporary Relocation Numbers'!$I$2</f>
        <v>484.6342799492254</v>
      </c>
      <c r="I101" s="44">
        <f>Displacement_Number!I101*'Temporary Relocation Numbers'!$I$2</f>
        <v>592.15017912448843</v>
      </c>
      <c r="J101" s="44">
        <f>Displacement_Number!J101*'Temporary Relocation Numbers'!$I$2</f>
        <v>387.07634539735625</v>
      </c>
      <c r="K101" s="44">
        <f>Displacement_Number!K101*'Temporary Relocation Numbers'!$I$2</f>
        <v>420.29417437506817</v>
      </c>
      <c r="L101" s="44">
        <f>Displacement_Number!L101*'Temporary Relocation Numbers'!$I$2</f>
        <v>345.60794913512314</v>
      </c>
      <c r="M101" s="44">
        <f>Displacement_Number!M101*'Temporary Relocation Numbers'!$I$2</f>
        <v>141.52885901398537</v>
      </c>
      <c r="N101" s="45">
        <f>Displacement_Number!N101*'Temporary Relocation Numbers'!$O$2</f>
        <v>303388.83141199395</v>
      </c>
      <c r="O101" s="45">
        <f>Displacement_Number!O101*'Temporary Relocation Numbers'!$O$2</f>
        <v>621471.40382144181</v>
      </c>
      <c r="P101" s="45">
        <f>Displacement_Number!P101*'Temporary Relocation Numbers'!$O$2</f>
        <v>471114.78227633587</v>
      </c>
      <c r="Q101" s="45">
        <f>Displacement_Number!Q101*'Temporary Relocation Numbers'!$O$2</f>
        <v>231725.31310640299</v>
      </c>
      <c r="R101" s="45">
        <f>Displacement_Number!R101*'Temporary Relocation Numbers'!$O$2</f>
        <v>148627.24678183443</v>
      </c>
      <c r="S101" s="45">
        <f>Displacement_Number!S101*'Temporary Relocation Numbers'!$O$2</f>
        <v>81151.855093081933</v>
      </c>
      <c r="U101">
        <v>2120</v>
      </c>
      <c r="V101" s="43">
        <f>Displacement_Number!V101*'Temporary Relocation Numbers'!$C$2</f>
        <v>0</v>
      </c>
      <c r="W101" s="43">
        <f>Displacement_Number!W101*'Temporary Relocation Numbers'!$C$2</f>
        <v>0</v>
      </c>
      <c r="X101" s="43">
        <f>Displacement_Number!X101*'Temporary Relocation Numbers'!$C$2</f>
        <v>0</v>
      </c>
      <c r="Y101" s="43">
        <f>Displacement_Number!Y101*'Temporary Relocation Numbers'!$C$2</f>
        <v>0</v>
      </c>
      <c r="Z101" s="43">
        <f>Displacement_Number!Z101*'Temporary Relocation Numbers'!$C$2</f>
        <v>0</v>
      </c>
      <c r="AA101" s="43">
        <f>Displacement_Number!AA101*'Temporary Relocation Numbers'!$C$2</f>
        <v>0</v>
      </c>
      <c r="AB101" s="44">
        <f>Displacement_Number!AB101*'Temporary Relocation Numbers'!$I$2</f>
        <v>451.18272413130182</v>
      </c>
      <c r="AC101" s="44">
        <f>Displacement_Number!AC101*'Temporary Relocation Numbers'!$I$2</f>
        <v>540.74679161436927</v>
      </c>
      <c r="AD101" s="44">
        <f>Displacement_Number!AD101*'Temporary Relocation Numbers'!$I$2</f>
        <v>349.76285922933255</v>
      </c>
      <c r="AE101" s="44">
        <f>Displacement_Number!AE101*'Temporary Relocation Numbers'!$I$2</f>
        <v>419.21268070302216</v>
      </c>
      <c r="AF101" s="44">
        <f>Displacement_Number!AF101*'Temporary Relocation Numbers'!$I$2</f>
        <v>338.54822183377092</v>
      </c>
      <c r="AG101" s="44">
        <f>Displacement_Number!AG101*'Temporary Relocation Numbers'!$I$2</f>
        <v>129.447107660288</v>
      </c>
      <c r="AH101" s="45">
        <f>Displacement_Number!AH101*'Temporary Relocation Numbers'!$O$2</f>
        <v>282447.62100158673</v>
      </c>
      <c r="AI101" s="45">
        <f>Displacement_Number!AI101*'Temporary Relocation Numbers'!$O$2</f>
        <v>567522.69870693178</v>
      </c>
      <c r="AJ101" s="45">
        <f>Displacement_Number!AJ101*'Temporary Relocation Numbers'!$O$2</f>
        <v>425700.13702341099</v>
      </c>
      <c r="AK101" s="45">
        <f>Displacement_Number!AK101*'Temporary Relocation Numbers'!$O$2</f>
        <v>231129.0415541025</v>
      </c>
      <c r="AL101" s="45">
        <f>Displacement_Number!AL101*'Temporary Relocation Numbers'!$O$2</f>
        <v>145591.24071063063</v>
      </c>
      <c r="AM101" s="45">
        <f>Displacement_Number!AM101*'Temporary Relocation Numbers'!$O$2</f>
        <v>74224.246533551253</v>
      </c>
    </row>
    <row r="102" spans="1:39" x14ac:dyDescent="0.35">
      <c r="A102">
        <v>2121</v>
      </c>
      <c r="B102" s="43">
        <f>Displacement_Number!B102*'Temporary Relocation Numbers'!$C$2</f>
        <v>0</v>
      </c>
      <c r="C102" s="43">
        <f>Displacement_Number!C102*'Temporary Relocation Numbers'!$C$2</f>
        <v>0</v>
      </c>
      <c r="D102" s="43">
        <f>Displacement_Number!D102*'Temporary Relocation Numbers'!$C$2</f>
        <v>0</v>
      </c>
      <c r="E102" s="43">
        <f>Displacement_Number!E102*'Temporary Relocation Numbers'!$C$2</f>
        <v>0</v>
      </c>
      <c r="F102" s="43">
        <f>Displacement_Number!F102*'Temporary Relocation Numbers'!$C$2</f>
        <v>0</v>
      </c>
      <c r="G102" s="43">
        <f>Displacement_Number!G102*'Temporary Relocation Numbers'!$C$2</f>
        <v>0</v>
      </c>
      <c r="H102" s="44">
        <f>Displacement_Number!H102*'Temporary Relocation Numbers'!$I$2</f>
        <v>487.55824835784125</v>
      </c>
      <c r="I102" s="44">
        <f>Displacement_Number!I102*'Temporary Relocation Numbers'!$I$2</f>
        <v>595.72282862236898</v>
      </c>
      <c r="J102" s="44">
        <f>Displacement_Number!J102*'Temporary Relocation Numbers'!$I$2</f>
        <v>389.41171260617801</v>
      </c>
      <c r="K102" s="44">
        <f>Displacement_Number!K102*'Temporary Relocation Numbers'!$I$2</f>
        <v>422.82995638439434</v>
      </c>
      <c r="L102" s="44">
        <f>Displacement_Number!L102*'Temporary Relocation Numbers'!$I$2</f>
        <v>347.69312298032355</v>
      </c>
      <c r="M102" s="44">
        <f>Displacement_Number!M102*'Temporary Relocation Numbers'!$I$2</f>
        <v>142.38275220682289</v>
      </c>
      <c r="N102" s="45">
        <f>Displacement_Number!N102*'Temporary Relocation Numbers'!$O$2</f>
        <v>307603.46420177806</v>
      </c>
      <c r="O102" s="45">
        <f>Displacement_Number!O102*'Temporary Relocation Numbers'!$O$2</f>
        <v>630104.79267846979</v>
      </c>
      <c r="P102" s="45">
        <f>Displacement_Number!P102*'Temporary Relocation Numbers'!$O$2</f>
        <v>477659.43917716126</v>
      </c>
      <c r="Q102" s="45">
        <f>Displacement_Number!Q102*'Temporary Relocation Numbers'!$O$2</f>
        <v>234944.4068953731</v>
      </c>
      <c r="R102" s="45">
        <f>Displacement_Number!R102*'Temporary Relocation Numbers'!$O$2</f>
        <v>150691.95451951452</v>
      </c>
      <c r="S102" s="45">
        <f>Displacement_Number!S102*'Temporary Relocation Numbers'!$O$2</f>
        <v>82279.20466569245</v>
      </c>
      <c r="U102">
        <v>2121</v>
      </c>
      <c r="V102" s="43">
        <f>Displacement_Number!V102*'Temporary Relocation Numbers'!$C$2</f>
        <v>0</v>
      </c>
      <c r="W102" s="43">
        <f>Displacement_Number!W102*'Temporary Relocation Numbers'!$C$2</f>
        <v>0</v>
      </c>
      <c r="X102" s="43">
        <f>Displacement_Number!X102*'Temporary Relocation Numbers'!$C$2</f>
        <v>0</v>
      </c>
      <c r="Y102" s="43">
        <f>Displacement_Number!Y102*'Temporary Relocation Numbers'!$C$2</f>
        <v>0</v>
      </c>
      <c r="Z102" s="43">
        <f>Displacement_Number!Z102*'Temporary Relocation Numbers'!$C$2</f>
        <v>0</v>
      </c>
      <c r="AA102" s="43">
        <f>Displacement_Number!AA102*'Temporary Relocation Numbers'!$C$2</f>
        <v>0</v>
      </c>
      <c r="AB102" s="44">
        <f>Displacement_Number!AB102*'Temporary Relocation Numbers'!$I$2</f>
        <v>453.90486758349715</v>
      </c>
      <c r="AC102" s="44">
        <f>Displacement_Number!AC102*'Temporary Relocation Numbers'!$I$2</f>
        <v>544.0093064655814</v>
      </c>
      <c r="AD102" s="44">
        <f>Displacement_Number!AD102*'Temporary Relocation Numbers'!$I$2</f>
        <v>351.87310110285597</v>
      </c>
      <c r="AE102" s="44">
        <f>Displacement_Number!AE102*'Temporary Relocation Numbers'!$I$2</f>
        <v>421.74193768211001</v>
      </c>
      <c r="AF102" s="44">
        <f>Displacement_Number!AF102*'Temporary Relocation Numbers'!$I$2</f>
        <v>340.5908018706985</v>
      </c>
      <c r="AG102" s="44">
        <f>Displacement_Number!AG102*'Temporary Relocation Numbers'!$I$2</f>
        <v>130.22810741421591</v>
      </c>
      <c r="AH102" s="45">
        <f>Displacement_Number!AH102*'Temporary Relocation Numbers'!$O$2</f>
        <v>286371.34159251803</v>
      </c>
      <c r="AI102" s="45">
        <f>Displacement_Number!AI102*'Temporary Relocation Numbers'!$O$2</f>
        <v>575406.6401288521</v>
      </c>
      <c r="AJ102" s="45">
        <f>Displacement_Number!AJ102*'Temporary Relocation Numbers'!$O$2</f>
        <v>431613.90038696089</v>
      </c>
      <c r="AK102" s="45">
        <f>Displacement_Number!AK102*'Temporary Relocation Numbers'!$O$2</f>
        <v>234339.85202682711</v>
      </c>
      <c r="AL102" s="45">
        <f>Displacement_Number!AL102*'Temporary Relocation Numbers'!$O$2</f>
        <v>147613.77270084457</v>
      </c>
      <c r="AM102" s="45">
        <f>Displacement_Number!AM102*'Temporary Relocation Numbers'!$O$2</f>
        <v>75255.358792303159</v>
      </c>
    </row>
    <row r="103" spans="1:39" x14ac:dyDescent="0.35">
      <c r="A103">
        <v>2122</v>
      </c>
      <c r="B103" s="43">
        <f>Displacement_Number!B103*'Temporary Relocation Numbers'!$C$2</f>
        <v>0</v>
      </c>
      <c r="C103" s="43">
        <f>Displacement_Number!C103*'Temporary Relocation Numbers'!$C$2</f>
        <v>0</v>
      </c>
      <c r="D103" s="43">
        <f>Displacement_Number!D103*'Temporary Relocation Numbers'!$C$2</f>
        <v>0</v>
      </c>
      <c r="E103" s="43">
        <f>Displacement_Number!E103*'Temporary Relocation Numbers'!$C$2</f>
        <v>0</v>
      </c>
      <c r="F103" s="43">
        <f>Displacement_Number!F103*'Temporary Relocation Numbers'!$C$2</f>
        <v>0</v>
      </c>
      <c r="G103" s="43">
        <f>Displacement_Number!G103*'Temporary Relocation Numbers'!$C$2</f>
        <v>0</v>
      </c>
      <c r="H103" s="44">
        <f>Displacement_Number!H103*'Temporary Relocation Numbers'!$I$2</f>
        <v>490.49985809231526</v>
      </c>
      <c r="I103" s="44">
        <f>Displacement_Number!I103*'Temporary Relocation Numbers'!$I$2</f>
        <v>599.31703316639255</v>
      </c>
      <c r="J103" s="44">
        <f>Displacement_Number!J103*'Temporary Relocation Numbers'!$I$2</f>
        <v>391.76116990359577</v>
      </c>
      <c r="K103" s="44">
        <f>Displacement_Number!K103*'Temporary Relocation Numbers'!$I$2</f>
        <v>425.38103765502586</v>
      </c>
      <c r="L103" s="44">
        <f>Displacement_Number!L103*'Temporary Relocation Numbers'!$I$2</f>
        <v>349.79087740989877</v>
      </c>
      <c r="M103" s="44">
        <f>Displacement_Number!M103*'Temporary Relocation Numbers'!$I$2</f>
        <v>143.24179723646495</v>
      </c>
      <c r="N103" s="45">
        <f>Displacement_Number!N103*'Temporary Relocation Numbers'!$O$2</f>
        <v>311876.64604714233</v>
      </c>
      <c r="O103" s="45">
        <f>Displacement_Number!O103*'Temporary Relocation Numbers'!$O$2</f>
        <v>638858.11529704859</v>
      </c>
      <c r="P103" s="45">
        <f>Displacement_Number!P103*'Temporary Relocation Numbers'!$O$2</f>
        <v>484295.01348402223</v>
      </c>
      <c r="Q103" s="45">
        <f>Displacement_Number!Q103*'Temporary Relocation Numbers'!$O$2</f>
        <v>238208.21985931497</v>
      </c>
      <c r="R103" s="45">
        <f>Displacement_Number!R103*'Temporary Relocation Numbers'!$O$2</f>
        <v>152785.34487181838</v>
      </c>
      <c r="S103" s="45">
        <f>Displacement_Number!S103*'Temporary Relocation Numbers'!$O$2</f>
        <v>83422.215211886476</v>
      </c>
      <c r="U103">
        <v>2122</v>
      </c>
      <c r="V103" s="43">
        <f>Displacement_Number!V103*'Temporary Relocation Numbers'!$C$2</f>
        <v>0</v>
      </c>
      <c r="W103" s="43">
        <f>Displacement_Number!W103*'Temporary Relocation Numbers'!$C$2</f>
        <v>0</v>
      </c>
      <c r="X103" s="43">
        <f>Displacement_Number!X103*'Temporary Relocation Numbers'!$C$2</f>
        <v>0</v>
      </c>
      <c r="Y103" s="43">
        <f>Displacement_Number!Y103*'Temporary Relocation Numbers'!$C$2</f>
        <v>0</v>
      </c>
      <c r="Z103" s="43">
        <f>Displacement_Number!Z103*'Temporary Relocation Numbers'!$C$2</f>
        <v>0</v>
      </c>
      <c r="AA103" s="43">
        <f>Displacement_Number!AA103*'Temporary Relocation Numbers'!$C$2</f>
        <v>0</v>
      </c>
      <c r="AB103" s="44">
        <f>Displacement_Number!AB103*'Temporary Relocation Numbers'!$I$2</f>
        <v>456.64343468087662</v>
      </c>
      <c r="AC103" s="44">
        <f>Displacement_Number!AC103*'Temporary Relocation Numbers'!$I$2</f>
        <v>547.29150521195368</v>
      </c>
      <c r="AD103" s="44">
        <f>Displacement_Number!AD103*'Temporary Relocation Numbers'!$I$2</f>
        <v>353.99607480495212</v>
      </c>
      <c r="AE103" s="44">
        <f>Displacement_Number!AE103*'Temporary Relocation Numbers'!$I$2</f>
        <v>424.28645455470962</v>
      </c>
      <c r="AF103" s="44">
        <f>Displacement_Number!AF103*'Temporary Relocation Numbers'!$I$2</f>
        <v>342.64570550863232</v>
      </c>
      <c r="AG103" s="44">
        <f>Displacement_Number!AG103*'Temporary Relocation Numbers'!$I$2</f>
        <v>131.01381921329232</v>
      </c>
      <c r="AH103" s="45">
        <f>Displacement_Number!AH103*'Temporary Relocation Numbers'!$O$2</f>
        <v>290349.56992977438</v>
      </c>
      <c r="AI103" s="45">
        <f>Displacement_Number!AI103*'Temporary Relocation Numbers'!$O$2</f>
        <v>583400.10409936099</v>
      </c>
      <c r="AJ103" s="45">
        <f>Displacement_Number!AJ103*'Temporary Relocation Numbers'!$O$2</f>
        <v>437609.81687680446</v>
      </c>
      <c r="AK103" s="45">
        <f>Displacement_Number!AK103*'Temporary Relocation Numbers'!$O$2</f>
        <v>237595.26660391886</v>
      </c>
      <c r="AL103" s="45">
        <f>Displacement_Number!AL103*'Temporary Relocation Numbers'!$O$2</f>
        <v>149664.40140643419</v>
      </c>
      <c r="AM103" s="45">
        <f>Displacement_Number!AM103*'Temporary Relocation Numbers'!$O$2</f>
        <v>76300.795110103194</v>
      </c>
    </row>
    <row r="104" spans="1:39" x14ac:dyDescent="0.35">
      <c r="A104">
        <v>2123</v>
      </c>
      <c r="B104" s="43">
        <f>Displacement_Number!B104*'Temporary Relocation Numbers'!$C$2</f>
        <v>0</v>
      </c>
      <c r="C104" s="43">
        <f>Displacement_Number!C104*'Temporary Relocation Numbers'!$C$2</f>
        <v>0</v>
      </c>
      <c r="D104" s="43">
        <f>Displacement_Number!D104*'Temporary Relocation Numbers'!$C$2</f>
        <v>0</v>
      </c>
      <c r="E104" s="43">
        <f>Displacement_Number!E104*'Temporary Relocation Numbers'!$C$2</f>
        <v>0</v>
      </c>
      <c r="F104" s="43">
        <f>Displacement_Number!F104*'Temporary Relocation Numbers'!$C$2</f>
        <v>0</v>
      </c>
      <c r="G104" s="43">
        <f>Displacement_Number!G104*'Temporary Relocation Numbers'!$C$2</f>
        <v>0</v>
      </c>
      <c r="H104" s="44">
        <f>Displacement_Number!H104*'Temporary Relocation Numbers'!$I$2</f>
        <v>493.45921558894719</v>
      </c>
      <c r="I104" s="44">
        <f>Displacement_Number!I104*'Temporary Relocation Numbers'!$I$2</f>
        <v>602.93292280570483</v>
      </c>
      <c r="J104" s="44">
        <f>Displacement_Number!J104*'Temporary Relocation Numbers'!$I$2</f>
        <v>394.12480230005059</v>
      </c>
      <c r="K104" s="44">
        <f>Displacement_Number!K104*'Temporary Relocation Numbers'!$I$2</f>
        <v>427.9475104927663</v>
      </c>
      <c r="L104" s="44">
        <f>Displacement_Number!L104*'Temporary Relocation Numbers'!$I$2</f>
        <v>351.90128832692216</v>
      </c>
      <c r="M104" s="44">
        <f>Displacement_Number!M104*'Temporary Relocation Numbers'!$I$2</f>
        <v>144.106025185748</v>
      </c>
      <c r="N104" s="45">
        <f>Displacement_Number!N104*'Temporary Relocation Numbers'!$O$2</f>
        <v>316209.19030291028</v>
      </c>
      <c r="O104" s="45">
        <f>Displacement_Number!O104*'Temporary Relocation Numbers'!$O$2</f>
        <v>647733.03777926159</v>
      </c>
      <c r="P104" s="45">
        <f>Displacement_Number!P104*'Temporary Relocation Numbers'!$O$2</f>
        <v>491022.76820808096</v>
      </c>
      <c r="Q104" s="45">
        <f>Displacement_Number!Q104*'Temporary Relocation Numbers'!$O$2</f>
        <v>241517.37323039546</v>
      </c>
      <c r="R104" s="45">
        <f>Displacement_Number!R104*'Temporary Relocation Numbers'!$O$2</f>
        <v>154907.81629338762</v>
      </c>
      <c r="S104" s="45">
        <f>Displacement_Number!S104*'Temporary Relocation Numbers'!$O$2</f>
        <v>84581.104291593525</v>
      </c>
      <c r="U104">
        <v>2123</v>
      </c>
      <c r="V104" s="43">
        <f>Displacement_Number!V104*'Temporary Relocation Numbers'!$C$2</f>
        <v>0</v>
      </c>
      <c r="W104" s="43">
        <f>Displacement_Number!W104*'Temporary Relocation Numbers'!$C$2</f>
        <v>0</v>
      </c>
      <c r="X104" s="43">
        <f>Displacement_Number!X104*'Temporary Relocation Numbers'!$C$2</f>
        <v>0</v>
      </c>
      <c r="Y104" s="43">
        <f>Displacement_Number!Y104*'Temporary Relocation Numbers'!$C$2</f>
        <v>0</v>
      </c>
      <c r="Z104" s="43">
        <f>Displacement_Number!Z104*'Temporary Relocation Numbers'!$C$2</f>
        <v>0</v>
      </c>
      <c r="AA104" s="43">
        <f>Displacement_Number!AA104*'Temporary Relocation Numbers'!$C$2</f>
        <v>0</v>
      </c>
      <c r="AB104" s="44">
        <f>Displacement_Number!AB104*'Temporary Relocation Numbers'!$I$2</f>
        <v>459.39852451304591</v>
      </c>
      <c r="AC104" s="44">
        <f>Displacement_Number!AC104*'Temporary Relocation Numbers'!$I$2</f>
        <v>550.59350661332246</v>
      </c>
      <c r="AD104" s="44">
        <f>Displacement_Number!AD104*'Temporary Relocation Numbers'!$I$2</f>
        <v>356.13185715120329</v>
      </c>
      <c r="AE104" s="44">
        <f>Displacement_Number!AE104*'Temporary Relocation Numbers'!$I$2</f>
        <v>426.84632338910501</v>
      </c>
      <c r="AF104" s="44">
        <f>Displacement_Number!AF104*'Temporary Relocation Numbers'!$I$2</f>
        <v>344.71300710017499</v>
      </c>
      <c r="AG104" s="44">
        <f>Displacement_Number!AG104*'Temporary Relocation Numbers'!$I$2</f>
        <v>131.80427148693656</v>
      </c>
      <c r="AH104" s="45">
        <f>Displacement_Number!AH104*'Temporary Relocation Numbers'!$O$2</f>
        <v>294383.06322690891</v>
      </c>
      <c r="AI104" s="45">
        <f>Displacement_Number!AI104*'Temporary Relocation Numbers'!$O$2</f>
        <v>591504.61208951066</v>
      </c>
      <c r="AJ104" s="45">
        <f>Displacement_Number!AJ104*'Temporary Relocation Numbers'!$O$2</f>
        <v>443689.0277520254</v>
      </c>
      <c r="AK104" s="45">
        <f>Displacement_Number!AK104*'Temporary Relocation Numbers'!$O$2</f>
        <v>240895.9049190009</v>
      </c>
      <c r="AL104" s="45">
        <f>Displacement_Number!AL104*'Temporary Relocation Numbers'!$O$2</f>
        <v>151743.51714281537</v>
      </c>
      <c r="AM104" s="45">
        <f>Displacement_Number!AM104*'Temporary Relocation Numbers'!$O$2</f>
        <v>77360.754474661851</v>
      </c>
    </row>
    <row r="105" spans="1:39" x14ac:dyDescent="0.35">
      <c r="A105">
        <v>2124</v>
      </c>
      <c r="B105" s="43">
        <f>Displacement_Number!B105*'Temporary Relocation Numbers'!$C$2</f>
        <v>0</v>
      </c>
      <c r="C105" s="43">
        <f>Displacement_Number!C105*'Temporary Relocation Numbers'!$C$2</f>
        <v>0</v>
      </c>
      <c r="D105" s="43">
        <f>Displacement_Number!D105*'Temporary Relocation Numbers'!$C$2</f>
        <v>0</v>
      </c>
      <c r="E105" s="43">
        <f>Displacement_Number!E105*'Temporary Relocation Numbers'!$C$2</f>
        <v>0</v>
      </c>
      <c r="F105" s="43">
        <f>Displacement_Number!F105*'Temporary Relocation Numbers'!$C$2</f>
        <v>0</v>
      </c>
      <c r="G105" s="43">
        <f>Displacement_Number!G105*'Temporary Relocation Numbers'!$C$2</f>
        <v>0</v>
      </c>
      <c r="H105" s="44">
        <f>Displacement_Number!H105*'Temporary Relocation Numbers'!$I$2</f>
        <v>496.43642792620409</v>
      </c>
      <c r="I105" s="44">
        <f>Displacement_Number!I105*'Temporary Relocation Numbers'!$I$2</f>
        <v>606.5706283740833</v>
      </c>
      <c r="J105" s="44">
        <f>Displacement_Number!J105*'Temporary Relocation Numbers'!$I$2</f>
        <v>396.50269531888148</v>
      </c>
      <c r="K105" s="44">
        <f>Displacement_Number!K105*'Temporary Relocation Numbers'!$I$2</f>
        <v>430.52946776033258</v>
      </c>
      <c r="L105" s="44">
        <f>Displacement_Number!L105*'Temporary Relocation Numbers'!$I$2</f>
        <v>354.02443209241682</v>
      </c>
      <c r="M105" s="44">
        <f>Displacement_Number!M105*'Temporary Relocation Numbers'!$I$2</f>
        <v>144.97546732504216</v>
      </c>
      <c r="N105" s="45">
        <f>Displacement_Number!N105*'Temporary Relocation Numbers'!$O$2</f>
        <v>320601.92162291048</v>
      </c>
      <c r="O105" s="45">
        <f>Displacement_Number!O105*'Temporary Relocation Numbers'!$O$2</f>
        <v>656731.24937243573</v>
      </c>
      <c r="P105" s="45">
        <f>Displacement_Number!P105*'Temporary Relocation Numbers'!$O$2</f>
        <v>497843.98390606447</v>
      </c>
      <c r="Q105" s="45">
        <f>Displacement_Number!Q105*'Temporary Relocation Numbers'!$O$2</f>
        <v>244872.49687084695</v>
      </c>
      <c r="R105" s="45">
        <f>Displacement_Number!R105*'Temporary Relocation Numbers'!$O$2</f>
        <v>157059.77277413683</v>
      </c>
      <c r="S105" s="45">
        <f>Displacement_Number!S105*'Temporary Relocation Numbers'!$O$2</f>
        <v>85756.092487053538</v>
      </c>
      <c r="U105">
        <v>2124</v>
      </c>
      <c r="V105" s="43">
        <f>Displacement_Number!V105*'Temporary Relocation Numbers'!$C$2</f>
        <v>0</v>
      </c>
      <c r="W105" s="43">
        <f>Displacement_Number!W105*'Temporary Relocation Numbers'!$C$2</f>
        <v>0</v>
      </c>
      <c r="X105" s="43">
        <f>Displacement_Number!X105*'Temporary Relocation Numbers'!$C$2</f>
        <v>0</v>
      </c>
      <c r="Y105" s="43">
        <f>Displacement_Number!Y105*'Temporary Relocation Numbers'!$C$2</f>
        <v>0</v>
      </c>
      <c r="Z105" s="43">
        <f>Displacement_Number!Z105*'Temporary Relocation Numbers'!$C$2</f>
        <v>0</v>
      </c>
      <c r="AA105" s="43">
        <f>Displacement_Number!AA105*'Temporary Relocation Numbers'!$C$2</f>
        <v>0</v>
      </c>
      <c r="AB105" s="44">
        <f>Displacement_Number!AB105*'Temporary Relocation Numbers'!$I$2</f>
        <v>462.17023676745259</v>
      </c>
      <c r="AC105" s="44">
        <f>Displacement_Number!AC105*'Temporary Relocation Numbers'!$I$2</f>
        <v>553.91543014604304</v>
      </c>
      <c r="AD105" s="44">
        <f>Displacement_Number!AD105*'Temporary Relocation Numbers'!$I$2</f>
        <v>358.28052542064756</v>
      </c>
      <c r="AE105" s="44">
        <f>Displacement_Number!AE105*'Temporary Relocation Numbers'!$I$2</f>
        <v>429.42163680906032</v>
      </c>
      <c r="AF105" s="44">
        <f>Displacement_Number!AF105*'Temporary Relocation Numbers'!$I$2</f>
        <v>346.79278144652443</v>
      </c>
      <c r="AG105" s="44">
        <f>Displacement_Number!AG105*'Temporary Relocation Numbers'!$I$2</f>
        <v>132.59949283609248</v>
      </c>
      <c r="AH105" s="45">
        <f>Displacement_Number!AH105*'Temporary Relocation Numbers'!$O$2</f>
        <v>298472.58921657316</v>
      </c>
      <c r="AI105" s="45">
        <f>Displacement_Number!AI105*'Temporary Relocation Numbers'!$O$2</f>
        <v>599721.70670640375</v>
      </c>
      <c r="AJ105" s="45">
        <f>Displacement_Number!AJ105*'Temporary Relocation Numbers'!$O$2</f>
        <v>449852.6901259108</v>
      </c>
      <c r="AK105" s="45">
        <f>Displacement_Number!AK105*'Temporary Relocation Numbers'!$O$2</f>
        <v>244242.3952135549</v>
      </c>
      <c r="AL105" s="45">
        <f>Displacement_Number!AL105*'Temporary Relocation Numbers'!$O$2</f>
        <v>153851.51564760806</v>
      </c>
      <c r="AM105" s="45">
        <f>Displacement_Number!AM105*'Temporary Relocation Numbers'!$O$2</f>
        <v>78435.438637997402</v>
      </c>
    </row>
    <row r="106" spans="1:39" x14ac:dyDescent="0.35">
      <c r="A106">
        <v>2125</v>
      </c>
      <c r="B106" s="43">
        <f>Displacement_Number!B106*'Temporary Relocation Numbers'!$C$2</f>
        <v>0</v>
      </c>
      <c r="C106" s="43">
        <f>Displacement_Number!C106*'Temporary Relocation Numbers'!$C$2</f>
        <v>0</v>
      </c>
      <c r="D106" s="43">
        <f>Displacement_Number!D106*'Temporary Relocation Numbers'!$C$2</f>
        <v>0</v>
      </c>
      <c r="E106" s="43">
        <f>Displacement_Number!E106*'Temporary Relocation Numbers'!$C$2</f>
        <v>0</v>
      </c>
      <c r="F106" s="43">
        <f>Displacement_Number!F106*'Temporary Relocation Numbers'!$C$2</f>
        <v>0</v>
      </c>
      <c r="G106" s="43">
        <f>Displacement_Number!G106*'Temporary Relocation Numbers'!$C$2</f>
        <v>0</v>
      </c>
      <c r="H106" s="44">
        <f>Displacement_Number!H106*'Temporary Relocation Numbers'!$I$2</f>
        <v>499.43160282859543</v>
      </c>
      <c r="I106" s="44">
        <f>Displacement_Number!I106*'Temporary Relocation Numbers'!$I$2</f>
        <v>610.23028149467132</v>
      </c>
      <c r="J106" s="44">
        <f>Displacement_Number!J106*'Temporary Relocation Numbers'!$I$2</f>
        <v>398.89493499941943</v>
      </c>
      <c r="K106" s="44">
        <f>Displacement_Number!K106*'Temporary Relocation Numbers'!$I$2</f>
        <v>433.12700288071522</v>
      </c>
      <c r="L106" s="44">
        <f>Displacement_Number!L106*'Temporary Relocation Numbers'!$I$2</f>
        <v>356.16038552811858</v>
      </c>
      <c r="M106" s="44">
        <f>Displacement_Number!M106*'Temporary Relocation Numbers'!$I$2</f>
        <v>145.85015511338261</v>
      </c>
      <c r="N106" s="45">
        <f>Displacement_Number!N106*'Temporary Relocation Numbers'!$O$2</f>
        <v>325055.67611694068</v>
      </c>
      <c r="O106" s="45">
        <f>Displacement_Number!O106*'Temporary Relocation Numbers'!$O$2</f>
        <v>665854.4627906722</v>
      </c>
      <c r="P106" s="45">
        <f>Displacement_Number!P106*'Temporary Relocation Numbers'!$O$2</f>
        <v>504759.95892400417</v>
      </c>
      <c r="Q106" s="45">
        <f>Displacement_Number!Q106*'Temporary Relocation Numbers'!$O$2</f>
        <v>248274.22939285496</v>
      </c>
      <c r="R106" s="45">
        <f>Displacement_Number!R106*'Temporary Relocation Numbers'!$O$2</f>
        <v>159241.62391614876</v>
      </c>
      <c r="S106" s="45">
        <f>Displacement_Number!S106*'Temporary Relocation Numbers'!$O$2</f>
        <v>86947.403444802301</v>
      </c>
      <c r="U106">
        <v>2125</v>
      </c>
      <c r="V106" s="43">
        <f>Displacement_Number!V106*'Temporary Relocation Numbers'!$C$2</f>
        <v>0</v>
      </c>
      <c r="W106" s="43">
        <f>Displacement_Number!W106*'Temporary Relocation Numbers'!$C$2</f>
        <v>0</v>
      </c>
      <c r="X106" s="43">
        <f>Displacement_Number!X106*'Temporary Relocation Numbers'!$C$2</f>
        <v>0</v>
      </c>
      <c r="Y106" s="43">
        <f>Displacement_Number!Y106*'Temporary Relocation Numbers'!$C$2</f>
        <v>0</v>
      </c>
      <c r="Z106" s="43">
        <f>Displacement_Number!Z106*'Temporary Relocation Numbers'!$C$2</f>
        <v>0</v>
      </c>
      <c r="AA106" s="43">
        <f>Displacement_Number!AA106*'Temporary Relocation Numbers'!$C$2</f>
        <v>0</v>
      </c>
      <c r="AB106" s="44">
        <f>Displacement_Number!AB106*'Temporary Relocation Numbers'!$I$2</f>
        <v>464.9586717329945</v>
      </c>
      <c r="AC106" s="44">
        <f>Displacement_Number!AC106*'Temporary Relocation Numbers'!$I$2</f>
        <v>557.2573960073139</v>
      </c>
      <c r="AD106" s="44">
        <f>Displacement_Number!AD106*'Temporary Relocation Numbers'!$I$2</f>
        <v>360.44215735857415</v>
      </c>
      <c r="AE106" s="44">
        <f>Displacement_Number!AE106*'Temporary Relocation Numbers'!$I$2</f>
        <v>432.01248799717149</v>
      </c>
      <c r="AF106" s="44">
        <f>Displacement_Number!AF106*'Temporary Relocation Numbers'!$I$2</f>
        <v>348.88510380018022</v>
      </c>
      <c r="AG106" s="44">
        <f>Displacement_Number!AG106*'Temporary Relocation Numbers'!$I$2</f>
        <v>133.39951203426367</v>
      </c>
      <c r="AH106" s="45">
        <f>Displacement_Number!AH106*'Temporary Relocation Numbers'!$O$2</f>
        <v>302618.92629664746</v>
      </c>
      <c r="AI106" s="45">
        <f>Displacement_Number!AI106*'Temporary Relocation Numbers'!$O$2</f>
        <v>608052.95198681322</v>
      </c>
      <c r="AJ106" s="45">
        <f>Displacement_Number!AJ106*'Temporary Relocation Numbers'!$O$2</f>
        <v>456101.97718619346</v>
      </c>
      <c r="AK106" s="45">
        <f>Displacement_Number!AK106*'Temporary Relocation Numbers'!$O$2</f>
        <v>247635.37445650072</v>
      </c>
      <c r="AL106" s="45">
        <f>Displacement_Number!AL106*'Temporary Relocation Numbers'!$O$2</f>
        <v>155988.79815596066</v>
      </c>
      <c r="AM106" s="45">
        <f>Displacement_Number!AM106*'Temporary Relocation Numbers'!$O$2</f>
        <v>79525.052154837424</v>
      </c>
    </row>
    <row r="107" spans="1:39" x14ac:dyDescent="0.35">
      <c r="A107">
        <v>2126</v>
      </c>
      <c r="B107" s="43">
        <f>Displacement_Number!B107*'Temporary Relocation Numbers'!$C$2</f>
        <v>0</v>
      </c>
      <c r="C107" s="43">
        <f>Displacement_Number!C107*'Temporary Relocation Numbers'!$C$2</f>
        <v>0</v>
      </c>
      <c r="D107" s="43">
        <f>Displacement_Number!D107*'Temporary Relocation Numbers'!$C$2</f>
        <v>0</v>
      </c>
      <c r="E107" s="43">
        <f>Displacement_Number!E107*'Temporary Relocation Numbers'!$C$2</f>
        <v>0</v>
      </c>
      <c r="F107" s="43">
        <f>Displacement_Number!F107*'Temporary Relocation Numbers'!$C$2</f>
        <v>0</v>
      </c>
      <c r="G107" s="43">
        <f>Displacement_Number!G107*'Temporary Relocation Numbers'!$C$2</f>
        <v>0</v>
      </c>
      <c r="H107" s="44">
        <f>Displacement_Number!H107*'Temporary Relocation Numbers'!$I$2</f>
        <v>502.44484867056974</v>
      </c>
      <c r="I107" s="44">
        <f>Displacement_Number!I107*'Temporary Relocation Numbers'!$I$2</f>
        <v>613.9120145847412</v>
      </c>
      <c r="J107" s="44">
        <f>Displacement_Number!J107*'Temporary Relocation Numbers'!$I$2</f>
        <v>401.30160790010115</v>
      </c>
      <c r="K107" s="44">
        <f>Displacement_Number!K107*'Temporary Relocation Numbers'!$I$2</f>
        <v>435.74020984055795</v>
      </c>
      <c r="L107" s="44">
        <f>Displacement_Number!L107*'Temporary Relocation Numbers'!$I$2</f>
        <v>358.30922591925599</v>
      </c>
      <c r="M107" s="44">
        <f>Displacement_Number!M107*'Temporary Relocation Numbers'!$I$2</f>
        <v>146.73012019960797</v>
      </c>
      <c r="N107" s="45">
        <f>Displacement_Number!N107*'Temporary Relocation Numbers'!$O$2</f>
        <v>329571.30150991207</v>
      </c>
      <c r="O107" s="45">
        <f>Displacement_Number!O107*'Temporary Relocation Numbers'!$O$2</f>
        <v>675104.41454084311</v>
      </c>
      <c r="P107" s="45">
        <f>Displacement_Number!P107*'Temporary Relocation Numbers'!$O$2</f>
        <v>511772.00964436278</v>
      </c>
      <c r="Q107" s="45">
        <f>Displacement_Number!Q107*'Temporary Relocation Numbers'!$O$2</f>
        <v>251723.21828011092</v>
      </c>
      <c r="R107" s="45">
        <f>Displacement_Number!R107*'Temporary Relocation Numbers'!$O$2</f>
        <v>161453.78501163766</v>
      </c>
      <c r="S107" s="45">
        <f>Displacement_Number!S107*'Temporary Relocation Numbers'!$O$2</f>
        <v>88155.263918240162</v>
      </c>
      <c r="U107">
        <v>2126</v>
      </c>
      <c r="V107" s="43">
        <f>Displacement_Number!V107*'Temporary Relocation Numbers'!$C$2</f>
        <v>0</v>
      </c>
      <c r="W107" s="43">
        <f>Displacement_Number!W107*'Temporary Relocation Numbers'!$C$2</f>
        <v>0</v>
      </c>
      <c r="X107" s="43">
        <f>Displacement_Number!X107*'Temporary Relocation Numbers'!$C$2</f>
        <v>0</v>
      </c>
      <c r="Y107" s="43">
        <f>Displacement_Number!Y107*'Temporary Relocation Numbers'!$C$2</f>
        <v>0</v>
      </c>
      <c r="Z107" s="43">
        <f>Displacement_Number!Z107*'Temporary Relocation Numbers'!$C$2</f>
        <v>0</v>
      </c>
      <c r="AA107" s="43">
        <f>Displacement_Number!AA107*'Temporary Relocation Numbers'!$C$2</f>
        <v>0</v>
      </c>
      <c r="AB107" s="44">
        <f>Displacement_Number!AB107*'Temporary Relocation Numbers'!$I$2</f>
        <v>467.76393030364648</v>
      </c>
      <c r="AC107" s="44">
        <f>Displacement_Number!AC107*'Temporary Relocation Numbers'!$I$2</f>
        <v>560.61952511952563</v>
      </c>
      <c r="AD107" s="44">
        <f>Displacement_Number!AD107*'Temporary Relocation Numbers'!$I$2</f>
        <v>362.61683117933694</v>
      </c>
      <c r="AE107" s="44">
        <f>Displacement_Number!AE107*'Temporary Relocation Numbers'!$I$2</f>
        <v>434.61897069823755</v>
      </c>
      <c r="AF107" s="44">
        <f>Displacement_Number!AF107*'Temporary Relocation Numbers'!$I$2</f>
        <v>350.99004986766704</v>
      </c>
      <c r="AG107" s="44">
        <f>Displacement_Number!AG107*'Temporary Relocation Numbers'!$I$2</f>
        <v>134.20435802855411</v>
      </c>
      <c r="AH107" s="45">
        <f>Displacement_Number!AH107*'Temporary Relocation Numbers'!$O$2</f>
        <v>306822.86367840006</v>
      </c>
      <c r="AI107" s="45">
        <f>Displacement_Number!AI107*'Temporary Relocation Numbers'!$O$2</f>
        <v>616499.93369487941</v>
      </c>
      <c r="AJ107" s="45">
        <f>Displacement_Number!AJ107*'Temporary Relocation Numbers'!$O$2</f>
        <v>462438.07841835741</v>
      </c>
      <c r="AK107" s="45">
        <f>Displacement_Number!AK107*'Temporary Relocation Numbers'!$O$2</f>
        <v>251075.48846543577</v>
      </c>
      <c r="AL107" s="45">
        <f>Displacement_Number!AL107*'Temporary Relocation Numbers'!$O$2</f>
        <v>158155.77147692099</v>
      </c>
      <c r="AM107" s="45">
        <f>Displacement_Number!AM107*'Temporary Relocation Numbers'!$O$2</f>
        <v>80629.802421553468</v>
      </c>
    </row>
    <row r="108" spans="1:39" x14ac:dyDescent="0.35">
      <c r="A108">
        <v>2127</v>
      </c>
      <c r="B108" s="43">
        <f>Displacement_Number!B108*'Temporary Relocation Numbers'!$C$2</f>
        <v>0</v>
      </c>
      <c r="C108" s="43">
        <f>Displacement_Number!C108*'Temporary Relocation Numbers'!$C$2</f>
        <v>0</v>
      </c>
      <c r="D108" s="43">
        <f>Displacement_Number!D108*'Temporary Relocation Numbers'!$C$2</f>
        <v>0</v>
      </c>
      <c r="E108" s="43">
        <f>Displacement_Number!E108*'Temporary Relocation Numbers'!$C$2</f>
        <v>0</v>
      </c>
      <c r="F108" s="43">
        <f>Displacement_Number!F108*'Temporary Relocation Numbers'!$C$2</f>
        <v>0</v>
      </c>
      <c r="G108" s="43">
        <f>Displacement_Number!G108*'Temporary Relocation Numbers'!$C$2</f>
        <v>0</v>
      </c>
      <c r="H108" s="44">
        <f>Displacement_Number!H108*'Temporary Relocation Numbers'!$I$2</f>
        <v>505.47627448043721</v>
      </c>
      <c r="I108" s="44">
        <f>Displacement_Number!I108*'Temporary Relocation Numbers'!$I$2</f>
        <v>617.61596086048473</v>
      </c>
      <c r="J108" s="44">
        <f>Displacement_Number!J108*'Temporary Relocation Numbers'!$I$2</f>
        <v>403.72280110160079</v>
      </c>
      <c r="K108" s="44">
        <f>Displacement_Number!K108*'Temporary Relocation Numbers'!$I$2</f>
        <v>438.36918319355931</v>
      </c>
      <c r="L108" s="44">
        <f>Displacement_Number!L108*'Temporary Relocation Numbers'!$I$2</f>
        <v>360.47103101734621</v>
      </c>
      <c r="M108" s="44">
        <f>Displacement_Number!M108*'Temporary Relocation Numbers'!$I$2</f>
        <v>147.61539442350525</v>
      </c>
      <c r="N108" s="45">
        <f>Displacement_Number!N108*'Temporary Relocation Numbers'!$O$2</f>
        <v>334149.65730320511</v>
      </c>
      <c r="O108" s="45">
        <f>Displacement_Number!O108*'Temporary Relocation Numbers'!$O$2</f>
        <v>684482.86525311752</v>
      </c>
      <c r="P108" s="45">
        <f>Displacement_Number!P108*'Temporary Relocation Numbers'!$O$2</f>
        <v>518881.47073659336</v>
      </c>
      <c r="Q108" s="45">
        <f>Displacement_Number!Q108*'Temporary Relocation Numbers'!$O$2</f>
        <v>255220.12001105386</v>
      </c>
      <c r="R108" s="45">
        <f>Displacement_Number!R108*'Temporary Relocation Numbers'!$O$2</f>
        <v>163696.67712199606</v>
      </c>
      <c r="S108" s="45">
        <f>Displacement_Number!S108*'Temporary Relocation Numbers'!$O$2</f>
        <v>89379.903810792253</v>
      </c>
      <c r="U108">
        <v>2127</v>
      </c>
      <c r="V108" s="43">
        <f>Displacement_Number!V108*'Temporary Relocation Numbers'!$C$2</f>
        <v>0</v>
      </c>
      <c r="W108" s="43">
        <f>Displacement_Number!W108*'Temporary Relocation Numbers'!$C$2</f>
        <v>0</v>
      </c>
      <c r="X108" s="43">
        <f>Displacement_Number!X108*'Temporary Relocation Numbers'!$C$2</f>
        <v>0</v>
      </c>
      <c r="Y108" s="43">
        <f>Displacement_Number!Y108*'Temporary Relocation Numbers'!$C$2</f>
        <v>0</v>
      </c>
      <c r="Z108" s="43">
        <f>Displacement_Number!Z108*'Temporary Relocation Numbers'!$C$2</f>
        <v>0</v>
      </c>
      <c r="AA108" s="43">
        <f>Displacement_Number!AA108*'Temporary Relocation Numbers'!$C$2</f>
        <v>0</v>
      </c>
      <c r="AB108" s="44">
        <f>Displacement_Number!AB108*'Temporary Relocation Numbers'!$I$2</f>
        <v>470.58611398211264</v>
      </c>
      <c r="AC108" s="44">
        <f>Displacement_Number!AC108*'Temporary Relocation Numbers'!$I$2</f>
        <v>564.00193913463499</v>
      </c>
      <c r="AD108" s="44">
        <f>Displacement_Number!AD108*'Temporary Relocation Numbers'!$I$2</f>
        <v>364.80462556918479</v>
      </c>
      <c r="AE108" s="44">
        <f>Displacement_Number!AE108*'Temporary Relocation Numbers'!$I$2</f>
        <v>437.2411792226531</v>
      </c>
      <c r="AF108" s="44">
        <f>Displacement_Number!AF108*'Temporary Relocation Numbers'!$I$2</f>
        <v>353.10769581227316</v>
      </c>
      <c r="AG108" s="44">
        <f>Displacement_Number!AG108*'Temporary Relocation Numbers'!$I$2</f>
        <v>135.01405994071598</v>
      </c>
      <c r="AH108" s="45">
        <f>Displacement_Number!AH108*'Temporary Relocation Numbers'!$O$2</f>
        <v>311085.20153670566</v>
      </c>
      <c r="AI108" s="45">
        <f>Displacement_Number!AI108*'Temporary Relocation Numbers'!$O$2</f>
        <v>625064.25962394348</v>
      </c>
      <c r="AJ108" s="45">
        <f>Displacement_Number!AJ108*'Temporary Relocation Numbers'!$O$2</f>
        <v>468862.19983204291</v>
      </c>
      <c r="AK108" s="45">
        <f>Displacement_Number!AK108*'Temporary Relocation Numbers'!$O$2</f>
        <v>254563.3920295604</v>
      </c>
      <c r="AL108" s="45">
        <f>Displacement_Number!AL108*'Temporary Relocation Numbers'!$O$2</f>
        <v>160352.84807086806</v>
      </c>
      <c r="AM108" s="45">
        <f>Displacement_Number!AM108*'Temporary Relocation Numbers'!$O$2</f>
        <v>81749.899715636857</v>
      </c>
    </row>
    <row r="109" spans="1:39" x14ac:dyDescent="0.35">
      <c r="A109">
        <v>2128</v>
      </c>
      <c r="B109" s="43">
        <f>Displacement_Number!B109*'Temporary Relocation Numbers'!$C$2</f>
        <v>0</v>
      </c>
      <c r="C109" s="43">
        <f>Displacement_Number!C109*'Temporary Relocation Numbers'!$C$2</f>
        <v>0</v>
      </c>
      <c r="D109" s="43">
        <f>Displacement_Number!D109*'Temporary Relocation Numbers'!$C$2</f>
        <v>0</v>
      </c>
      <c r="E109" s="43">
        <f>Displacement_Number!E109*'Temporary Relocation Numbers'!$C$2</f>
        <v>0</v>
      </c>
      <c r="F109" s="43">
        <f>Displacement_Number!F109*'Temporary Relocation Numbers'!$C$2</f>
        <v>0</v>
      </c>
      <c r="G109" s="43">
        <f>Displacement_Number!G109*'Temporary Relocation Numbers'!$C$2</f>
        <v>0</v>
      </c>
      <c r="H109" s="44">
        <f>Displacement_Number!H109*'Temporary Relocation Numbers'!$I$2</f>
        <v>508.52598994431349</v>
      </c>
      <c r="I109" s="44">
        <f>Displacement_Number!I109*'Temporary Relocation Numbers'!$I$2</f>
        <v>621.34225434183361</v>
      </c>
      <c r="J109" s="44">
        <f>Displacement_Number!J109*'Temporary Relocation Numbers'!$I$2</f>
        <v>406.15860220998024</v>
      </c>
      <c r="K109" s="44">
        <f>Displacement_Number!K109*'Temporary Relocation Numbers'!$I$2</f>
        <v>441.01401806389305</v>
      </c>
      <c r="L109" s="44">
        <f>Displacement_Number!L109*'Temporary Relocation Numbers'!$I$2</f>
        <v>362.64587904300873</v>
      </c>
      <c r="M109" s="44">
        <f>Displacement_Number!M109*'Temporary Relocation Numbers'!$I$2</f>
        <v>148.50600981696221</v>
      </c>
      <c r="N109" s="45">
        <f>Displacement_Number!N109*'Temporary Relocation Numbers'!$O$2</f>
        <v>338791.61493826646</v>
      </c>
      <c r="O109" s="45">
        <f>Displacement_Number!O109*'Temporary Relocation Numbers'!$O$2</f>
        <v>693991.60001607786</v>
      </c>
      <c r="P109" s="45">
        <f>Displacement_Number!P109*'Temporary Relocation Numbers'!$O$2</f>
        <v>526089.69541117968</v>
      </c>
      <c r="Q109" s="45">
        <f>Displacement_Number!Q109*'Temporary Relocation Numbers'!$O$2</f>
        <v>258765.60018382431</v>
      </c>
      <c r="R109" s="45">
        <f>Displacement_Number!R109*'Temporary Relocation Numbers'!$O$2</f>
        <v>165970.72715793885</v>
      </c>
      <c r="S109" s="45">
        <f>Displacement_Number!S109*'Temporary Relocation Numbers'!$O$2</f>
        <v>90621.556219668055</v>
      </c>
      <c r="U109">
        <v>2128</v>
      </c>
      <c r="V109" s="43">
        <f>Displacement_Number!V109*'Temporary Relocation Numbers'!$C$2</f>
        <v>0</v>
      </c>
      <c r="W109" s="43">
        <f>Displacement_Number!W109*'Temporary Relocation Numbers'!$C$2</f>
        <v>0</v>
      </c>
      <c r="X109" s="43">
        <f>Displacement_Number!X109*'Temporary Relocation Numbers'!$C$2</f>
        <v>0</v>
      </c>
      <c r="Y109" s="43">
        <f>Displacement_Number!Y109*'Temporary Relocation Numbers'!$C$2</f>
        <v>0</v>
      </c>
      <c r="Z109" s="43">
        <f>Displacement_Number!Z109*'Temporary Relocation Numbers'!$C$2</f>
        <v>0</v>
      </c>
      <c r="AA109" s="43">
        <f>Displacement_Number!AA109*'Temporary Relocation Numbers'!$C$2</f>
        <v>0</v>
      </c>
      <c r="AB109" s="44">
        <f>Displacement_Number!AB109*'Temporary Relocation Numbers'!$I$2</f>
        <v>473.42532488349832</v>
      </c>
      <c r="AC109" s="44">
        <f>Displacement_Number!AC109*'Temporary Relocation Numbers'!$I$2</f>
        <v>567.4047604385687</v>
      </c>
      <c r="AD109" s="44">
        <f>Displacement_Number!AD109*'Temporary Relocation Numbers'!$I$2</f>
        <v>367.00561968910756</v>
      </c>
      <c r="AE109" s="44">
        <f>Displacement_Number!AE109*'Temporary Relocation Numbers'!$I$2</f>
        <v>439.87920844982</v>
      </c>
      <c r="AF109" s="44">
        <f>Displacement_Number!AF109*'Temporary Relocation Numbers'!$I$2</f>
        <v>355.2381182568069</v>
      </c>
      <c r="AG109" s="44">
        <f>Displacement_Number!AG109*'Temporary Relocation Numbers'!$I$2</f>
        <v>135.82864706820314</v>
      </c>
      <c r="AH109" s="45">
        <f>Displacement_Number!AH109*'Temporary Relocation Numbers'!$O$2</f>
        <v>315406.75116235012</v>
      </c>
      <c r="AI109" s="45">
        <f>Displacement_Number!AI109*'Temporary Relocation Numbers'!$O$2</f>
        <v>633747.55990257417</v>
      </c>
      <c r="AJ109" s="45">
        <f>Displacement_Number!AJ109*'Temporary Relocation Numbers'!$O$2</f>
        <v>475375.56419059756</v>
      </c>
      <c r="AK109" s="45">
        <f>Displacement_Number!AK109*'Temporary Relocation Numbers'!$O$2</f>
        <v>258099.7490343095</v>
      </c>
      <c r="AL109" s="45">
        <f>Displacement_Number!AL109*'Temporary Relocation Numbers'!$O$2</f>
        <v>162580.44612801936</v>
      </c>
      <c r="AM109" s="45">
        <f>Displacement_Number!AM109*'Temporary Relocation Numbers'!$O$2</f>
        <v>82885.557235722721</v>
      </c>
    </row>
    <row r="110" spans="1:39" x14ac:dyDescent="0.35">
      <c r="A110">
        <v>2129</v>
      </c>
      <c r="B110" s="43">
        <f>Displacement_Number!B110*'Temporary Relocation Numbers'!$C$2</f>
        <v>0</v>
      </c>
      <c r="C110" s="43">
        <f>Displacement_Number!C110*'Temporary Relocation Numbers'!$C$2</f>
        <v>0</v>
      </c>
      <c r="D110" s="43">
        <f>Displacement_Number!D110*'Temporary Relocation Numbers'!$C$2</f>
        <v>0</v>
      </c>
      <c r="E110" s="43">
        <f>Displacement_Number!E110*'Temporary Relocation Numbers'!$C$2</f>
        <v>0</v>
      </c>
      <c r="F110" s="43">
        <f>Displacement_Number!F110*'Temporary Relocation Numbers'!$C$2</f>
        <v>0</v>
      </c>
      <c r="G110" s="43">
        <f>Displacement_Number!G110*'Temporary Relocation Numbers'!$C$2</f>
        <v>0</v>
      </c>
      <c r="H110" s="44">
        <f>Displacement_Number!H110*'Temporary Relocation Numbers'!$I$2</f>
        <v>511.59410541008913</v>
      </c>
      <c r="I110" s="44">
        <f>Displacement_Number!I110*'Temporary Relocation Numbers'!$I$2</f>
        <v>625.09102985730908</v>
      </c>
      <c r="J110" s="44">
        <f>Displacement_Number!J110*'Temporary Relocation Numbers'!$I$2</f>
        <v>408.60909935985995</v>
      </c>
      <c r="K110" s="44">
        <f>Displacement_Number!K110*'Temporary Relocation Numbers'!$I$2</f>
        <v>443.67481014965034</v>
      </c>
      <c r="L110" s="44">
        <f>Displacement_Number!L110*'Temporary Relocation Numbers'!$I$2</f>
        <v>364.83384868879529</v>
      </c>
      <c r="M110" s="44">
        <f>Displacement_Number!M110*'Temporary Relocation Numbers'!$I$2</f>
        <v>149.40199860512615</v>
      </c>
      <c r="N110" s="45">
        <f>Displacement_Number!N110*'Temporary Relocation Numbers'!$O$2</f>
        <v>343498.0579624782</v>
      </c>
      <c r="O110" s="45">
        <f>Displacement_Number!O110*'Temporary Relocation Numbers'!$O$2</f>
        <v>703632.42871649435</v>
      </c>
      <c r="P110" s="45">
        <f>Displacement_Number!P110*'Temporary Relocation Numbers'!$O$2</f>
        <v>533398.05567720579</v>
      </c>
      <c r="Q110" s="45">
        <f>Displacement_Number!Q110*'Temporary Relocation Numbers'!$O$2</f>
        <v>262360.33364295389</v>
      </c>
      <c r="R110" s="45">
        <f>Displacement_Number!R110*'Temporary Relocation Numbers'!$O$2</f>
        <v>168276.36796076142</v>
      </c>
      <c r="S110" s="45">
        <f>Displacement_Number!S110*'Temporary Relocation Numbers'!$O$2</f>
        <v>91880.457480229059</v>
      </c>
      <c r="U110">
        <v>2129</v>
      </c>
      <c r="V110" s="43">
        <f>Displacement_Number!V110*'Temporary Relocation Numbers'!$C$2</f>
        <v>0</v>
      </c>
      <c r="W110" s="43">
        <f>Displacement_Number!W110*'Temporary Relocation Numbers'!$C$2</f>
        <v>0</v>
      </c>
      <c r="X110" s="43">
        <f>Displacement_Number!X110*'Temporary Relocation Numbers'!$C$2</f>
        <v>0</v>
      </c>
      <c r="Y110" s="43">
        <f>Displacement_Number!Y110*'Temporary Relocation Numbers'!$C$2</f>
        <v>0</v>
      </c>
      <c r="Z110" s="43">
        <f>Displacement_Number!Z110*'Temporary Relocation Numbers'!$C$2</f>
        <v>0</v>
      </c>
      <c r="AA110" s="43">
        <f>Displacement_Number!AA110*'Temporary Relocation Numbers'!$C$2</f>
        <v>0</v>
      </c>
      <c r="AB110" s="44">
        <f>Displacement_Number!AB110*'Temporary Relocation Numbers'!$I$2</f>
        <v>476.28166573900506</v>
      </c>
      <c r="AC110" s="44">
        <f>Displacement_Number!AC110*'Temporary Relocation Numbers'!$I$2</f>
        <v>570.82811215565005</v>
      </c>
      <c r="AD110" s="44">
        <f>Displacement_Number!AD110*'Temporary Relocation Numbers'!$I$2</f>
        <v>369.21989317770169</v>
      </c>
      <c r="AE110" s="44">
        <f>Displacement_Number!AE110*'Temporary Relocation Numbers'!$I$2</f>
        <v>442.53315383158088</v>
      </c>
      <c r="AF110" s="44">
        <f>Displacement_Number!AF110*'Temporary Relocation Numbers'!$I$2</f>
        <v>357.38139428636867</v>
      </c>
      <c r="AG110" s="44">
        <f>Displacement_Number!AG110*'Temporary Relocation Numbers'!$I$2</f>
        <v>136.64814888523119</v>
      </c>
      <c r="AH110" s="45">
        <f>Displacement_Number!AH110*'Temporary Relocation Numbers'!$O$2</f>
        <v>319788.33511645079</v>
      </c>
      <c r="AI110" s="45">
        <f>Displacement_Number!AI110*'Temporary Relocation Numbers'!$O$2</f>
        <v>642551.48730484524</v>
      </c>
      <c r="AJ110" s="45">
        <f>Displacement_Number!AJ110*'Temporary Relocation Numbers'!$O$2</f>
        <v>481979.41124381719</v>
      </c>
      <c r="AK110" s="45">
        <f>Displacement_Number!AK110*'Temporary Relocation Numbers'!$O$2</f>
        <v>261685.23258771648</v>
      </c>
      <c r="AL110" s="45">
        <f>Displacement_Number!AL110*'Temporary Relocation Numbers'!$O$2</f>
        <v>164838.98964802909</v>
      </c>
      <c r="AM110" s="45">
        <f>Displacement_Number!AM110*'Temporary Relocation Numbers'!$O$2</f>
        <v>84036.991142170067</v>
      </c>
    </row>
    <row r="111" spans="1:39" x14ac:dyDescent="0.35">
      <c r="A111">
        <v>2130</v>
      </c>
      <c r="B111" s="43">
        <f>Displacement_Number!B111*'Temporary Relocation Numbers'!$C$2</f>
        <v>0</v>
      </c>
      <c r="C111" s="43">
        <f>Displacement_Number!C111*'Temporary Relocation Numbers'!$C$2</f>
        <v>0</v>
      </c>
      <c r="D111" s="43">
        <f>Displacement_Number!D111*'Temporary Relocation Numbers'!$C$2</f>
        <v>0</v>
      </c>
      <c r="E111" s="43">
        <f>Displacement_Number!E111*'Temporary Relocation Numbers'!$C$2</f>
        <v>0</v>
      </c>
      <c r="F111" s="43">
        <f>Displacement_Number!F111*'Temporary Relocation Numbers'!$C$2</f>
        <v>0</v>
      </c>
      <c r="G111" s="43">
        <f>Displacement_Number!G111*'Temporary Relocation Numbers'!$C$2</f>
        <v>0</v>
      </c>
      <c r="H111" s="44">
        <f>Displacement_Number!H111*'Temporary Relocation Numbers'!$I$2</f>
        <v>500.73863438807444</v>
      </c>
      <c r="I111" s="44">
        <f>Displacement_Number!I111*'Temporary Relocation Numbers'!$I$2</f>
        <v>611.82727742353552</v>
      </c>
      <c r="J111" s="44">
        <f>Displacement_Number!J111*'Temporary Relocation Numbers'!$I$2</f>
        <v>399.93885826340158</v>
      </c>
      <c r="K111" s="44">
        <f>Displacement_Number!K111*'Temporary Relocation Numbers'!$I$2</f>
        <v>434.26051277240305</v>
      </c>
      <c r="L111" s="44">
        <f>Displacement_Number!L111*'Temporary Relocation Numbers'!$I$2</f>
        <v>357.09247084567755</v>
      </c>
      <c r="M111" s="44">
        <f>Displacement_Number!M111*'Temporary Relocation Numbers'!$I$2</f>
        <v>146.23185053395363</v>
      </c>
      <c r="N111" s="45">
        <f>Displacement_Number!N111*'Temporary Relocation Numbers'!$O$2</f>
        <v>338835.65947593644</v>
      </c>
      <c r="O111" s="45">
        <f>Displacement_Number!O111*'Temporary Relocation Numbers'!$O$2</f>
        <v>694081.82225837023</v>
      </c>
      <c r="P111" s="45">
        <f>Displacement_Number!P111*'Temporary Relocation Numbers'!$O$2</f>
        <v>526158.0895991869</v>
      </c>
      <c r="Q111" s="45">
        <f>Displacement_Number!Q111*'Temporary Relocation Numbers'!$O$2</f>
        <v>258799.24095509038</v>
      </c>
      <c r="R111" s="45">
        <f>Displacement_Number!R111*'Temporary Relocation Numbers'!$O$2</f>
        <v>165992.30414987757</v>
      </c>
      <c r="S111" s="45">
        <f>Displacement_Number!S111*'Temporary Relocation Numbers'!$O$2</f>
        <v>90633.337457368893</v>
      </c>
      <c r="U111">
        <v>2130</v>
      </c>
      <c r="V111" s="43">
        <f>Displacement_Number!V111*'Temporary Relocation Numbers'!$C$2</f>
        <v>0</v>
      </c>
      <c r="W111" s="43">
        <f>Displacement_Number!W111*'Temporary Relocation Numbers'!$C$2</f>
        <v>0</v>
      </c>
      <c r="X111" s="43">
        <f>Displacement_Number!X111*'Temporary Relocation Numbers'!$C$2</f>
        <v>0</v>
      </c>
      <c r="Y111" s="43">
        <f>Displacement_Number!Y111*'Temporary Relocation Numbers'!$C$2</f>
        <v>0</v>
      </c>
      <c r="Z111" s="43">
        <f>Displacement_Number!Z111*'Temporary Relocation Numbers'!$C$2</f>
        <v>0</v>
      </c>
      <c r="AA111" s="43">
        <f>Displacement_Number!AA111*'Temporary Relocation Numbers'!$C$2</f>
        <v>0</v>
      </c>
      <c r="AB111" s="44">
        <f>Displacement_Number!AB111*'Temporary Relocation Numbers'!$I$2</f>
        <v>466.1754863165462</v>
      </c>
      <c r="AC111" s="44">
        <f>Displacement_Number!AC111*'Temporary Relocation Numbers'!$I$2</f>
        <v>558.71575987377639</v>
      </c>
      <c r="AD111" s="44">
        <f>Displacement_Number!AD111*'Temporary Relocation Numbers'!$I$2</f>
        <v>361.38544823637653</v>
      </c>
      <c r="AE111" s="44">
        <f>Displacement_Number!AE111*'Temporary Relocation Numbers'!$I$2</f>
        <v>433.14308116088682</v>
      </c>
      <c r="AF111" s="44">
        <f>Displacement_Number!AF111*'Temporary Relocation Numbers'!$I$2</f>
        <v>349.79814942788255</v>
      </c>
      <c r="AG111" s="44">
        <f>Displacement_Number!AG111*'Temporary Relocation Numbers'!$I$2</f>
        <v>133.7486236468657</v>
      </c>
      <c r="AH111" s="45">
        <f>Displacement_Number!AH111*'Temporary Relocation Numbers'!$O$2</f>
        <v>315447.75555537641</v>
      </c>
      <c r="AI111" s="45">
        <f>Displacement_Number!AI111*'Temporary Relocation Numbers'!$O$2</f>
        <v>633829.95013020851</v>
      </c>
      <c r="AJ111" s="45">
        <f>Displacement_Number!AJ111*'Temporary Relocation Numbers'!$O$2</f>
        <v>475437.36529788945</v>
      </c>
      <c r="AK111" s="45">
        <f>Displacement_Number!AK111*'Temporary Relocation Numbers'!$O$2</f>
        <v>258133.30324172709</v>
      </c>
      <c r="AL111" s="45">
        <f>Displacement_Number!AL111*'Temporary Relocation Numbers'!$O$2</f>
        <v>162601.58236713559</v>
      </c>
      <c r="AM111" s="45">
        <f>Displacement_Number!AM111*'Temporary Relocation Numbers'!$O$2</f>
        <v>82896.332756387943</v>
      </c>
    </row>
    <row r="112" spans="1:39" x14ac:dyDescent="0.35">
      <c r="A112">
        <v>2131</v>
      </c>
      <c r="B112" s="43">
        <f>Displacement_Number!B112*'Temporary Relocation Numbers'!$C$2</f>
        <v>0</v>
      </c>
      <c r="C112" s="43">
        <f>Displacement_Number!C112*'Temporary Relocation Numbers'!$C$2</f>
        <v>0</v>
      </c>
      <c r="D112" s="43">
        <f>Displacement_Number!D112*'Temporary Relocation Numbers'!$C$2</f>
        <v>0</v>
      </c>
      <c r="E112" s="43">
        <f>Displacement_Number!E112*'Temporary Relocation Numbers'!$C$2</f>
        <v>0</v>
      </c>
      <c r="F112" s="43">
        <f>Displacement_Number!F112*'Temporary Relocation Numbers'!$C$2</f>
        <v>0</v>
      </c>
      <c r="G112" s="43">
        <f>Displacement_Number!G112*'Temporary Relocation Numbers'!$C$2</f>
        <v>0</v>
      </c>
      <c r="H112" s="44">
        <f>Displacement_Number!H112*'Temporary Relocation Numbers'!$I$2</f>
        <v>503.75976600938208</v>
      </c>
      <c r="I112" s="44">
        <f>Displacement_Number!I112*'Temporary Relocation Numbers'!$I$2</f>
        <v>615.51864574957176</v>
      </c>
      <c r="J112" s="44">
        <f>Displacement_Number!J112*'Temporary Relocation Numbers'!$I$2</f>
        <v>402.3518295188864</v>
      </c>
      <c r="K112" s="44">
        <f>Displacement_Number!K112*'Temporary Relocation Numbers'!$I$2</f>
        <v>436.88055859456176</v>
      </c>
      <c r="L112" s="44">
        <f>Displacement_Number!L112*'Temporary Relocation Numbers'!$I$2</f>
        <v>359.24693483410357</v>
      </c>
      <c r="M112" s="44">
        <f>Displacement_Number!M112*'Temporary Relocation Numbers'!$I$2</f>
        <v>147.11411852238302</v>
      </c>
      <c r="N112" s="45">
        <f>Displacement_Number!N112*'Temporary Relocation Numbers'!$O$2</f>
        <v>343542.71436035348</v>
      </c>
      <c r="O112" s="45">
        <f>Displacement_Number!O112*'Temporary Relocation Numbers'!$O$2</f>
        <v>703723.90431283729</v>
      </c>
      <c r="P112" s="45">
        <f>Displacement_Number!P112*'Temporary Relocation Numbers'!$O$2</f>
        <v>533467.39998716058</v>
      </c>
      <c r="Q112" s="45">
        <f>Displacement_Number!Q112*'Temporary Relocation Numbers'!$O$2</f>
        <v>262394.44174684054</v>
      </c>
      <c r="R112" s="45">
        <f>Displacement_Number!R112*'Temporary Relocation Numbers'!$O$2</f>
        <v>168298.24469708203</v>
      </c>
      <c r="S112" s="45">
        <f>Displacement_Number!S112*'Temporary Relocation Numbers'!$O$2</f>
        <v>91892.40238114215</v>
      </c>
      <c r="U112">
        <v>2131</v>
      </c>
      <c r="V112" s="43">
        <f>Displacement_Number!V112*'Temporary Relocation Numbers'!$C$2</f>
        <v>0</v>
      </c>
      <c r="W112" s="43">
        <f>Displacement_Number!W112*'Temporary Relocation Numbers'!$C$2</f>
        <v>0</v>
      </c>
      <c r="X112" s="43">
        <f>Displacement_Number!X112*'Temporary Relocation Numbers'!$C$2</f>
        <v>0</v>
      </c>
      <c r="Y112" s="43">
        <f>Displacement_Number!Y112*'Temporary Relocation Numbers'!$C$2</f>
        <v>0</v>
      </c>
      <c r="Z112" s="43">
        <f>Displacement_Number!Z112*'Temporary Relocation Numbers'!$C$2</f>
        <v>0</v>
      </c>
      <c r="AA112" s="43">
        <f>Displacement_Number!AA112*'Temporary Relocation Numbers'!$C$2</f>
        <v>0</v>
      </c>
      <c r="AB112" s="44">
        <f>Displacement_Number!AB112*'Temporary Relocation Numbers'!$I$2</f>
        <v>468.98808635590706</v>
      </c>
      <c r="AC112" s="44">
        <f>Displacement_Number!AC112*'Temporary Relocation Numbers'!$I$2</f>
        <v>562.08668780615039</v>
      </c>
      <c r="AD112" s="44">
        <f>Displacement_Number!AD112*'Temporary Relocation Numbers'!$I$2</f>
        <v>363.56581326149887</v>
      </c>
      <c r="AE112" s="44">
        <f>Displacement_Number!AE112*'Temporary Relocation Numbers'!$I$2</f>
        <v>435.75638512662704</v>
      </c>
      <c r="AF112" s="44">
        <f>Displacement_Number!AF112*'Temporary Relocation Numbers'!$I$2</f>
        <v>351.90860421953823</v>
      </c>
      <c r="AG112" s="44">
        <f>Displacement_Number!AG112*'Temporary Relocation Numbers'!$I$2</f>
        <v>134.55557595383061</v>
      </c>
      <c r="AH112" s="45">
        <f>Displacement_Number!AH112*'Temporary Relocation Numbers'!$O$2</f>
        <v>319829.90913644247</v>
      </c>
      <c r="AI112" s="45">
        <f>Displacement_Number!AI112*'Temporary Relocation Numbers'!$O$2</f>
        <v>642635.02208534069</v>
      </c>
      <c r="AJ112" s="45">
        <f>Displacement_Number!AJ112*'Temporary Relocation Numbers'!$O$2</f>
        <v>482042.07088295417</v>
      </c>
      <c r="AK112" s="45">
        <f>Displacement_Number!AK112*'Temporary Relocation Numbers'!$O$2</f>
        <v>261719.25292522242</v>
      </c>
      <c r="AL112" s="45">
        <f>Displacement_Number!AL112*'Temporary Relocation Numbers'!$O$2</f>
        <v>164860.41950865413</v>
      </c>
      <c r="AM112" s="45">
        <f>Displacement_Number!AM112*'Temporary Relocation Numbers'!$O$2</f>
        <v>84047.916354775225</v>
      </c>
    </row>
    <row r="113" spans="1:39" x14ac:dyDescent="0.35">
      <c r="A113">
        <v>2132</v>
      </c>
      <c r="B113" s="43">
        <f>Displacement_Number!B113*'Temporary Relocation Numbers'!$C$2</f>
        <v>0</v>
      </c>
      <c r="C113" s="43">
        <f>Displacement_Number!C113*'Temporary Relocation Numbers'!$C$2</f>
        <v>0</v>
      </c>
      <c r="D113" s="43">
        <f>Displacement_Number!D113*'Temporary Relocation Numbers'!$C$2</f>
        <v>0</v>
      </c>
      <c r="E113" s="43">
        <f>Displacement_Number!E113*'Temporary Relocation Numbers'!$C$2</f>
        <v>0</v>
      </c>
      <c r="F113" s="43">
        <f>Displacement_Number!F113*'Temporary Relocation Numbers'!$C$2</f>
        <v>0</v>
      </c>
      <c r="G113" s="43">
        <f>Displacement_Number!G113*'Temporary Relocation Numbers'!$C$2</f>
        <v>0</v>
      </c>
      <c r="H113" s="44">
        <f>Displacement_Number!H113*'Temporary Relocation Numbers'!$I$2</f>
        <v>506.79912517625223</v>
      </c>
      <c r="I113" s="44">
        <f>Displacement_Number!I113*'Temporary Relocation Numbers'!$I$2</f>
        <v>619.23228539403601</v>
      </c>
      <c r="J113" s="44">
        <f>Displacement_Number!J113*'Temporary Relocation Numbers'!$I$2</f>
        <v>404.77935907537039</v>
      </c>
      <c r="K113" s="44">
        <f>Displacement_Number!K113*'Temporary Relocation Numbers'!$I$2</f>
        <v>439.5164120711313</v>
      </c>
      <c r="L113" s="44">
        <f>Displacement_Number!L113*'Temporary Relocation Numbers'!$I$2</f>
        <v>361.41439745861521</v>
      </c>
      <c r="M113" s="44">
        <f>Displacement_Number!M113*'Temporary Relocation Numbers'!$I$2</f>
        <v>148.00170954270024</v>
      </c>
      <c r="N113" s="45">
        <f>Displacement_Number!N113*'Temporary Relocation Numbers'!$O$2</f>
        <v>348315.15895528439</v>
      </c>
      <c r="O113" s="45">
        <f>Displacement_Number!O113*'Temporary Relocation Numbers'!$O$2</f>
        <v>713499.93274561816</v>
      </c>
      <c r="P113" s="45">
        <f>Displacement_Number!P113*'Temporary Relocation Numbers'!$O$2</f>
        <v>540878.25023435894</v>
      </c>
      <c r="Q113" s="45">
        <f>Displacement_Number!Q113*'Temporary Relocation Numbers'!$O$2</f>
        <v>266039.58653643751</v>
      </c>
      <c r="R113" s="45">
        <f>Displacement_Number!R113*'Temporary Relocation Numbers'!$O$2</f>
        <v>170636.21902943379</v>
      </c>
      <c r="S113" s="45">
        <f>Displacement_Number!S113*'Temporary Relocation Numbers'!$O$2</f>
        <v>93168.958048683053</v>
      </c>
      <c r="U113">
        <v>2132</v>
      </c>
      <c r="V113" s="43">
        <f>Displacement_Number!V113*'Temporary Relocation Numbers'!$C$2</f>
        <v>0</v>
      </c>
      <c r="W113" s="43">
        <f>Displacement_Number!W113*'Temporary Relocation Numbers'!$C$2</f>
        <v>0</v>
      </c>
      <c r="X113" s="43">
        <f>Displacement_Number!X113*'Temporary Relocation Numbers'!$C$2</f>
        <v>0</v>
      </c>
      <c r="Y113" s="43">
        <f>Displacement_Number!Y113*'Temporary Relocation Numbers'!$C$2</f>
        <v>0</v>
      </c>
      <c r="Z113" s="43">
        <f>Displacement_Number!Z113*'Temporary Relocation Numbers'!$C$2</f>
        <v>0</v>
      </c>
      <c r="AA113" s="43">
        <f>Displacement_Number!AA113*'Temporary Relocation Numbers'!$C$2</f>
        <v>0</v>
      </c>
      <c r="AB113" s="44">
        <f>Displacement_Number!AB113*'Temporary Relocation Numbers'!$I$2</f>
        <v>471.81765579673487</v>
      </c>
      <c r="AC113" s="44">
        <f>Displacement_Number!AC113*'Temporary Relocation Numbers'!$I$2</f>
        <v>565.47795372778717</v>
      </c>
      <c r="AD113" s="44">
        <f>Displacement_Number!AD113*'Temporary Relocation Numbers'!$I$2</f>
        <v>365.75933319273605</v>
      </c>
      <c r="AE113" s="44">
        <f>Displacement_Number!AE113*'Temporary Relocation Numbers'!$I$2</f>
        <v>438.38545607079635</v>
      </c>
      <c r="AF113" s="44">
        <f>Displacement_Number!AF113*'Temporary Relocation Numbers'!$I$2</f>
        <v>354.03179212437635</v>
      </c>
      <c r="AG113" s="44">
        <f>Displacement_Number!AG113*'Temporary Relocation Numbers'!$I$2</f>
        <v>135.36739688678924</v>
      </c>
      <c r="AH113" s="45">
        <f>Displacement_Number!AH113*'Temporary Relocation Numbers'!$O$2</f>
        <v>324272.93894715293</v>
      </c>
      <c r="AI113" s="45">
        <f>Displacement_Number!AI113*'Temporary Relocation Numbers'!$O$2</f>
        <v>651562.41279823915</v>
      </c>
      <c r="AJ113" s="45">
        <f>Displacement_Number!AJ113*'Temporary Relocation Numbers'!$O$2</f>
        <v>488738.52806149755</v>
      </c>
      <c r="AK113" s="45">
        <f>Displacement_Number!AK113*'Temporary Relocation Numbers'!$O$2</f>
        <v>265355.01809153653</v>
      </c>
      <c r="AL113" s="45">
        <f>Displacement_Number!AL113*'Temporary Relocation Numbers'!$O$2</f>
        <v>167150.63608177242</v>
      </c>
      <c r="AM113" s="45">
        <f>Displacement_Number!AM113*'Temporary Relocation Numbers'!$O$2</f>
        <v>85215.497582249052</v>
      </c>
    </row>
    <row r="114" spans="1:39" x14ac:dyDescent="0.35">
      <c r="A114">
        <v>2133</v>
      </c>
      <c r="B114" s="43">
        <f>Displacement_Number!B114*'Temporary Relocation Numbers'!$C$2</f>
        <v>0</v>
      </c>
      <c r="C114" s="43">
        <f>Displacement_Number!C114*'Temporary Relocation Numbers'!$C$2</f>
        <v>0</v>
      </c>
      <c r="D114" s="43">
        <f>Displacement_Number!D114*'Temporary Relocation Numbers'!$C$2</f>
        <v>0</v>
      </c>
      <c r="E114" s="43">
        <f>Displacement_Number!E114*'Temporary Relocation Numbers'!$C$2</f>
        <v>0</v>
      </c>
      <c r="F114" s="43">
        <f>Displacement_Number!F114*'Temporary Relocation Numbers'!$C$2</f>
        <v>0</v>
      </c>
      <c r="G114" s="43">
        <f>Displacement_Number!G114*'Temporary Relocation Numbers'!$C$2</f>
        <v>0</v>
      </c>
      <c r="H114" s="44">
        <f>Displacement_Number!H114*'Temporary Relocation Numbers'!$I$2</f>
        <v>509.85682186185369</v>
      </c>
      <c r="I114" s="44">
        <f>Displacement_Number!I114*'Temporary Relocation Numbers'!$I$2</f>
        <v>622.96833072759534</v>
      </c>
      <c r="J114" s="44">
        <f>Displacement_Number!J114*'Temporary Relocation Numbers'!$I$2</f>
        <v>407.22153476818397</v>
      </c>
      <c r="K114" s="44">
        <f>Displacement_Number!K114*'Temporary Relocation Numbers'!$I$2</f>
        <v>442.1681685752294</v>
      </c>
      <c r="L114" s="44">
        <f>Displacement_Number!L114*'Temporary Relocation Numbers'!$I$2</f>
        <v>363.59493714453805</v>
      </c>
      <c r="M114" s="44">
        <f>Displacement_Number!M114*'Temporary Relocation Numbers'!$I$2</f>
        <v>148.89465571062163</v>
      </c>
      <c r="N114" s="45">
        <f>Displacement_Number!N114*'Temporary Relocation Numbers'!$O$2</f>
        <v>353153.90164491982</v>
      </c>
      <c r="O114" s="45">
        <f>Displacement_Number!O114*'Temporary Relocation Numbers'!$O$2</f>
        <v>723411.76831999631</v>
      </c>
      <c r="P114" s="45">
        <f>Displacement_Number!P114*'Temporary Relocation Numbers'!$O$2</f>
        <v>548392.05091749341</v>
      </c>
      <c r="Q114" s="45">
        <f>Displacement_Number!Q114*'Temporary Relocation Numbers'!$O$2</f>
        <v>269735.36913851503</v>
      </c>
      <c r="R114" s="45">
        <f>Displacement_Number!R114*'Temporary Relocation Numbers'!$O$2</f>
        <v>173006.67215553985</v>
      </c>
      <c r="S114" s="45">
        <f>Displacement_Number!S114*'Temporary Relocation Numbers'!$O$2</f>
        <v>94463.247438818071</v>
      </c>
      <c r="U114">
        <v>2133</v>
      </c>
      <c r="V114" s="43">
        <f>Displacement_Number!V114*'Temporary Relocation Numbers'!$C$2</f>
        <v>0</v>
      </c>
      <c r="W114" s="43">
        <f>Displacement_Number!W114*'Temporary Relocation Numbers'!$C$2</f>
        <v>0</v>
      </c>
      <c r="X114" s="43">
        <f>Displacement_Number!X114*'Temporary Relocation Numbers'!$C$2</f>
        <v>0</v>
      </c>
      <c r="Y114" s="43">
        <f>Displacement_Number!Y114*'Temporary Relocation Numbers'!$C$2</f>
        <v>0</v>
      </c>
      <c r="Z114" s="43">
        <f>Displacement_Number!Z114*'Temporary Relocation Numbers'!$C$2</f>
        <v>0</v>
      </c>
      <c r="AA114" s="43">
        <f>Displacement_Number!AA114*'Temporary Relocation Numbers'!$C$2</f>
        <v>0</v>
      </c>
      <c r="AB114" s="44">
        <f>Displacement_Number!AB114*'Temporary Relocation Numbers'!$I$2</f>
        <v>474.66429702137424</v>
      </c>
      <c r="AC114" s="44">
        <f>Displacement_Number!AC114*'Temporary Relocation Numbers'!$I$2</f>
        <v>568.88968034490154</v>
      </c>
      <c r="AD114" s="44">
        <f>Displacement_Number!AD114*'Temporary Relocation Numbers'!$I$2</f>
        <v>367.96608739824546</v>
      </c>
      <c r="AE114" s="44">
        <f>Displacement_Number!AE114*'Temporary Relocation Numbers'!$I$2</f>
        <v>441.03038912109986</v>
      </c>
      <c r="AF114" s="44">
        <f>Displacement_Number!AF114*'Temporary Relocation Numbers'!$I$2</f>
        <v>356.16778996572964</v>
      </c>
      <c r="AG114" s="44">
        <f>Displacement_Number!AG114*'Temporary Relocation Numbers'!$I$2</f>
        <v>136.18411581986805</v>
      </c>
      <c r="AH114" s="45">
        <f>Displacement_Number!AH114*'Temporary Relocation Numbers'!$O$2</f>
        <v>328777.69067108975</v>
      </c>
      <c r="AI114" s="45">
        <f>Displacement_Number!AI114*'Temporary Relocation Numbers'!$O$2</f>
        <v>660613.82150300185</v>
      </c>
      <c r="AJ114" s="45">
        <f>Displacement_Number!AJ114*'Temporary Relocation Numbers'!$O$2</f>
        <v>495528.0114330909</v>
      </c>
      <c r="AK114" s="45">
        <f>Displacement_Number!AK114*'Temporary Relocation Numbers'!$O$2</f>
        <v>269041.29076999123</v>
      </c>
      <c r="AL114" s="45">
        <f>Displacement_Number!AL114*'Temporary Relocation Numbers'!$O$2</f>
        <v>169472.66800491483</v>
      </c>
      <c r="AM114" s="45">
        <f>Displacement_Number!AM114*'Temporary Relocation Numbers'!$O$2</f>
        <v>86399.298675507467</v>
      </c>
    </row>
    <row r="115" spans="1:39" x14ac:dyDescent="0.35">
      <c r="A115">
        <v>2134</v>
      </c>
      <c r="B115" s="43">
        <f>Displacement_Number!B115*'Temporary Relocation Numbers'!$C$2</f>
        <v>0</v>
      </c>
      <c r="C115" s="43">
        <f>Displacement_Number!C115*'Temporary Relocation Numbers'!$C$2</f>
        <v>0</v>
      </c>
      <c r="D115" s="43">
        <f>Displacement_Number!D115*'Temporary Relocation Numbers'!$C$2</f>
        <v>0</v>
      </c>
      <c r="E115" s="43">
        <f>Displacement_Number!E115*'Temporary Relocation Numbers'!$C$2</f>
        <v>0</v>
      </c>
      <c r="F115" s="43">
        <f>Displacement_Number!F115*'Temporary Relocation Numbers'!$C$2</f>
        <v>0</v>
      </c>
      <c r="G115" s="43">
        <f>Displacement_Number!G115*'Temporary Relocation Numbers'!$C$2</f>
        <v>0</v>
      </c>
      <c r="H115" s="44">
        <f>Displacement_Number!H115*'Temporary Relocation Numbers'!$I$2</f>
        <v>512.93296670286145</v>
      </c>
      <c r="I115" s="44">
        <f>Displacement_Number!I115*'Temporary Relocation Numbers'!$I$2</f>
        <v>626.72691693162244</v>
      </c>
      <c r="J115" s="44">
        <f>Displacement_Number!J115*'Temporary Relocation Numbers'!$I$2</f>
        <v>409.67844496259897</v>
      </c>
      <c r="K115" s="44">
        <f>Displacement_Number!K115*'Temporary Relocation Numbers'!$I$2</f>
        <v>444.83592405539258</v>
      </c>
      <c r="L115" s="44">
        <f>Displacement_Number!L115*'Temporary Relocation Numbers'!$I$2</f>
        <v>365.78863279036551</v>
      </c>
      <c r="M115" s="44">
        <f>Displacement_Number!M115*'Temporary Relocation Numbers'!$I$2</f>
        <v>149.79298933562899</v>
      </c>
      <c r="N115" s="45">
        <f>Displacement_Number!N115*'Temporary Relocation Numbers'!$O$2</f>
        <v>358059.8634325891</v>
      </c>
      <c r="O115" s="45">
        <f>Displacement_Number!O115*'Temporary Relocation Numbers'!$O$2</f>
        <v>733461.29764870403</v>
      </c>
      <c r="P115" s="45">
        <f>Displacement_Number!P115*'Temporary Relocation Numbers'!$O$2</f>
        <v>556010.23220879864</v>
      </c>
      <c r="Q115" s="45">
        <f>Displacement_Number!Q115*'Temporary Relocation Numbers'!$O$2</f>
        <v>273482.49300607736</v>
      </c>
      <c r="R115" s="45">
        <f>Displacement_Number!R115*'Temporary Relocation Numbers'!$O$2</f>
        <v>175410.05526600115</v>
      </c>
      <c r="S115" s="45">
        <f>Displacement_Number!S115*'Temporary Relocation Numbers'!$O$2</f>
        <v>95775.516905799508</v>
      </c>
      <c r="U115">
        <v>2134</v>
      </c>
      <c r="V115" s="43">
        <f>Displacement_Number!V115*'Temporary Relocation Numbers'!$C$2</f>
        <v>0</v>
      </c>
      <c r="W115" s="43">
        <f>Displacement_Number!W115*'Temporary Relocation Numbers'!$C$2</f>
        <v>0</v>
      </c>
      <c r="X115" s="43">
        <f>Displacement_Number!X115*'Temporary Relocation Numbers'!$C$2</f>
        <v>0</v>
      </c>
      <c r="Y115" s="43">
        <f>Displacement_Number!Y115*'Temporary Relocation Numbers'!$C$2</f>
        <v>0</v>
      </c>
      <c r="Z115" s="43">
        <f>Displacement_Number!Z115*'Temporary Relocation Numbers'!$C$2</f>
        <v>0</v>
      </c>
      <c r="AA115" s="43">
        <f>Displacement_Number!AA115*'Temporary Relocation Numbers'!$C$2</f>
        <v>0</v>
      </c>
      <c r="AB115" s="44">
        <f>Displacement_Number!AB115*'Temporary Relocation Numbers'!$I$2</f>
        <v>477.52811302987811</v>
      </c>
      <c r="AC115" s="44">
        <f>Displacement_Number!AC115*'Temporary Relocation Numbers'!$I$2</f>
        <v>572.32199110403815</v>
      </c>
      <c r="AD115" s="44">
        <f>Displacement_Number!AD115*'Temporary Relocation Numbers'!$I$2</f>
        <v>370.18615572504069</v>
      </c>
      <c r="AE115" s="44">
        <f>Displacement_Number!AE115*'Temporary Relocation Numbers'!$I$2</f>
        <v>443.69127997918099</v>
      </c>
      <c r="AF115" s="44">
        <f>Displacement_Number!AF115*'Temporary Relocation Numbers'!$I$2</f>
        <v>358.31667503043343</v>
      </c>
      <c r="AG115" s="44">
        <f>Displacement_Number!AG115*'Temporary Relocation Numbers'!$I$2</f>
        <v>137.00576230441786</v>
      </c>
      <c r="AH115" s="45">
        <f>Displacement_Number!AH115*'Temporary Relocation Numbers'!$O$2</f>
        <v>333345.02173994563</v>
      </c>
      <c r="AI115" s="45">
        <f>Displacement_Number!AI115*'Temporary Relocation Numbers'!$O$2</f>
        <v>669790.97103923571</v>
      </c>
      <c r="AJ115" s="45">
        <f>Displacement_Number!AJ115*'Temporary Relocation Numbers'!$O$2</f>
        <v>502411.81330385362</v>
      </c>
      <c r="AK115" s="45">
        <f>Displacement_Number!AK115*'Temporary Relocation Numbers'!$O$2</f>
        <v>272778.77260347788</v>
      </c>
      <c r="AL115" s="45">
        <f>Displacement_Number!AL115*'Temporary Relocation Numbers'!$O$2</f>
        <v>171826.9572522199</v>
      </c>
      <c r="AM115" s="45">
        <f>Displacement_Number!AM115*'Temporary Relocation Numbers'!$O$2</f>
        <v>87599.544958527898</v>
      </c>
    </row>
    <row r="116" spans="1:39" x14ac:dyDescent="0.35">
      <c r="A116">
        <v>2135</v>
      </c>
      <c r="B116" s="43">
        <f>Displacement_Number!B116*'Temporary Relocation Numbers'!$C$2</f>
        <v>0</v>
      </c>
      <c r="C116" s="43">
        <f>Displacement_Number!C116*'Temporary Relocation Numbers'!$C$2</f>
        <v>0</v>
      </c>
      <c r="D116" s="43">
        <f>Displacement_Number!D116*'Temporary Relocation Numbers'!$C$2</f>
        <v>0</v>
      </c>
      <c r="E116" s="43">
        <f>Displacement_Number!E116*'Temporary Relocation Numbers'!$C$2</f>
        <v>0</v>
      </c>
      <c r="F116" s="43">
        <f>Displacement_Number!F116*'Temporary Relocation Numbers'!$C$2</f>
        <v>0</v>
      </c>
      <c r="G116" s="43">
        <f>Displacement_Number!G116*'Temporary Relocation Numbers'!$C$2</f>
        <v>0</v>
      </c>
      <c r="H116" s="44">
        <f>Displacement_Number!H116*'Temporary Relocation Numbers'!$I$2</f>
        <v>516.02767100346102</v>
      </c>
      <c r="I116" s="44">
        <f>Displacement_Number!I116*'Temporary Relocation Numbers'!$I$2</f>
        <v>630.50818000308595</v>
      </c>
      <c r="J116" s="44">
        <f>Displacement_Number!J116*'Temporary Relocation Numbers'!$I$2</f>
        <v>412.15017855702627</v>
      </c>
      <c r="K116" s="44">
        <f>Displacement_Number!K116*'Temporary Relocation Numbers'!$I$2</f>
        <v>447.51977503904925</v>
      </c>
      <c r="L116" s="44">
        <f>Displacement_Number!L116*'Temporary Relocation Numbers'!$I$2</f>
        <v>367.99556377061293</v>
      </c>
      <c r="M116" s="44">
        <f>Displacement_Number!M116*'Temporary Relocation Numbers'!$I$2</f>
        <v>150.69674292213838</v>
      </c>
      <c r="N116" s="45">
        <f>Displacement_Number!N116*'Temporary Relocation Numbers'!$O$2</f>
        <v>363033.97811606381</v>
      </c>
      <c r="O116" s="45">
        <f>Displacement_Number!O116*'Temporary Relocation Numbers'!$O$2</f>
        <v>743650.43355301837</v>
      </c>
      <c r="P116" s="45">
        <f>Displacement_Number!P116*'Temporary Relocation Numbers'!$O$2</f>
        <v>563734.2441482509</v>
      </c>
      <c r="Q116" s="45">
        <f>Displacement_Number!Q116*'Temporary Relocation Numbers'!$O$2</f>
        <v>277281.67136439367</v>
      </c>
      <c r="R116" s="45">
        <f>Displacement_Number!R116*'Temporary Relocation Numbers'!$O$2</f>
        <v>177846.82581929155</v>
      </c>
      <c r="S116" s="45">
        <f>Displacement_Number!S116*'Temporary Relocation Numbers'!$O$2</f>
        <v>97106.016226196531</v>
      </c>
      <c r="U116">
        <v>2135</v>
      </c>
      <c r="V116" s="43">
        <f>Displacement_Number!V116*'Temporary Relocation Numbers'!$C$2</f>
        <v>0</v>
      </c>
      <c r="W116" s="43">
        <f>Displacement_Number!W116*'Temporary Relocation Numbers'!$C$2</f>
        <v>0</v>
      </c>
      <c r="X116" s="43">
        <f>Displacement_Number!X116*'Temporary Relocation Numbers'!$C$2</f>
        <v>0</v>
      </c>
      <c r="Y116" s="43">
        <f>Displacement_Number!Y116*'Temporary Relocation Numbers'!$C$2</f>
        <v>0</v>
      </c>
      <c r="Z116" s="43">
        <f>Displacement_Number!Z116*'Temporary Relocation Numbers'!$C$2</f>
        <v>0</v>
      </c>
      <c r="AA116" s="43">
        <f>Displacement_Number!AA116*'Temporary Relocation Numbers'!$C$2</f>
        <v>0</v>
      </c>
      <c r="AB116" s="44">
        <f>Displacement_Number!AB116*'Temporary Relocation Numbers'!$I$2</f>
        <v>480.40920744373517</v>
      </c>
      <c r="AC116" s="44">
        <f>Displacement_Number!AC116*'Temporary Relocation Numbers'!$I$2</f>
        <v>575.77501019653755</v>
      </c>
      <c r="AD116" s="44">
        <f>Displacement_Number!AD116*'Temporary Relocation Numbers'!$I$2</f>
        <v>372.41961850188017</v>
      </c>
      <c r="AE116" s="44">
        <f>Displacement_Number!AE116*'Temporary Relocation Numbers'!$I$2</f>
        <v>446.36822492408555</v>
      </c>
      <c r="AF116" s="44">
        <f>Displacement_Number!AF116*'Temporary Relocation Numbers'!$I$2</f>
        <v>360.47852507162128</v>
      </c>
      <c r="AG116" s="44">
        <f>Displacement_Number!AG116*'Temporary Relocation Numbers'!$I$2</f>
        <v>137.83236607008303</v>
      </c>
      <c r="AH116" s="45">
        <f>Displacement_Number!AH116*'Temporary Relocation Numbers'!$O$2</f>
        <v>337975.8014967278</v>
      </c>
      <c r="AI116" s="45">
        <f>Displacement_Number!AI116*'Temporary Relocation Numbers'!$O$2</f>
        <v>679095.60817998124</v>
      </c>
      <c r="AJ116" s="45">
        <f>Displacement_Number!AJ116*'Temporary Relocation Numbers'!$O$2</f>
        <v>509391.24393243156</v>
      </c>
      <c r="AK116" s="45">
        <f>Displacement_Number!AK116*'Temporary Relocation Numbers'!$O$2</f>
        <v>276568.17498200666</v>
      </c>
      <c r="AL116" s="45">
        <f>Displacement_Number!AL116*'Temporary Relocation Numbers'!$O$2</f>
        <v>174213.9519376657</v>
      </c>
      <c r="AM116" s="45">
        <f>Displacement_Number!AM116*'Temporary Relocation Numbers'!$O$2</f>
        <v>88816.464885454989</v>
      </c>
    </row>
    <row r="117" spans="1:39" x14ac:dyDescent="0.35">
      <c r="A117">
        <v>2136</v>
      </c>
      <c r="B117" s="43">
        <f>Displacement_Number!B117*'Temporary Relocation Numbers'!$C$2</f>
        <v>0</v>
      </c>
      <c r="C117" s="43">
        <f>Displacement_Number!C117*'Temporary Relocation Numbers'!$C$2</f>
        <v>0</v>
      </c>
      <c r="D117" s="43">
        <f>Displacement_Number!D117*'Temporary Relocation Numbers'!$C$2</f>
        <v>0</v>
      </c>
      <c r="E117" s="43">
        <f>Displacement_Number!E117*'Temporary Relocation Numbers'!$C$2</f>
        <v>0</v>
      </c>
      <c r="F117" s="43">
        <f>Displacement_Number!F117*'Temporary Relocation Numbers'!$C$2</f>
        <v>0</v>
      </c>
      <c r="G117" s="43">
        <f>Displacement_Number!G117*'Temporary Relocation Numbers'!$C$2</f>
        <v>0</v>
      </c>
      <c r="H117" s="44">
        <f>Displacement_Number!H117*'Temporary Relocation Numbers'!$I$2</f>
        <v>519.14104673937436</v>
      </c>
      <c r="I117" s="44">
        <f>Displacement_Number!I117*'Temporary Relocation Numbers'!$I$2</f>
        <v>634.31225675947246</v>
      </c>
      <c r="J117" s="44">
        <f>Displacement_Number!J117*'Temporary Relocation Numbers'!$I$2</f>
        <v>414.63682498623143</v>
      </c>
      <c r="K117" s="44">
        <f>Displacement_Number!K117*'Temporary Relocation Numbers'!$I$2</f>
        <v>450.21981863601098</v>
      </c>
      <c r="L117" s="44">
        <f>Displacement_Number!L117*'Temporary Relocation Numbers'!$I$2</f>
        <v>370.21580993869009</v>
      </c>
      <c r="M117" s="44">
        <f>Displacement_Number!M117*'Temporary Relocation Numbers'!$I$2</f>
        <v>151.60594917067658</v>
      </c>
      <c r="N117" s="45">
        <f>Displacement_Number!N117*'Temporary Relocation Numbers'!$O$2</f>
        <v>368077.19246529596</v>
      </c>
      <c r="O117" s="45">
        <f>Displacement_Number!O117*'Temporary Relocation Numbers'!$O$2</f>
        <v>753981.11542684631</v>
      </c>
      <c r="P117" s="45">
        <f>Displacement_Number!P117*'Temporary Relocation Numbers'!$O$2</f>
        <v>571565.55691956694</v>
      </c>
      <c r="Q117" s="45">
        <f>Displacement_Number!Q117*'Temporary Relocation Numbers'!$O$2</f>
        <v>281133.62734675326</v>
      </c>
      <c r="R117" s="45">
        <f>Displacement_Number!R117*'Temporary Relocation Numbers'!$O$2</f>
        <v>180317.44762883056</v>
      </c>
      <c r="S117" s="45">
        <f>Displacement_Number!S117*'Temporary Relocation Numbers'!$O$2</f>
        <v>98454.99864643754</v>
      </c>
      <c r="U117">
        <v>2136</v>
      </c>
      <c r="V117" s="43">
        <f>Displacement_Number!V117*'Temporary Relocation Numbers'!$C$2</f>
        <v>0</v>
      </c>
      <c r="W117" s="43">
        <f>Displacement_Number!W117*'Temporary Relocation Numbers'!$C$2</f>
        <v>0</v>
      </c>
      <c r="X117" s="43">
        <f>Displacement_Number!X117*'Temporary Relocation Numbers'!$C$2</f>
        <v>0</v>
      </c>
      <c r="Y117" s="43">
        <f>Displacement_Number!Y117*'Temporary Relocation Numbers'!$C$2</f>
        <v>0</v>
      </c>
      <c r="Z117" s="43">
        <f>Displacement_Number!Z117*'Temporary Relocation Numbers'!$C$2</f>
        <v>0</v>
      </c>
      <c r="AA117" s="43">
        <f>Displacement_Number!AA117*'Temporary Relocation Numbers'!$C$2</f>
        <v>0</v>
      </c>
      <c r="AB117" s="44">
        <f>Displacement_Number!AB117*'Temporary Relocation Numbers'!$I$2</f>
        <v>483.30768450961841</v>
      </c>
      <c r="AC117" s="44">
        <f>Displacement_Number!AC117*'Temporary Relocation Numbers'!$I$2</f>
        <v>579.24886256303046</v>
      </c>
      <c r="AD117" s="44">
        <f>Displacement_Number!AD117*'Temporary Relocation Numbers'!$I$2</f>
        <v>374.66655654217396</v>
      </c>
      <c r="AE117" s="44">
        <f>Displacement_Number!AE117*'Temporary Relocation Numbers'!$I$2</f>
        <v>449.06132081574373</v>
      </c>
      <c r="AF117" s="44">
        <f>Displacement_Number!AF117*'Temporary Relocation Numbers'!$I$2</f>
        <v>362.65341831153887</v>
      </c>
      <c r="AG117" s="44">
        <f>Displacement_Number!AG117*'Temporary Relocation Numbers'!$I$2</f>
        <v>138.66395702587741</v>
      </c>
      <c r="AH117" s="45">
        <f>Displacement_Number!AH117*'Temporary Relocation Numbers'!$O$2</f>
        <v>342670.91136122815</v>
      </c>
      <c r="AI117" s="45">
        <f>Displacement_Number!AI117*'Temporary Relocation Numbers'!$O$2</f>
        <v>688529.50396419037</v>
      </c>
      <c r="AJ117" s="45">
        <f>Displacement_Number!AJ117*'Temporary Relocation Numbers'!$O$2</f>
        <v>516467.63177938934</v>
      </c>
      <c r="AK117" s="45">
        <f>Displacement_Number!AK117*'Temporary Relocation Numbers'!$O$2</f>
        <v>280410.21917811298</v>
      </c>
      <c r="AL117" s="45">
        <f>Displacement_Number!AL117*'Temporary Relocation Numbers'!$O$2</f>
        <v>176634.10640036338</v>
      </c>
      <c r="AM117" s="45">
        <f>Displacement_Number!AM117*'Temporary Relocation Numbers'!$O$2</f>
        <v>90050.290084084729</v>
      </c>
    </row>
    <row r="118" spans="1:39" x14ac:dyDescent="0.35">
      <c r="A118">
        <v>2137</v>
      </c>
      <c r="B118" s="43">
        <f>Displacement_Number!B118*'Temporary Relocation Numbers'!$C$2</f>
        <v>0</v>
      </c>
      <c r="C118" s="43">
        <f>Displacement_Number!C118*'Temporary Relocation Numbers'!$C$2</f>
        <v>0</v>
      </c>
      <c r="D118" s="43">
        <f>Displacement_Number!D118*'Temporary Relocation Numbers'!$C$2</f>
        <v>0</v>
      </c>
      <c r="E118" s="43">
        <f>Displacement_Number!E118*'Temporary Relocation Numbers'!$C$2</f>
        <v>0</v>
      </c>
      <c r="F118" s="43">
        <f>Displacement_Number!F118*'Temporary Relocation Numbers'!$C$2</f>
        <v>0</v>
      </c>
      <c r="G118" s="43">
        <f>Displacement_Number!G118*'Temporary Relocation Numbers'!$C$2</f>
        <v>0</v>
      </c>
      <c r="H118" s="44">
        <f>Displacement_Number!H118*'Temporary Relocation Numbers'!$I$2</f>
        <v>522.27320656191262</v>
      </c>
      <c r="I118" s="44">
        <f>Displacement_Number!I118*'Temporary Relocation Numbers'!$I$2</f>
        <v>638.13928484373616</v>
      </c>
      <c r="J118" s="44">
        <f>Displacement_Number!J118*'Temporary Relocation Numbers'!$I$2</f>
        <v>417.13847422457167</v>
      </c>
      <c r="K118" s="44">
        <f>Displacement_Number!K118*'Temporary Relocation Numbers'!$I$2</f>
        <v>452.93615254198727</v>
      </c>
      <c r="L118" s="44">
        <f>Displacement_Number!L118*'Temporary Relocation Numbers'!$I$2</f>
        <v>372.44945162979013</v>
      </c>
      <c r="M118" s="44">
        <f>Displacement_Number!M118*'Temporary Relocation Numbers'!$I$2</f>
        <v>152.52064097906401</v>
      </c>
      <c r="N118" s="45">
        <f>Displacement_Number!N118*'Temporary Relocation Numbers'!$O$2</f>
        <v>373190.4664026259</v>
      </c>
      <c r="O118" s="45">
        <f>Displacement_Number!O118*'Temporary Relocation Numbers'!$O$2</f>
        <v>764455.309605869</v>
      </c>
      <c r="P118" s="45">
        <f>Displacement_Number!P118*'Temporary Relocation Numbers'!$O$2</f>
        <v>579505.66113003856</v>
      </c>
      <c r="Q118" s="45">
        <f>Displacement_Number!Q118*'Temporary Relocation Numbers'!$O$2</f>
        <v>285039.09413210623</v>
      </c>
      <c r="R118" s="45">
        <f>Displacement_Number!R118*'Temporary Relocation Numbers'!$O$2</f>
        <v>182822.39095126497</v>
      </c>
      <c r="S118" s="45">
        <f>Displacement_Number!S118*'Temporary Relocation Numbers'!$O$2</f>
        <v>99822.720931012795</v>
      </c>
      <c r="U118">
        <v>2137</v>
      </c>
      <c r="V118" s="43">
        <f>Displacement_Number!V118*'Temporary Relocation Numbers'!$C$2</f>
        <v>0</v>
      </c>
      <c r="W118" s="43">
        <f>Displacement_Number!W118*'Temporary Relocation Numbers'!$C$2</f>
        <v>0</v>
      </c>
      <c r="X118" s="43">
        <f>Displacement_Number!X118*'Temporary Relocation Numbers'!$C$2</f>
        <v>0</v>
      </c>
      <c r="Y118" s="43">
        <f>Displacement_Number!Y118*'Temporary Relocation Numbers'!$C$2</f>
        <v>0</v>
      </c>
      <c r="Z118" s="43">
        <f>Displacement_Number!Z118*'Temporary Relocation Numbers'!$C$2</f>
        <v>0</v>
      </c>
      <c r="AA118" s="43">
        <f>Displacement_Number!AA118*'Temporary Relocation Numbers'!$C$2</f>
        <v>0</v>
      </c>
      <c r="AB118" s="44">
        <f>Displacement_Number!AB118*'Temporary Relocation Numbers'!$I$2</f>
        <v>486.22364910315792</v>
      </c>
      <c r="AC118" s="44">
        <f>Displacement_Number!AC118*'Temporary Relocation Numbers'!$I$2</f>
        <v>582.74367389795805</v>
      </c>
      <c r="AD118" s="44">
        <f>Displacement_Number!AD118*'Temporary Relocation Numbers'!$I$2</f>
        <v>376.92705114690773</v>
      </c>
      <c r="AE118" s="44">
        <f>Displacement_Number!AE118*'Temporary Relocation Numbers'!$I$2</f>
        <v>451.77066509847617</v>
      </c>
      <c r="AF118" s="44">
        <f>Displacement_Number!AF118*'Temporary Relocation Numbers'!$I$2</f>
        <v>364.84143344437388</v>
      </c>
      <c r="AG118" s="44">
        <f>Displacement_Number!AG118*'Temporary Relocation Numbers'!$I$2</f>
        <v>139.50056526126642</v>
      </c>
      <c r="AH118" s="45">
        <f>Displacement_Number!AH118*'Temporary Relocation Numbers'!$O$2</f>
        <v>347431.24499779183</v>
      </c>
      <c r="AI118" s="45">
        <f>Displacement_Number!AI118*'Temporary Relocation Numbers'!$O$2</f>
        <v>698094.45403382741</v>
      </c>
      <c r="AJ118" s="45">
        <f>Displacement_Number!AJ118*'Temporary Relocation Numbers'!$O$2</f>
        <v>523642.32376006962</v>
      </c>
      <c r="AK118" s="45">
        <f>Displacement_Number!AK118*'Temporary Relocation Numbers'!$O$2</f>
        <v>284305.63648414344</v>
      </c>
      <c r="AL118" s="45">
        <f>Displacement_Number!AL118*'Temporary Relocation Numbers'!$O$2</f>
        <v>179087.8812910358</v>
      </c>
      <c r="AM118" s="45">
        <f>Displacement_Number!AM118*'Temporary Relocation Numbers'!$O$2</f>
        <v>91301.255399952192</v>
      </c>
    </row>
    <row r="119" spans="1:39" x14ac:dyDescent="0.35">
      <c r="A119">
        <v>2138</v>
      </c>
      <c r="B119" s="43">
        <f>Displacement_Number!B119*'Temporary Relocation Numbers'!$C$2</f>
        <v>0</v>
      </c>
      <c r="C119" s="43">
        <f>Displacement_Number!C119*'Temporary Relocation Numbers'!$C$2</f>
        <v>0</v>
      </c>
      <c r="D119" s="43">
        <f>Displacement_Number!D119*'Temporary Relocation Numbers'!$C$2</f>
        <v>0</v>
      </c>
      <c r="E119" s="43">
        <f>Displacement_Number!E119*'Temporary Relocation Numbers'!$C$2</f>
        <v>0</v>
      </c>
      <c r="F119" s="43">
        <f>Displacement_Number!F119*'Temporary Relocation Numbers'!$C$2</f>
        <v>0</v>
      </c>
      <c r="G119" s="43">
        <f>Displacement_Number!G119*'Temporary Relocation Numbers'!$C$2</f>
        <v>0</v>
      </c>
      <c r="H119" s="44">
        <f>Displacement_Number!H119*'Temporary Relocation Numbers'!$I$2</f>
        <v>525.42426380205166</v>
      </c>
      <c r="I119" s="44">
        <f>Displacement_Number!I119*'Temporary Relocation Numbers'!$I$2</f>
        <v>641.98940272927916</v>
      </c>
      <c r="J119" s="44">
        <f>Displacement_Number!J119*'Temporary Relocation Numbers'!$I$2</f>
        <v>419.65521678925091</v>
      </c>
      <c r="K119" s="44">
        <f>Displacement_Number!K119*'Temporary Relocation Numbers'!$I$2</f>
        <v>455.66887504211996</v>
      </c>
      <c r="L119" s="44">
        <f>Displacement_Number!L119*'Temporary Relocation Numbers'!$I$2</f>
        <v>374.69656966379705</v>
      </c>
      <c r="M119" s="44">
        <f>Displacement_Number!M119*'Temporary Relocation Numbers'!$I$2</f>
        <v>153.44085144360514</v>
      </c>
      <c r="N119" s="45">
        <f>Displacement_Number!N119*'Temporary Relocation Numbers'!$O$2</f>
        <v>378374.77318549302</v>
      </c>
      <c r="O119" s="45">
        <f>Displacement_Number!O119*'Temporary Relocation Numbers'!$O$2</f>
        <v>775075.00974181166</v>
      </c>
      <c r="P119" s="45">
        <f>Displacement_Number!P119*'Temporary Relocation Numbers'!$O$2</f>
        <v>587556.06809425377</v>
      </c>
      <c r="Q119" s="45">
        <f>Displacement_Number!Q119*'Temporary Relocation Numbers'!$O$2</f>
        <v>288998.81508461601</v>
      </c>
      <c r="R119" s="45">
        <f>Displacement_Number!R119*'Temporary Relocation Numbers'!$O$2</f>
        <v>185362.13257597754</v>
      </c>
      <c r="S119" s="45">
        <f>Displacement_Number!S119*'Temporary Relocation Numbers'!$O$2</f>
        <v>101209.4434113469</v>
      </c>
      <c r="U119">
        <v>2138</v>
      </c>
      <c r="V119" s="43">
        <f>Displacement_Number!V119*'Temporary Relocation Numbers'!$C$2</f>
        <v>0</v>
      </c>
      <c r="W119" s="43">
        <f>Displacement_Number!W119*'Temporary Relocation Numbers'!$C$2</f>
        <v>0</v>
      </c>
      <c r="X119" s="43">
        <f>Displacement_Number!X119*'Temporary Relocation Numbers'!$C$2</f>
        <v>0</v>
      </c>
      <c r="Y119" s="43">
        <f>Displacement_Number!Y119*'Temporary Relocation Numbers'!$C$2</f>
        <v>0</v>
      </c>
      <c r="Z119" s="43">
        <f>Displacement_Number!Z119*'Temporary Relocation Numbers'!$C$2</f>
        <v>0</v>
      </c>
      <c r="AA119" s="43">
        <f>Displacement_Number!AA119*'Temporary Relocation Numbers'!$C$2</f>
        <v>0</v>
      </c>
      <c r="AB119" s="44">
        <f>Displacement_Number!AB119*'Temporary Relocation Numbers'!$I$2</f>
        <v>489.15720673273495</v>
      </c>
      <c r="AC119" s="44">
        <f>Displacement_Number!AC119*'Temporary Relocation Numbers'!$I$2</f>
        <v>586.25957065412001</v>
      </c>
      <c r="AD119" s="44">
        <f>Displacement_Number!AD119*'Temporary Relocation Numbers'!$I$2</f>
        <v>379.20118410758425</v>
      </c>
      <c r="AE119" s="44">
        <f>Displacement_Number!AE119*'Temporary Relocation Numbers'!$I$2</f>
        <v>454.49635580451906</v>
      </c>
      <c r="AF119" s="44">
        <f>Displacement_Number!AF119*'Temporary Relocation Numbers'!$I$2</f>
        <v>367.04264963910373</v>
      </c>
      <c r="AG119" s="44">
        <f>Displacement_Number!AG119*'Temporary Relocation Numbers'!$I$2</f>
        <v>140.34222104725569</v>
      </c>
      <c r="AH119" s="45">
        <f>Displacement_Number!AH119*'Temporary Relocation Numbers'!$O$2</f>
        <v>352257.70848541689</v>
      </c>
      <c r="AI119" s="45">
        <f>Displacement_Number!AI119*'Temporary Relocation Numbers'!$O$2</f>
        <v>707792.27897564927</v>
      </c>
      <c r="AJ119" s="45">
        <f>Displacement_Number!AJ119*'Temporary Relocation Numbers'!$O$2</f>
        <v>530916.68550096359</v>
      </c>
      <c r="AK119" s="45">
        <f>Displacement_Number!AK119*'Temporary Relocation Numbers'!$O$2</f>
        <v>288255.16835144989</v>
      </c>
      <c r="AL119" s="45">
        <f>Displacement_Number!AL119*'Temporary Relocation Numbers'!$O$2</f>
        <v>181575.74365969753</v>
      </c>
      <c r="AM119" s="45">
        <f>Displacement_Number!AM119*'Temporary Relocation Numbers'!$O$2</f>
        <v>92569.598941031785</v>
      </c>
    </row>
    <row r="120" spans="1:39" x14ac:dyDescent="0.35">
      <c r="A120">
        <v>2139</v>
      </c>
      <c r="B120" s="43">
        <f>Displacement_Number!B120*'Temporary Relocation Numbers'!$C$2</f>
        <v>0</v>
      </c>
      <c r="C120" s="43">
        <f>Displacement_Number!C120*'Temporary Relocation Numbers'!$C$2</f>
        <v>0</v>
      </c>
      <c r="D120" s="43">
        <f>Displacement_Number!D120*'Temporary Relocation Numbers'!$C$2</f>
        <v>0</v>
      </c>
      <c r="E120" s="43">
        <f>Displacement_Number!E120*'Temporary Relocation Numbers'!$C$2</f>
        <v>0</v>
      </c>
      <c r="F120" s="43">
        <f>Displacement_Number!F120*'Temporary Relocation Numbers'!$C$2</f>
        <v>0</v>
      </c>
      <c r="G120" s="43">
        <f>Displacement_Number!G120*'Temporary Relocation Numbers'!$C$2</f>
        <v>0</v>
      </c>
      <c r="H120" s="44">
        <f>Displacement_Number!H120*'Temporary Relocation Numbers'!$I$2</f>
        <v>528.59433247453273</v>
      </c>
      <c r="I120" s="44">
        <f>Displacement_Number!I120*'Temporary Relocation Numbers'!$I$2</f>
        <v>645.8627497249629</v>
      </c>
      <c r="J120" s="44">
        <f>Displacement_Number!J120*'Temporary Relocation Numbers'!$I$2</f>
        <v>422.18714374359513</v>
      </c>
      <c r="K120" s="44">
        <f>Displacement_Number!K120*'Temporary Relocation Numbers'!$I$2</f>
        <v>458.41808501453937</v>
      </c>
      <c r="L120" s="44">
        <f>Displacement_Number!L120*'Temporary Relocation Numbers'!$I$2</f>
        <v>376.95724534820903</v>
      </c>
      <c r="M120" s="44">
        <f>Displacement_Number!M120*'Temporary Relocation Numbers'!$I$2</f>
        <v>154.36661386028612</v>
      </c>
      <c r="N120" s="45">
        <f>Displacement_Number!N120*'Temporary Relocation Numbers'!$O$2</f>
        <v>383631.09959168534</v>
      </c>
      <c r="O120" s="45">
        <f>Displacement_Number!O120*'Temporary Relocation Numbers'!$O$2</f>
        <v>785842.23718191509</v>
      </c>
      <c r="P120" s="45">
        <f>Displacement_Number!P120*'Temporary Relocation Numbers'!$O$2</f>
        <v>595718.31012175896</v>
      </c>
      <c r="Q120" s="45">
        <f>Displacement_Number!Q120*'Temporary Relocation Numbers'!$O$2</f>
        <v>293013.54389515135</v>
      </c>
      <c r="R120" s="45">
        <f>Displacement_Number!R120*'Temporary Relocation Numbers'!$O$2</f>
        <v>187937.15591583849</v>
      </c>
      <c r="S120" s="45">
        <f>Displacement_Number!S120*'Temporary Relocation Numbers'!$O$2</f>
        <v>102615.43003535028</v>
      </c>
      <c r="U120">
        <v>2139</v>
      </c>
      <c r="V120" s="43">
        <f>Displacement_Number!V120*'Temporary Relocation Numbers'!$C$2</f>
        <v>0</v>
      </c>
      <c r="W120" s="43">
        <f>Displacement_Number!W120*'Temporary Relocation Numbers'!$C$2</f>
        <v>0</v>
      </c>
      <c r="X120" s="43">
        <f>Displacement_Number!X120*'Temporary Relocation Numbers'!$C$2</f>
        <v>0</v>
      </c>
      <c r="Y120" s="43">
        <f>Displacement_Number!Y120*'Temporary Relocation Numbers'!$C$2</f>
        <v>0</v>
      </c>
      <c r="Z120" s="43">
        <f>Displacement_Number!Z120*'Temporary Relocation Numbers'!$C$2</f>
        <v>0</v>
      </c>
      <c r="AA120" s="43">
        <f>Displacement_Number!AA120*'Temporary Relocation Numbers'!$C$2</f>
        <v>0</v>
      </c>
      <c r="AB120" s="44">
        <f>Displacement_Number!AB120*'Temporary Relocation Numbers'!$I$2</f>
        <v>492.10846354329976</v>
      </c>
      <c r="AC120" s="44">
        <f>Displacement_Number!AC120*'Temporary Relocation Numbers'!$I$2</f>
        <v>589.79668004725056</v>
      </c>
      <c r="AD120" s="44">
        <f>Displacement_Number!AD120*'Temporary Relocation Numbers'!$I$2</f>
        <v>381.48903770918366</v>
      </c>
      <c r="AE120" s="44">
        <f>Displacement_Number!AE120*'Temporary Relocation Numbers'!$I$2</f>
        <v>457.23849155757125</v>
      </c>
      <c r="AF120" s="44">
        <f>Displacement_Number!AF120*'Temporary Relocation Numbers'!$I$2</f>
        <v>369.25714654236015</v>
      </c>
      <c r="AG120" s="44">
        <f>Displacement_Number!AG120*'Temporary Relocation Numbers'!$I$2</f>
        <v>141.18895483748648</v>
      </c>
      <c r="AH120" s="45">
        <f>Displacement_Number!AH120*'Temporary Relocation Numbers'!$O$2</f>
        <v>357151.22049021698</v>
      </c>
      <c r="AI120" s="45">
        <f>Displacement_Number!AI120*'Temporary Relocation Numbers'!$O$2</f>
        <v>717624.82466773468</v>
      </c>
      <c r="AJ120" s="45">
        <f>Displacement_Number!AJ120*'Temporary Relocation Numbers'!$O$2</f>
        <v>538292.10159964405</v>
      </c>
      <c r="AK120" s="45">
        <f>Displacement_Number!AK120*'Temporary Relocation Numbers'!$O$2</f>
        <v>292259.56653151661</v>
      </c>
      <c r="AL120" s="45">
        <f>Displacement_Number!AL120*'Temporary Relocation Numbers'!$O$2</f>
        <v>184098.16704455303</v>
      </c>
      <c r="AM120" s="45">
        <f>Displacement_Number!AM120*'Temporary Relocation Numbers'!$O$2</f>
        <v>93855.562123058859</v>
      </c>
    </row>
    <row r="121" spans="1:39" x14ac:dyDescent="0.35">
      <c r="A121">
        <v>2140</v>
      </c>
      <c r="B121" s="43">
        <f>Displacement_Number!B121*'Temporary Relocation Numbers'!$C$2</f>
        <v>0</v>
      </c>
      <c r="C121" s="43">
        <f>Displacement_Number!C121*'Temporary Relocation Numbers'!$C$2</f>
        <v>0</v>
      </c>
      <c r="D121" s="43">
        <f>Displacement_Number!D121*'Temporary Relocation Numbers'!$C$2</f>
        <v>0</v>
      </c>
      <c r="E121" s="43">
        <f>Displacement_Number!E121*'Temporary Relocation Numbers'!$C$2</f>
        <v>0</v>
      </c>
      <c r="F121" s="43">
        <f>Displacement_Number!F121*'Temporary Relocation Numbers'!$C$2</f>
        <v>0</v>
      </c>
      <c r="G121" s="43">
        <f>Displacement_Number!G121*'Temporary Relocation Numbers'!$C$2</f>
        <v>0</v>
      </c>
      <c r="H121" s="44">
        <f>Displacement_Number!H121*'Temporary Relocation Numbers'!$I$2</f>
        <v>517.18035312734378</v>
      </c>
      <c r="I121" s="44">
        <f>Displacement_Number!I121*'Temporary Relocation Numbers'!$I$2</f>
        <v>631.91658414280619</v>
      </c>
      <c r="J121" s="44">
        <f>Displacement_Number!J121*'Temporary Relocation Numbers'!$I$2</f>
        <v>413.07082326248161</v>
      </c>
      <c r="K121" s="44">
        <f>Displacement_Number!K121*'Temporary Relocation Numbers'!$I$2</f>
        <v>448.51942694486354</v>
      </c>
      <c r="L121" s="44">
        <f>Displacement_Number!L121*'Temporary Relocation Numbers'!$I$2</f>
        <v>368.81757765060831</v>
      </c>
      <c r="M121" s="44">
        <f>Displacement_Number!M121*'Temporary Relocation Numbers'!$I$2</f>
        <v>151.03336332343574</v>
      </c>
      <c r="N121" s="45">
        <f>Displacement_Number!N121*'Temporary Relocation Numbers'!$O$2</f>
        <v>378279.30078699288</v>
      </c>
      <c r="O121" s="45">
        <f>Displacement_Number!O121*'Temporary Relocation Numbers'!$O$2</f>
        <v>774879.4410214806</v>
      </c>
      <c r="P121" s="45">
        <f>Displacement_Number!P121*'Temporary Relocation Numbers'!$O$2</f>
        <v>587407.81458728237</v>
      </c>
      <c r="Q121" s="45">
        <f>Displacement_Number!Q121*'Temporary Relocation Numbers'!$O$2</f>
        <v>288925.89423472015</v>
      </c>
      <c r="R121" s="45">
        <f>Displacement_Number!R121*'Temporary Relocation Numbers'!$O$2</f>
        <v>185315.36157367431</v>
      </c>
      <c r="S121" s="45">
        <f>Displacement_Number!S121*'Temporary Relocation Numbers'!$O$2</f>
        <v>101183.90601034107</v>
      </c>
      <c r="U121">
        <v>2140</v>
      </c>
      <c r="V121" s="43">
        <f>Displacement_Number!V121*'Temporary Relocation Numbers'!$C$2</f>
        <v>0</v>
      </c>
      <c r="W121" s="43">
        <f>Displacement_Number!W121*'Temporary Relocation Numbers'!$C$2</f>
        <v>0</v>
      </c>
      <c r="X121" s="43">
        <f>Displacement_Number!X121*'Temporary Relocation Numbers'!$C$2</f>
        <v>0</v>
      </c>
      <c r="Y121" s="43">
        <f>Displacement_Number!Y121*'Temporary Relocation Numbers'!$C$2</f>
        <v>0</v>
      </c>
      <c r="Z121" s="43">
        <f>Displacement_Number!Z121*'Temporary Relocation Numbers'!$C$2</f>
        <v>0</v>
      </c>
      <c r="AA121" s="43">
        <f>Displacement_Number!AA121*'Temporary Relocation Numbers'!$C$2</f>
        <v>0</v>
      </c>
      <c r="AB121" s="44">
        <f>Displacement_Number!AB121*'Temporary Relocation Numbers'!$I$2</f>
        <v>481.48232645786146</v>
      </c>
      <c r="AC121" s="44">
        <f>Displacement_Number!AC121*'Temporary Relocation Numbers'!$I$2</f>
        <v>577.0611535545894</v>
      </c>
      <c r="AD121" s="44">
        <f>Displacement_Number!AD121*'Temporary Relocation Numbers'!$I$2</f>
        <v>373.25151465968816</v>
      </c>
      <c r="AE121" s="44">
        <f>Displacement_Number!AE121*'Temporary Relocation Numbers'!$I$2</f>
        <v>447.36530454297258</v>
      </c>
      <c r="AF121" s="44">
        <f>Displacement_Number!AF121*'Temporary Relocation Numbers'!$I$2</f>
        <v>361.28374768901631</v>
      </c>
      <c r="AG121" s="44">
        <f>Displacement_Number!AG121*'Temporary Relocation Numbers'!$I$2</f>
        <v>138.14025053711654</v>
      </c>
      <c r="AH121" s="45">
        <f>Displacement_Number!AH121*'Temporary Relocation Numbers'!$O$2</f>
        <v>352168.82600512856</v>
      </c>
      <c r="AI121" s="45">
        <f>Displacement_Number!AI121*'Temporary Relocation Numbers'!$O$2</f>
        <v>707613.68718966772</v>
      </c>
      <c r="AJ121" s="45">
        <f>Displacement_Number!AJ121*'Temporary Relocation Numbers'!$O$2</f>
        <v>530782.72337409738</v>
      </c>
      <c r="AK121" s="45">
        <f>Displacement_Number!AK121*'Temporary Relocation Numbers'!$O$2</f>
        <v>288182.43514021893</v>
      </c>
      <c r="AL121" s="45">
        <f>Displacement_Number!AL121*'Temporary Relocation Numbers'!$O$2</f>
        <v>181529.92804780911</v>
      </c>
      <c r="AM121" s="45">
        <f>Displacement_Number!AM121*'Temporary Relocation Numbers'!$O$2</f>
        <v>92546.24156557917</v>
      </c>
    </row>
    <row r="122" spans="1:39" x14ac:dyDescent="0.35">
      <c r="A122">
        <v>2141</v>
      </c>
      <c r="B122" s="43">
        <f>Displacement_Number!B122*'Temporary Relocation Numbers'!$C$2</f>
        <v>0</v>
      </c>
      <c r="C122" s="43">
        <f>Displacement_Number!C122*'Temporary Relocation Numbers'!$C$2</f>
        <v>0</v>
      </c>
      <c r="D122" s="43">
        <f>Displacement_Number!D122*'Temporary Relocation Numbers'!$C$2</f>
        <v>0</v>
      </c>
      <c r="E122" s="43">
        <f>Displacement_Number!E122*'Temporary Relocation Numbers'!$C$2</f>
        <v>0</v>
      </c>
      <c r="F122" s="43">
        <f>Displacement_Number!F122*'Temporary Relocation Numbers'!$C$2</f>
        <v>0</v>
      </c>
      <c r="G122" s="43">
        <f>Displacement_Number!G122*'Temporary Relocation Numbers'!$C$2</f>
        <v>0</v>
      </c>
      <c r="H122" s="44">
        <f>Displacement_Number!H122*'Temporary Relocation Numbers'!$I$2</f>
        <v>520.30068339836725</v>
      </c>
      <c r="I122" s="44">
        <f>Displacement_Number!I122*'Temporary Relocation Numbers'!$I$2</f>
        <v>635.72915829481963</v>
      </c>
      <c r="J122" s="44">
        <f>Displacement_Number!J122*'Temporary Relocation Numbers'!$I$2</f>
        <v>415.56302426375413</v>
      </c>
      <c r="K122" s="44">
        <f>Displacement_Number!K122*'Temporary Relocation Numbers'!$I$2</f>
        <v>451.22550179201357</v>
      </c>
      <c r="L122" s="44">
        <f>Displacement_Number!L122*'Temporary Relocation Numbers'!$I$2</f>
        <v>371.04278331642632</v>
      </c>
      <c r="M122" s="44">
        <f>Displacement_Number!M122*'Temporary Relocation Numbers'!$I$2</f>
        <v>151.94460052079413</v>
      </c>
      <c r="N122" s="45">
        <f>Displacement_Number!N122*'Temporary Relocation Numbers'!$O$2</f>
        <v>383534.30090474087</v>
      </c>
      <c r="O122" s="45">
        <f>Displacement_Number!O122*'Temporary Relocation Numbers'!$O$2</f>
        <v>785643.9516498358</v>
      </c>
      <c r="P122" s="45">
        <f>Displacement_Number!P122*'Temporary Relocation Numbers'!$O$2</f>
        <v>595567.99709898815</v>
      </c>
      <c r="Q122" s="45">
        <f>Displacement_Number!Q122*'Temporary Relocation Numbers'!$O$2</f>
        <v>292939.61003959016</v>
      </c>
      <c r="R122" s="45">
        <f>Displacement_Number!R122*'Temporary Relocation Numbers'!$O$2</f>
        <v>187889.73517768641</v>
      </c>
      <c r="S122" s="45">
        <f>Displacement_Number!S122*'Temporary Relocation Numbers'!$O$2</f>
        <v>102589.53787254533</v>
      </c>
      <c r="U122">
        <v>2141</v>
      </c>
      <c r="V122" s="43">
        <f>Displacement_Number!V122*'Temporary Relocation Numbers'!$C$2</f>
        <v>0</v>
      </c>
      <c r="W122" s="43">
        <f>Displacement_Number!W122*'Temporary Relocation Numbers'!$C$2</f>
        <v>0</v>
      </c>
      <c r="X122" s="43">
        <f>Displacement_Number!X122*'Temporary Relocation Numbers'!$C$2</f>
        <v>0</v>
      </c>
      <c r="Y122" s="43">
        <f>Displacement_Number!Y122*'Temporary Relocation Numbers'!$C$2</f>
        <v>0</v>
      </c>
      <c r="Z122" s="43">
        <f>Displacement_Number!Z122*'Temporary Relocation Numbers'!$C$2</f>
        <v>0</v>
      </c>
      <c r="AA122" s="43">
        <f>Displacement_Number!AA122*'Temporary Relocation Numbers'!$C$2</f>
        <v>0</v>
      </c>
      <c r="AB122" s="44">
        <f>Displacement_Number!AB122*'Temporary Relocation Numbers'!$I$2</f>
        <v>484.38727802673776</v>
      </c>
      <c r="AC122" s="44">
        <f>Displacement_Number!AC122*'Temporary Relocation Numbers'!$I$2</f>
        <v>580.54276567457782</v>
      </c>
      <c r="AD122" s="44">
        <f>Displacement_Number!AD122*'Temporary Relocation Numbers'!$I$2</f>
        <v>375.50347182096721</v>
      </c>
      <c r="AE122" s="44">
        <f>Displacement_Number!AE122*'Temporary Relocation Numbers'!$I$2</f>
        <v>450.06441616531083</v>
      </c>
      <c r="AF122" s="44">
        <f>Displacement_Number!AF122*'Temporary Relocation Numbers'!$I$2</f>
        <v>363.46349911910448</v>
      </c>
      <c r="AG122" s="44">
        <f>Displacement_Number!AG122*'Temporary Relocation Numbers'!$I$2</f>
        <v>138.97369906777175</v>
      </c>
      <c r="AH122" s="45">
        <f>Displacement_Number!AH122*'Temporary Relocation Numbers'!$O$2</f>
        <v>357061.10326765373</v>
      </c>
      <c r="AI122" s="45">
        <f>Displacement_Number!AI122*'Temporary Relocation Numbers'!$O$2</f>
        <v>717443.75191106694</v>
      </c>
      <c r="AJ122" s="45">
        <f>Displacement_Number!AJ122*'Temporary Relocation Numbers'!$O$2</f>
        <v>538156.27849071776</v>
      </c>
      <c r="AK122" s="45">
        <f>Displacement_Number!AK122*'Temporary Relocation Numbers'!$O$2</f>
        <v>292185.82292126887</v>
      </c>
      <c r="AL122" s="45">
        <f>Displacement_Number!AL122*'Temporary Relocation Numbers'!$O$2</f>
        <v>184051.71496895814</v>
      </c>
      <c r="AM122" s="45">
        <f>Displacement_Number!AM122*'Temporary Relocation Numbers'!$O$2</f>
        <v>93831.880270399837</v>
      </c>
    </row>
    <row r="123" spans="1:39" x14ac:dyDescent="0.35">
      <c r="A123">
        <v>2142</v>
      </c>
      <c r="B123" s="43">
        <f>Displacement_Number!B123*'Temporary Relocation Numbers'!$C$2</f>
        <v>0</v>
      </c>
      <c r="C123" s="43">
        <f>Displacement_Number!C123*'Temporary Relocation Numbers'!$C$2</f>
        <v>0</v>
      </c>
      <c r="D123" s="43">
        <f>Displacement_Number!D123*'Temporary Relocation Numbers'!$C$2</f>
        <v>0</v>
      </c>
      <c r="E123" s="43">
        <f>Displacement_Number!E123*'Temporary Relocation Numbers'!$C$2</f>
        <v>0</v>
      </c>
      <c r="F123" s="43">
        <f>Displacement_Number!F123*'Temporary Relocation Numbers'!$C$2</f>
        <v>0</v>
      </c>
      <c r="G123" s="43">
        <f>Displacement_Number!G123*'Temporary Relocation Numbers'!$C$2</f>
        <v>0</v>
      </c>
      <c r="H123" s="44">
        <f>Displacement_Number!H123*'Temporary Relocation Numbers'!$I$2</f>
        <v>523.43983971516241</v>
      </c>
      <c r="I123" s="44">
        <f>Displacement_Number!I123*'Temporary Relocation Numbers'!$I$2</f>
        <v>639.56473504247526</v>
      </c>
      <c r="J123" s="44">
        <f>Displacement_Number!J123*'Temporary Relocation Numbers'!$I$2</f>
        <v>418.07026158684113</v>
      </c>
      <c r="K123" s="44">
        <f>Displacement_Number!K123*'Temporary Relocation Numbers'!$I$2</f>
        <v>453.9479033368238</v>
      </c>
      <c r="L123" s="44">
        <f>Displacement_Number!L123*'Temporary Relocation Numbers'!$I$2</f>
        <v>373.28141442765479</v>
      </c>
      <c r="M123" s="44">
        <f>Displacement_Number!M123*'Temporary Relocation Numbers'!$I$2</f>
        <v>152.86133553142753</v>
      </c>
      <c r="N123" s="45">
        <f>Displacement_Number!N123*'Temporary Relocation Numbers'!$O$2</f>
        <v>388862.30270717031</v>
      </c>
      <c r="O123" s="45">
        <f>Displacement_Number!O123*'Temporary Relocation Numbers'!$O$2</f>
        <v>796558.00126830209</v>
      </c>
      <c r="P123" s="45">
        <f>Displacement_Number!P123*'Temporary Relocation Numbers'!$O$2</f>
        <v>603841.53965965938</v>
      </c>
      <c r="Q123" s="45">
        <f>Displacement_Number!Q123*'Temporary Relocation Numbers'!$O$2</f>
        <v>297009.08379099151</v>
      </c>
      <c r="R123" s="45">
        <f>Displacement_Number!R123*'Temporary Relocation Numbers'!$O$2</f>
        <v>190499.87159918298</v>
      </c>
      <c r="S123" s="45">
        <f>Displacement_Number!S123*'Temporary Relocation Numbers'!$O$2</f>
        <v>104014.69656475598</v>
      </c>
      <c r="U123">
        <v>2142</v>
      </c>
      <c r="V123" s="43">
        <f>Displacement_Number!V123*'Temporary Relocation Numbers'!$C$2</f>
        <v>0</v>
      </c>
      <c r="W123" s="43">
        <f>Displacement_Number!W123*'Temporary Relocation Numbers'!$C$2</f>
        <v>0</v>
      </c>
      <c r="X123" s="43">
        <f>Displacement_Number!X123*'Temporary Relocation Numbers'!$C$2</f>
        <v>0</v>
      </c>
      <c r="Y123" s="43">
        <f>Displacement_Number!Y123*'Temporary Relocation Numbers'!$C$2</f>
        <v>0</v>
      </c>
      <c r="Z123" s="43">
        <f>Displacement_Number!Z123*'Temporary Relocation Numbers'!$C$2</f>
        <v>0</v>
      </c>
      <c r="AA123" s="43">
        <f>Displacement_Number!AA123*'Temporary Relocation Numbers'!$C$2</f>
        <v>0</v>
      </c>
      <c r="AB123" s="44">
        <f>Displacement_Number!AB123*'Temporary Relocation Numbers'!$I$2</f>
        <v>487.309756186215</v>
      </c>
      <c r="AC123" s="44">
        <f>Displacement_Number!AC123*'Temporary Relocation Numbers'!$I$2</f>
        <v>584.04538358031243</v>
      </c>
      <c r="AD123" s="44">
        <f>Displacement_Number!AD123*'Temporary Relocation Numbers'!$I$2</f>
        <v>377.76901582880157</v>
      </c>
      <c r="AE123" s="44">
        <f>Displacement_Number!AE123*'Temporary Relocation Numbers'!$I$2</f>
        <v>452.77981247373418</v>
      </c>
      <c r="AF123" s="44">
        <f>Displacement_Number!AF123*'Temporary Relocation Numbers'!$I$2</f>
        <v>365.65640175327349</v>
      </c>
      <c r="AG123" s="44">
        <f>Displacement_Number!AG123*'Temporary Relocation Numbers'!$I$2</f>
        <v>139.8121760854215</v>
      </c>
      <c r="AH123" s="45">
        <f>Displacement_Number!AH123*'Temporary Relocation Numbers'!$O$2</f>
        <v>362021.34332258429</v>
      </c>
      <c r="AI123" s="45">
        <f>Displacement_Number!AI123*'Temporary Relocation Numbers'!$O$2</f>
        <v>727410.37443819584</v>
      </c>
      <c r="AJ123" s="45">
        <f>Displacement_Number!AJ123*'Temporary Relocation Numbers'!$O$2</f>
        <v>545632.26594483433</v>
      </c>
      <c r="AK123" s="45">
        <f>Displacement_Number!AK123*'Temporary Relocation Numbers'!$O$2</f>
        <v>296244.82517347031</v>
      </c>
      <c r="AL123" s="45">
        <f>Displacement_Number!AL123*'Temporary Relocation Numbers'!$O$2</f>
        <v>186608.5341811683</v>
      </c>
      <c r="AM123" s="45">
        <f>Displacement_Number!AM123*'Temporary Relocation Numbers'!$O$2</f>
        <v>95135.378878025542</v>
      </c>
    </row>
    <row r="124" spans="1:39" x14ac:dyDescent="0.35">
      <c r="A124">
        <v>2143</v>
      </c>
      <c r="B124" s="43">
        <f>Displacement_Number!B124*'Temporary Relocation Numbers'!$C$2</f>
        <v>0</v>
      </c>
      <c r="C124" s="43">
        <f>Displacement_Number!C124*'Temporary Relocation Numbers'!$C$2</f>
        <v>0</v>
      </c>
      <c r="D124" s="43">
        <f>Displacement_Number!D124*'Temporary Relocation Numbers'!$C$2</f>
        <v>0</v>
      </c>
      <c r="E124" s="43">
        <f>Displacement_Number!E124*'Temporary Relocation Numbers'!$C$2</f>
        <v>0</v>
      </c>
      <c r="F124" s="43">
        <f>Displacement_Number!F124*'Temporary Relocation Numbers'!$C$2</f>
        <v>0</v>
      </c>
      <c r="G124" s="43">
        <f>Displacement_Number!G124*'Temporary Relocation Numbers'!$C$2</f>
        <v>0</v>
      </c>
      <c r="H124" s="44">
        <f>Displacement_Number!H124*'Temporary Relocation Numbers'!$I$2</f>
        <v>526.59793566185954</v>
      </c>
      <c r="I124" s="44">
        <f>Displacement_Number!I124*'Temporary Relocation Numbers'!$I$2</f>
        <v>643.42345316849173</v>
      </c>
      <c r="J124" s="44">
        <f>Displacement_Number!J124*'Temporary Relocation Numbers'!$I$2</f>
        <v>420.59262595114046</v>
      </c>
      <c r="K124" s="44">
        <f>Displacement_Number!K124*'Temporary Relocation Numbers'!$I$2</f>
        <v>456.68673008398133</v>
      </c>
      <c r="L124" s="44">
        <f>Displacement_Number!L124*'Temporary Relocation Numbers'!$I$2</f>
        <v>375.53355198470985</v>
      </c>
      <c r="M124" s="44">
        <f>Displacement_Number!M124*'Temporary Relocation Numbers'!$I$2</f>
        <v>153.78360152556968</v>
      </c>
      <c r="N124" s="45">
        <f>Displacement_Number!N124*'Temporary Relocation Numbers'!$O$2</f>
        <v>394264.32032289135</v>
      </c>
      <c r="O124" s="45">
        <f>Displacement_Number!O124*'Temporary Relocation Numbers'!$O$2</f>
        <v>807623.6672504202</v>
      </c>
      <c r="P124" s="45">
        <f>Displacement_Number!P124*'Temporary Relocation Numbers'!$O$2</f>
        <v>612230.01705033612</v>
      </c>
      <c r="Q124" s="45">
        <f>Displacement_Number!Q124*'Temporary Relocation Numbers'!$O$2</f>
        <v>301135.09007007355</v>
      </c>
      <c r="R124" s="45">
        <f>Displacement_Number!R124*'Temporary Relocation Numbers'!$O$2</f>
        <v>193146.26764993704</v>
      </c>
      <c r="S124" s="45">
        <f>Displacement_Number!S124*'Temporary Relocation Numbers'!$O$2</f>
        <v>105459.65335080837</v>
      </c>
      <c r="U124">
        <v>2143</v>
      </c>
      <c r="V124" s="43">
        <f>Displacement_Number!V124*'Temporary Relocation Numbers'!$C$2</f>
        <v>0</v>
      </c>
      <c r="W124" s="43">
        <f>Displacement_Number!W124*'Temporary Relocation Numbers'!$C$2</f>
        <v>0</v>
      </c>
      <c r="X124" s="43">
        <f>Displacement_Number!X124*'Temporary Relocation Numbers'!$C$2</f>
        <v>0</v>
      </c>
      <c r="Y124" s="43">
        <f>Displacement_Number!Y124*'Temporary Relocation Numbers'!$C$2</f>
        <v>0</v>
      </c>
      <c r="Z124" s="43">
        <f>Displacement_Number!Z124*'Temporary Relocation Numbers'!$C$2</f>
        <v>0</v>
      </c>
      <c r="AA124" s="43">
        <f>Displacement_Number!AA124*'Temporary Relocation Numbers'!$C$2</f>
        <v>0</v>
      </c>
      <c r="AB124" s="44">
        <f>Displacement_Number!AB124*'Temporary Relocation Numbers'!$I$2</f>
        <v>490.24986668035524</v>
      </c>
      <c r="AC124" s="44">
        <f>Displacement_Number!AC124*'Temporary Relocation Numbers'!$I$2</f>
        <v>587.56913400705844</v>
      </c>
      <c r="AD124" s="44">
        <f>Displacement_Number!AD124*'Temporary Relocation Numbers'!$I$2</f>
        <v>380.04822865739703</v>
      </c>
      <c r="AE124" s="44">
        <f>Displacement_Number!AE124*'Temporary Relocation Numbers'!$I$2</f>
        <v>455.51159171945943</v>
      </c>
      <c r="AF124" s="44">
        <f>Displacement_Number!AF124*'Temporary Relocation Numbers'!$I$2</f>
        <v>367.8625349373454</v>
      </c>
      <c r="AG124" s="44">
        <f>Displacement_Number!AG124*'Temporary Relocation Numbers'!$I$2</f>
        <v>140.65571192868964</v>
      </c>
      <c r="AH124" s="45">
        <f>Displacement_Number!AH124*'Temporary Relocation Numbers'!$O$2</f>
        <v>367050.49029898393</v>
      </c>
      <c r="AI124" s="45">
        <f>Displacement_Number!AI124*'Temporary Relocation Numbers'!$O$2</f>
        <v>737515.45181190153</v>
      </c>
      <c r="AJ124" s="45">
        <f>Displacement_Number!AJ124*'Temporary Relocation Numbers'!$O$2</f>
        <v>553212.10871133511</v>
      </c>
      <c r="AK124" s="45">
        <f>Displacement_Number!AK124*'Temporary Relocation Numbers'!$O$2</f>
        <v>300360.21448483376</v>
      </c>
      <c r="AL124" s="45">
        <f>Displacement_Number!AL124*'Temporary Relocation Numbers'!$O$2</f>
        <v>189200.8723478475</v>
      </c>
      <c r="AM124" s="45">
        <f>Displacement_Number!AM124*'Temporary Relocation Numbers'!$O$2</f>
        <v>96456.985495585483</v>
      </c>
    </row>
    <row r="125" spans="1:39" x14ac:dyDescent="0.35">
      <c r="A125">
        <v>2144</v>
      </c>
      <c r="B125" s="43">
        <f>Displacement_Number!B125*'Temporary Relocation Numbers'!$C$2</f>
        <v>0</v>
      </c>
      <c r="C125" s="43">
        <f>Displacement_Number!C125*'Temporary Relocation Numbers'!$C$2</f>
        <v>0</v>
      </c>
      <c r="D125" s="43">
        <f>Displacement_Number!D125*'Temporary Relocation Numbers'!$C$2</f>
        <v>0</v>
      </c>
      <c r="E125" s="43">
        <f>Displacement_Number!E125*'Temporary Relocation Numbers'!$C$2</f>
        <v>0</v>
      </c>
      <c r="F125" s="43">
        <f>Displacement_Number!F125*'Temporary Relocation Numbers'!$C$2</f>
        <v>0</v>
      </c>
      <c r="G125" s="43">
        <f>Displacement_Number!G125*'Temporary Relocation Numbers'!$C$2</f>
        <v>0</v>
      </c>
      <c r="H125" s="44">
        <f>Displacement_Number!H125*'Temporary Relocation Numbers'!$I$2</f>
        <v>529.7750855078815</v>
      </c>
      <c r="I125" s="44">
        <f>Displacement_Number!I125*'Temporary Relocation Numbers'!$I$2</f>
        <v>647.30545229291272</v>
      </c>
      <c r="J125" s="44">
        <f>Displacement_Number!J125*'Temporary Relocation Numbers'!$I$2</f>
        <v>423.13020862339135</v>
      </c>
      <c r="K125" s="44">
        <f>Displacement_Number!K125*'Temporary Relocation Numbers'!$I$2</f>
        <v>459.44208113248646</v>
      </c>
      <c r="L125" s="44">
        <f>Displacement_Number!L125*'Temporary Relocation Numbers'!$I$2</f>
        <v>377.79927747671104</v>
      </c>
      <c r="M125" s="44">
        <f>Displacement_Number!M125*'Temporary Relocation Numbers'!$I$2</f>
        <v>154.71143187358192</v>
      </c>
      <c r="N125" s="45">
        <f>Displacement_Number!N125*'Temporary Relocation Numbers'!$O$2</f>
        <v>399741.38196863898</v>
      </c>
      <c r="O125" s="45">
        <f>Displacement_Number!O125*'Temporary Relocation Numbers'!$O$2</f>
        <v>818843.05582829774</v>
      </c>
      <c r="P125" s="45">
        <f>Displacement_Number!P125*'Temporary Relocation Numbers'!$O$2</f>
        <v>620735.02592868346</v>
      </c>
      <c r="Q125" s="45">
        <f>Displacement_Number!Q125*'Temporary Relocation Numbers'!$O$2</f>
        <v>305318.41421835253</v>
      </c>
      <c r="R125" s="45">
        <f>Displacement_Number!R125*'Temporary Relocation Numbers'!$O$2</f>
        <v>195829.42704335714</v>
      </c>
      <c r="S125" s="45">
        <f>Displacement_Number!S125*'Temporary Relocation Numbers'!$O$2</f>
        <v>106924.68326289501</v>
      </c>
      <c r="U125">
        <v>2144</v>
      </c>
      <c r="V125" s="43">
        <f>Displacement_Number!V125*'Temporary Relocation Numbers'!$C$2</f>
        <v>0</v>
      </c>
      <c r="W125" s="43">
        <f>Displacement_Number!W125*'Temporary Relocation Numbers'!$C$2</f>
        <v>0</v>
      </c>
      <c r="X125" s="43">
        <f>Displacement_Number!X125*'Temporary Relocation Numbers'!$C$2</f>
        <v>0</v>
      </c>
      <c r="Y125" s="43">
        <f>Displacement_Number!Y125*'Temporary Relocation Numbers'!$C$2</f>
        <v>0</v>
      </c>
      <c r="Z125" s="43">
        <f>Displacement_Number!Z125*'Temporary Relocation Numbers'!$C$2</f>
        <v>0</v>
      </c>
      <c r="AA125" s="43">
        <f>Displacement_Number!AA125*'Temporary Relocation Numbers'!$C$2</f>
        <v>0</v>
      </c>
      <c r="AB125" s="44">
        <f>Displacement_Number!AB125*'Temporary Relocation Numbers'!$I$2</f>
        <v>493.20771589121108</v>
      </c>
      <c r="AC125" s="44">
        <f>Displacement_Number!AC125*'Temporary Relocation Numbers'!$I$2</f>
        <v>591.11414445471917</v>
      </c>
      <c r="AD125" s="44">
        <f>Displacement_Number!AD125*'Temporary Relocation Numbers'!$I$2</f>
        <v>382.34119277553805</v>
      </c>
      <c r="AE125" s="44">
        <f>Displacement_Number!AE125*'Temporary Relocation Numbers'!$I$2</f>
        <v>458.25985274648701</v>
      </c>
      <c r="AF125" s="44">
        <f>Displacement_Number!AF125*'Temporary Relocation Numbers'!$I$2</f>
        <v>370.08197849586298</v>
      </c>
      <c r="AG125" s="44">
        <f>Displacement_Number!AG125*'Temporary Relocation Numbers'!$I$2</f>
        <v>141.50433711924359</v>
      </c>
      <c r="AH125" s="45">
        <f>Displacement_Number!AH125*'Temporary Relocation Numbers'!$O$2</f>
        <v>372149.5014416179</v>
      </c>
      <c r="AI125" s="45">
        <f>Displacement_Number!AI125*'Temporary Relocation Numbers'!$O$2</f>
        <v>747760.90742644225</v>
      </c>
      <c r="AJ125" s="45">
        <f>Displacement_Number!AJ125*'Temporary Relocation Numbers'!$O$2</f>
        <v>560897.24953286455</v>
      </c>
      <c r="AK125" s="45">
        <f>Displacement_Number!AK125*'Temporary Relocation Numbers'!$O$2</f>
        <v>304532.77417604829</v>
      </c>
      <c r="AL125" s="45">
        <f>Displacement_Number!AL125*'Temporary Relocation Numbers'!$O$2</f>
        <v>191829.2228930596</v>
      </c>
      <c r="AM125" s="45">
        <f>Displacement_Number!AM125*'Temporary Relocation Numbers'!$O$2</f>
        <v>97796.951676876357</v>
      </c>
    </row>
    <row r="126" spans="1:39" x14ac:dyDescent="0.35">
      <c r="A126">
        <v>2145</v>
      </c>
      <c r="B126" s="43">
        <f>Displacement_Number!B126*'Temporary Relocation Numbers'!$C$2</f>
        <v>0</v>
      </c>
      <c r="C126" s="43">
        <f>Displacement_Number!C126*'Temporary Relocation Numbers'!$C$2</f>
        <v>0</v>
      </c>
      <c r="D126" s="43">
        <f>Displacement_Number!D126*'Temporary Relocation Numbers'!$C$2</f>
        <v>0</v>
      </c>
      <c r="E126" s="43">
        <f>Displacement_Number!E126*'Temporary Relocation Numbers'!$C$2</f>
        <v>0</v>
      </c>
      <c r="F126" s="43">
        <f>Displacement_Number!F126*'Temporary Relocation Numbers'!$C$2</f>
        <v>0</v>
      </c>
      <c r="G126" s="43">
        <f>Displacement_Number!G126*'Temporary Relocation Numbers'!$C$2</f>
        <v>0</v>
      </c>
      <c r="H126" s="44">
        <f>Displacement_Number!H126*'Temporary Relocation Numbers'!$I$2</f>
        <v>532.9714042120786</v>
      </c>
      <c r="I126" s="44">
        <f>Displacement_Number!I126*'Temporary Relocation Numbers'!$I$2</f>
        <v>651.21087287815828</v>
      </c>
      <c r="J126" s="44">
        <f>Displacement_Number!J126*'Temporary Relocation Numbers'!$I$2</f>
        <v>425.68310142097778</v>
      </c>
      <c r="K126" s="44">
        <f>Displacement_Number!K126*'Temporary Relocation Numbers'!$I$2</f>
        <v>462.21405617923892</v>
      </c>
      <c r="L126" s="44">
        <f>Displacement_Number!L126*'Temporary Relocation Numbers'!$I$2</f>
        <v>380.07867288443089</v>
      </c>
      <c r="M126" s="44">
        <f>Displacement_Number!M126*'Temporary Relocation Numbers'!$I$2</f>
        <v>155.64486014716067</v>
      </c>
      <c r="N126" s="45">
        <f>Displacement_Number!N126*'Temporary Relocation Numbers'!$O$2</f>
        <v>405294.53014498285</v>
      </c>
      <c r="O126" s="45">
        <f>Displacement_Number!O126*'Temporary Relocation Numbers'!$O$2</f>
        <v>830218.30249350693</v>
      </c>
      <c r="P126" s="45">
        <f>Displacement_Number!P126*'Temporary Relocation Numbers'!$O$2</f>
        <v>629358.18513289897</v>
      </c>
      <c r="Q126" s="45">
        <f>Displacement_Number!Q126*'Temporary Relocation Numbers'!$O$2</f>
        <v>309559.85248719284</v>
      </c>
      <c r="R126" s="45">
        <f>Displacement_Number!R126*'Temporary Relocation Numbers'!$O$2</f>
        <v>198549.86049036423</v>
      </c>
      <c r="S126" s="45">
        <f>Displacement_Number!S126*'Temporary Relocation Numbers'!$O$2</f>
        <v>108410.06515391494</v>
      </c>
      <c r="U126">
        <v>2145</v>
      </c>
      <c r="V126" s="43">
        <f>Displacement_Number!V126*'Temporary Relocation Numbers'!$C$2</f>
        <v>0</v>
      </c>
      <c r="W126" s="43">
        <f>Displacement_Number!W126*'Temporary Relocation Numbers'!$C$2</f>
        <v>0</v>
      </c>
      <c r="X126" s="43">
        <f>Displacement_Number!X126*'Temporary Relocation Numbers'!$C$2</f>
        <v>0</v>
      </c>
      <c r="Y126" s="43">
        <f>Displacement_Number!Y126*'Temporary Relocation Numbers'!$C$2</f>
        <v>0</v>
      </c>
      <c r="Z126" s="43">
        <f>Displacement_Number!Z126*'Temporary Relocation Numbers'!$C$2</f>
        <v>0</v>
      </c>
      <c r="AA126" s="43">
        <f>Displacement_Number!AA126*'Temporary Relocation Numbers'!$C$2</f>
        <v>0</v>
      </c>
      <c r="AB126" s="44">
        <f>Displacement_Number!AB126*'Temporary Relocation Numbers'!$I$2</f>
        <v>496.18341084267558</v>
      </c>
      <c r="AC126" s="44">
        <f>Displacement_Number!AC126*'Temporary Relocation Numbers'!$I$2</f>
        <v>594.68054319244925</v>
      </c>
      <c r="AD126" s="44">
        <f>Displacement_Number!AD126*'Temporary Relocation Numbers'!$I$2</f>
        <v>384.64799114957236</v>
      </c>
      <c r="AE126" s="44">
        <f>Displacement_Number!AE126*'Temporary Relocation Numbers'!$I$2</f>
        <v>461.02469499517827</v>
      </c>
      <c r="AF126" s="44">
        <f>Displacement_Number!AF126*'Temporary Relocation Numbers'!$I$2</f>
        <v>372.31481273497911</v>
      </c>
      <c r="AG126" s="44">
        <f>Displacement_Number!AG126*'Temporary Relocation Numbers'!$I$2</f>
        <v>142.35808236289859</v>
      </c>
      <c r="AH126" s="45">
        <f>Displacement_Number!AH126*'Temporary Relocation Numbers'!$O$2</f>
        <v>377319.34729315387</v>
      </c>
      <c r="AI126" s="45">
        <f>Displacement_Number!AI126*'Temporary Relocation Numbers'!$O$2</f>
        <v>758148.69139558414</v>
      </c>
      <c r="AJ126" s="45">
        <f>Displacement_Number!AJ126*'Temporary Relocation Numbers'!$O$2</f>
        <v>568689.1511944345</v>
      </c>
      <c r="AK126" s="45">
        <f>Displacement_Number!AK126*'Temporary Relocation Numbers'!$O$2</f>
        <v>308763.29844957823</v>
      </c>
      <c r="AL126" s="45">
        <f>Displacement_Number!AL126*'Temporary Relocation Numbers'!$O$2</f>
        <v>194494.08609544291</v>
      </c>
      <c r="AM126" s="45">
        <f>Displacement_Number!AM126*'Temporary Relocation Numbers'!$O$2</f>
        <v>99155.532470243037</v>
      </c>
    </row>
    <row r="127" spans="1:39" x14ac:dyDescent="0.35">
      <c r="A127">
        <v>2146</v>
      </c>
      <c r="B127" s="43">
        <f>Displacement_Number!B127*'Temporary Relocation Numbers'!$C$2</f>
        <v>0</v>
      </c>
      <c r="C127" s="43">
        <f>Displacement_Number!C127*'Temporary Relocation Numbers'!$C$2</f>
        <v>0</v>
      </c>
      <c r="D127" s="43">
        <f>Displacement_Number!D127*'Temporary Relocation Numbers'!$C$2</f>
        <v>0</v>
      </c>
      <c r="E127" s="43">
        <f>Displacement_Number!E127*'Temporary Relocation Numbers'!$C$2</f>
        <v>0</v>
      </c>
      <c r="F127" s="43">
        <f>Displacement_Number!F127*'Temporary Relocation Numbers'!$C$2</f>
        <v>0</v>
      </c>
      <c r="G127" s="43">
        <f>Displacement_Number!G127*'Temporary Relocation Numbers'!$C$2</f>
        <v>0</v>
      </c>
      <c r="H127" s="44">
        <f>Displacement_Number!H127*'Temporary Relocation Numbers'!$I$2</f>
        <v>536.1870074268885</v>
      </c>
      <c r="I127" s="44">
        <f>Displacement_Number!I127*'Temporary Relocation Numbers'!$I$2</f>
        <v>655.13985623410747</v>
      </c>
      <c r="J127" s="44">
        <f>Displacement_Number!J127*'Temporary Relocation Numbers'!$I$2</f>
        <v>428.25139671525</v>
      </c>
      <c r="K127" s="44">
        <f>Displacement_Number!K127*'Temporary Relocation Numbers'!$I$2</f>
        <v>465.00275552264469</v>
      </c>
      <c r="L127" s="44">
        <f>Displacement_Number!L127*'Temporary Relocation Numbers'!$I$2</f>
        <v>382.37182068326007</v>
      </c>
      <c r="M127" s="44">
        <f>Displacement_Number!M127*'Temporary Relocation Numbers'!$I$2</f>
        <v>156.58392012055222</v>
      </c>
      <c r="N127" s="45">
        <f>Displacement_Number!N127*'Temporary Relocation Numbers'!$O$2</f>
        <v>410924.82183475688</v>
      </c>
      <c r="O127" s="45">
        <f>Displacement_Number!O127*'Temporary Relocation Numbers'!$O$2</f>
        <v>841751.57240355341</v>
      </c>
      <c r="P127" s="45">
        <f>Displacement_Number!P127*'Temporary Relocation Numbers'!$O$2</f>
        <v>638101.13598984107</v>
      </c>
      <c r="Q127" s="45">
        <f>Displacement_Number!Q127*'Temporary Relocation Numbers'!$O$2</f>
        <v>313860.21218936506</v>
      </c>
      <c r="R127" s="45">
        <f>Displacement_Number!R127*'Temporary Relocation Numbers'!$O$2</f>
        <v>201308.08579659965</v>
      </c>
      <c r="S127" s="45">
        <f>Displacement_Number!S127*'Temporary Relocation Numbers'!$O$2</f>
        <v>109916.08175055051</v>
      </c>
      <c r="U127">
        <v>2146</v>
      </c>
      <c r="V127" s="43">
        <f>Displacement_Number!V127*'Temporary Relocation Numbers'!$C$2</f>
        <v>0</v>
      </c>
      <c r="W127" s="43">
        <f>Displacement_Number!W127*'Temporary Relocation Numbers'!$C$2</f>
        <v>0</v>
      </c>
      <c r="X127" s="43">
        <f>Displacement_Number!X127*'Temporary Relocation Numbers'!$C$2</f>
        <v>0</v>
      </c>
      <c r="Y127" s="43">
        <f>Displacement_Number!Y127*'Temporary Relocation Numbers'!$C$2</f>
        <v>0</v>
      </c>
      <c r="Z127" s="43">
        <f>Displacement_Number!Z127*'Temporary Relocation Numbers'!$C$2</f>
        <v>0</v>
      </c>
      <c r="AA127" s="43">
        <f>Displacement_Number!AA127*'Temporary Relocation Numbers'!$C$2</f>
        <v>0</v>
      </c>
      <c r="AB127" s="44">
        <f>Displacement_Number!AB127*'Temporary Relocation Numbers'!$I$2</f>
        <v>499.17705920435407</v>
      </c>
      <c r="AC127" s="44">
        <f>Displacement_Number!AC127*'Temporary Relocation Numbers'!$I$2</f>
        <v>598.26845926329645</v>
      </c>
      <c r="AD127" s="44">
        <f>Displacement_Number!AD127*'Temporary Relocation Numbers'!$I$2</f>
        <v>386.96870724641298</v>
      </c>
      <c r="AE127" s="44">
        <f>Displacement_Number!AE127*'Temporary Relocation Numbers'!$I$2</f>
        <v>463.80621850585305</v>
      </c>
      <c r="AF127" s="44">
        <f>Displacement_Number!AF127*'Temporary Relocation Numbers'!$I$2</f>
        <v>374.56111844536116</v>
      </c>
      <c r="AG127" s="44">
        <f>Displacement_Number!AG127*'Temporary Relocation Numbers'!$I$2</f>
        <v>143.21697855072884</v>
      </c>
      <c r="AH127" s="45">
        <f>Displacement_Number!AH127*'Temporary Relocation Numbers'!$O$2</f>
        <v>382561.01187889511</v>
      </c>
      <c r="AI127" s="45">
        <f>Displacement_Number!AI127*'Temporary Relocation Numbers'!$O$2</f>
        <v>768680.78092378669</v>
      </c>
      <c r="AJ127" s="45">
        <f>Displacement_Number!AJ127*'Temporary Relocation Numbers'!$O$2</f>
        <v>576589.29680185067</v>
      </c>
      <c r="AK127" s="45">
        <f>Displacement_Number!AK127*'Temporary Relocation Numbers'!$O$2</f>
        <v>313052.59254083084</v>
      </c>
      <c r="AL127" s="45">
        <f>Displacement_Number!AL127*'Temporary Relocation Numbers'!$O$2</f>
        <v>197195.9691834324</v>
      </c>
      <c r="AM127" s="45">
        <f>Displacement_Number!AM127*'Temporary Relocation Numbers'!$O$2</f>
        <v>100532.98646712431</v>
      </c>
    </row>
    <row r="128" spans="1:39" x14ac:dyDescent="0.35">
      <c r="A128">
        <v>2147</v>
      </c>
      <c r="B128" s="43">
        <f>Displacement_Number!B128*'Temporary Relocation Numbers'!$C$2</f>
        <v>0</v>
      </c>
      <c r="C128" s="43">
        <f>Displacement_Number!C128*'Temporary Relocation Numbers'!$C$2</f>
        <v>0</v>
      </c>
      <c r="D128" s="43">
        <f>Displacement_Number!D128*'Temporary Relocation Numbers'!$C$2</f>
        <v>0</v>
      </c>
      <c r="E128" s="43">
        <f>Displacement_Number!E128*'Temporary Relocation Numbers'!$C$2</f>
        <v>0</v>
      </c>
      <c r="F128" s="43">
        <f>Displacement_Number!F128*'Temporary Relocation Numbers'!$C$2</f>
        <v>0</v>
      </c>
      <c r="G128" s="43">
        <f>Displacement_Number!G128*'Temporary Relocation Numbers'!$C$2</f>
        <v>0</v>
      </c>
      <c r="H128" s="44">
        <f>Displacement_Number!H128*'Temporary Relocation Numbers'!$I$2</f>
        <v>539.42201150252015</v>
      </c>
      <c r="I128" s="44">
        <f>Displacement_Number!I128*'Temporary Relocation Numbers'!$I$2</f>
        <v>659.0925445232117</v>
      </c>
      <c r="J128" s="44">
        <f>Displacement_Number!J128*'Temporary Relocation Numbers'!$I$2</f>
        <v>430.83518743486684</v>
      </c>
      <c r="K128" s="44">
        <f>Displacement_Number!K128*'Temporary Relocation Numbers'!$I$2</f>
        <v>467.808280066245</v>
      </c>
      <c r="L128" s="44">
        <f>Displacement_Number!L128*'Temporary Relocation Numbers'!$I$2</f>
        <v>384.67880384619269</v>
      </c>
      <c r="M128" s="44">
        <f>Displacement_Number!M128*'Temporary Relocation Numbers'!$I$2</f>
        <v>157.52864577177468</v>
      </c>
      <c r="N128" s="45">
        <f>Displacement_Number!N128*'Temporary Relocation Numbers'!$O$2</f>
        <v>416633.32870424376</v>
      </c>
      <c r="O128" s="45">
        <f>Displacement_Number!O128*'Temporary Relocation Numbers'!$O$2</f>
        <v>853445.06079399015</v>
      </c>
      <c r="P128" s="45">
        <f>Displacement_Number!P128*'Temporary Relocation Numbers'!$O$2</f>
        <v>646965.54262743809</v>
      </c>
      <c r="Q128" s="45">
        <f>Displacement_Number!Q128*'Temporary Relocation Numbers'!$O$2</f>
        <v>318220.31185270945</v>
      </c>
      <c r="R128" s="45">
        <f>Displacement_Number!R128*'Temporary Relocation Numbers'!$O$2</f>
        <v>204104.62796098433</v>
      </c>
      <c r="S128" s="45">
        <f>Displacement_Number!S128*'Temporary Relocation Numbers'!$O$2</f>
        <v>111443.01970708123</v>
      </c>
      <c r="U128">
        <v>2147</v>
      </c>
      <c r="V128" s="43">
        <f>Displacement_Number!V128*'Temporary Relocation Numbers'!$C$2</f>
        <v>0</v>
      </c>
      <c r="W128" s="43">
        <f>Displacement_Number!W128*'Temporary Relocation Numbers'!$C$2</f>
        <v>0</v>
      </c>
      <c r="X128" s="43">
        <f>Displacement_Number!X128*'Temporary Relocation Numbers'!$C$2</f>
        <v>0</v>
      </c>
      <c r="Y128" s="43">
        <f>Displacement_Number!Y128*'Temporary Relocation Numbers'!$C$2</f>
        <v>0</v>
      </c>
      <c r="Z128" s="43">
        <f>Displacement_Number!Z128*'Temporary Relocation Numbers'!$C$2</f>
        <v>0</v>
      </c>
      <c r="AA128" s="43">
        <f>Displacement_Number!AA128*'Temporary Relocation Numbers'!$C$2</f>
        <v>0</v>
      </c>
      <c r="AB128" s="44">
        <f>Displacement_Number!AB128*'Temporary Relocation Numbers'!$I$2</f>
        <v>502.18876929546093</v>
      </c>
      <c r="AC128" s="44">
        <f>Displacement_Number!AC128*'Temporary Relocation Numbers'!$I$2</f>
        <v>601.87802248887033</v>
      </c>
      <c r="AD128" s="44">
        <f>Displacement_Number!AD128*'Temporary Relocation Numbers'!$I$2</f>
        <v>389.30342503655771</v>
      </c>
      <c r="AE128" s="44">
        <f>Displacement_Number!AE128*'Temporary Relocation Numbers'!$I$2</f>
        <v>466.60452392240944</v>
      </c>
      <c r="AF128" s="44">
        <f>Displacement_Number!AF128*'Temporary Relocation Numbers'!$I$2</f>
        <v>376.82097690511523</v>
      </c>
      <c r="AG128" s="44">
        <f>Displacement_Number!AG128*'Temporary Relocation Numbers'!$I$2</f>
        <v>144.08105676018536</v>
      </c>
      <c r="AH128" s="45">
        <f>Displacement_Number!AH128*'Temporary Relocation Numbers'!$O$2</f>
        <v>387875.49289407872</v>
      </c>
      <c r="AI128" s="45">
        <f>Displacement_Number!AI128*'Temporary Relocation Numbers'!$O$2</f>
        <v>779359.18068253959</v>
      </c>
      <c r="AJ128" s="45">
        <f>Displacement_Number!AJ128*'Temporary Relocation Numbers'!$O$2</f>
        <v>584599.19006400439</v>
      </c>
      <c r="AK128" s="45">
        <f>Displacement_Number!AK128*'Temporary Relocation Numbers'!$O$2</f>
        <v>317401.47287142475</v>
      </c>
      <c r="AL128" s="45">
        <f>Displacement_Number!AL128*'Temporary Relocation Numbers'!$O$2</f>
        <v>199935.38643180538</v>
      </c>
      <c r="AM128" s="45">
        <f>Displacement_Number!AM128*'Temporary Relocation Numbers'!$O$2</f>
        <v>101929.575851273</v>
      </c>
    </row>
    <row r="129" spans="1:39" x14ac:dyDescent="0.35">
      <c r="A129">
        <v>2148</v>
      </c>
      <c r="B129" s="43">
        <f>Displacement_Number!B129*'Temporary Relocation Numbers'!$C$2</f>
        <v>0</v>
      </c>
      <c r="C129" s="43">
        <f>Displacement_Number!C129*'Temporary Relocation Numbers'!$C$2</f>
        <v>0</v>
      </c>
      <c r="D129" s="43">
        <f>Displacement_Number!D129*'Temporary Relocation Numbers'!$C$2</f>
        <v>0</v>
      </c>
      <c r="E129" s="43">
        <f>Displacement_Number!E129*'Temporary Relocation Numbers'!$C$2</f>
        <v>0</v>
      </c>
      <c r="F129" s="43">
        <f>Displacement_Number!F129*'Temporary Relocation Numbers'!$C$2</f>
        <v>0</v>
      </c>
      <c r="G129" s="43">
        <f>Displacement_Number!G129*'Temporary Relocation Numbers'!$C$2</f>
        <v>0</v>
      </c>
      <c r="H129" s="44">
        <f>Displacement_Number!H129*'Temporary Relocation Numbers'!$I$2</f>
        <v>542.67653349116426</v>
      </c>
      <c r="I129" s="44">
        <f>Displacement_Number!I129*'Temporary Relocation Numbers'!$I$2</f>
        <v>663.06908076563775</v>
      </c>
      <c r="J129" s="44">
        <f>Displacement_Number!J129*'Temporary Relocation Numbers'!$I$2</f>
        <v>433.43456706915867</v>
      </c>
      <c r="K129" s="44">
        <f>Displacement_Number!K129*'Temporary Relocation Numbers'!$I$2</f>
        <v>470.63073132236735</v>
      </c>
      <c r="L129" s="44">
        <f>Displacement_Number!L129*'Temporary Relocation Numbers'!$I$2</f>
        <v>386.99970584682762</v>
      </c>
      <c r="M129" s="44">
        <f>Displacement_Number!M129*'Temporary Relocation Numbers'!$I$2</f>
        <v>158.47907128384736</v>
      </c>
      <c r="N129" s="45">
        <f>Displacement_Number!N129*'Temporary Relocation Numbers'!$O$2</f>
        <v>422421.13730715599</v>
      </c>
      <c r="O129" s="45">
        <f>Displacement_Number!O129*'Temporary Relocation Numbers'!$O$2</f>
        <v>865300.99339625891</v>
      </c>
      <c r="P129" s="45">
        <f>Displacement_Number!P129*'Temporary Relocation Numbers'!$O$2</f>
        <v>655953.09229143767</v>
      </c>
      <c r="Q129" s="45">
        <f>Displacement_Number!Q129*'Temporary Relocation Numbers'!$O$2</f>
        <v>322640.98137593427</v>
      </c>
      <c r="R129" s="45">
        <f>Displacement_Number!R129*'Temporary Relocation Numbers'!$O$2</f>
        <v>206940.01927564648</v>
      </c>
      <c r="S129" s="45">
        <f>Displacement_Number!S129*'Temporary Relocation Numbers'!$O$2</f>
        <v>112991.1696599455</v>
      </c>
      <c r="U129">
        <v>2148</v>
      </c>
      <c r="V129" s="43">
        <f>Displacement_Number!V129*'Temporary Relocation Numbers'!$C$2</f>
        <v>0</v>
      </c>
      <c r="W129" s="43">
        <f>Displacement_Number!W129*'Temporary Relocation Numbers'!$C$2</f>
        <v>0</v>
      </c>
      <c r="X129" s="43">
        <f>Displacement_Number!X129*'Temporary Relocation Numbers'!$C$2</f>
        <v>0</v>
      </c>
      <c r="Y129" s="43">
        <f>Displacement_Number!Y129*'Temporary Relocation Numbers'!$C$2</f>
        <v>0</v>
      </c>
      <c r="Z129" s="43">
        <f>Displacement_Number!Z129*'Temporary Relocation Numbers'!$C$2</f>
        <v>0</v>
      </c>
      <c r="AA129" s="43">
        <f>Displacement_Number!AA129*'Temporary Relocation Numbers'!$C$2</f>
        <v>0</v>
      </c>
      <c r="AB129" s="44">
        <f>Displacement_Number!AB129*'Temporary Relocation Numbers'!$I$2</f>
        <v>505.2186500887376</v>
      </c>
      <c r="AC129" s="44">
        <f>Displacement_Number!AC129*'Temporary Relocation Numbers'!$I$2</f>
        <v>605.50936347403979</v>
      </c>
      <c r="AD129" s="44">
        <f>Displacement_Number!AD129*'Temporary Relocation Numbers'!$I$2</f>
        <v>391.65222899712808</v>
      </c>
      <c r="AE129" s="44">
        <f>Displacement_Number!AE129*'Temporary Relocation Numbers'!$I$2</f>
        <v>469.41971249596492</v>
      </c>
      <c r="AF129" s="44">
        <f>Displacement_Number!AF129*'Temporary Relocation Numbers'!$I$2</f>
        <v>379.09446988272668</v>
      </c>
      <c r="AG129" s="44">
        <f>Displacement_Number!AG129*'Temporary Relocation Numbers'!$I$2</f>
        <v>144.95034825622011</v>
      </c>
      <c r="AH129" s="45">
        <f>Displacement_Number!AH129*'Temporary Relocation Numbers'!$O$2</f>
        <v>393263.80189377663</v>
      </c>
      <c r="AI129" s="45">
        <f>Displacement_Number!AI129*'Temporary Relocation Numbers'!$O$2</f>
        <v>790185.92319193482</v>
      </c>
      <c r="AJ129" s="45">
        <f>Displacement_Number!AJ129*'Temporary Relocation Numbers'!$O$2</f>
        <v>592720.35557908949</v>
      </c>
      <c r="AK129" s="45">
        <f>Displacement_Number!AK129*'Temporary Relocation Numbers'!$O$2</f>
        <v>321810.76720458735</v>
      </c>
      <c r="AL129" s="45">
        <f>Displacement_Number!AL129*'Temporary Relocation Numbers'!$O$2</f>
        <v>202712.85925956865</v>
      </c>
      <c r="AM129" s="45">
        <f>Displacement_Number!AM129*'Temporary Relocation Numbers'!$O$2</f>
        <v>103345.56644865987</v>
      </c>
    </row>
    <row r="130" spans="1:39" x14ac:dyDescent="0.35">
      <c r="A130">
        <v>2149</v>
      </c>
      <c r="B130" s="43">
        <f>Displacement_Number!B130*'Temporary Relocation Numbers'!$C$2</f>
        <v>0</v>
      </c>
      <c r="C130" s="43">
        <f>Displacement_Number!C130*'Temporary Relocation Numbers'!$C$2</f>
        <v>0</v>
      </c>
      <c r="D130" s="43">
        <f>Displacement_Number!D130*'Temporary Relocation Numbers'!$C$2</f>
        <v>0</v>
      </c>
      <c r="E130" s="43">
        <f>Displacement_Number!E130*'Temporary Relocation Numbers'!$C$2</f>
        <v>0</v>
      </c>
      <c r="F130" s="43">
        <f>Displacement_Number!F130*'Temporary Relocation Numbers'!$C$2</f>
        <v>0</v>
      </c>
      <c r="G130" s="43">
        <f>Displacement_Number!G130*'Temporary Relocation Numbers'!$C$2</f>
        <v>0</v>
      </c>
      <c r="H130" s="44">
        <f>Displacement_Number!H130*'Temporary Relocation Numbers'!$I$2</f>
        <v>545.95069115122817</v>
      </c>
      <c r="I130" s="44">
        <f>Displacement_Number!I130*'Temporary Relocation Numbers'!$I$2</f>
        <v>667.06960884444356</v>
      </c>
      <c r="J130" s="44">
        <f>Displacement_Number!J130*'Temporary Relocation Numbers'!$I$2</f>
        <v>436.04962967150925</v>
      </c>
      <c r="K130" s="44">
        <f>Displacement_Number!K130*'Temporary Relocation Numbers'!$I$2</f>
        <v>473.4702114157991</v>
      </c>
      <c r="L130" s="44">
        <f>Displacement_Number!L130*'Temporary Relocation Numbers'!$I$2</f>
        <v>389.33461066238942</v>
      </c>
      <c r="M130" s="44">
        <f>Displacement_Number!M130*'Temporary Relocation Numbers'!$I$2</f>
        <v>159.43523104602787</v>
      </c>
      <c r="N130" s="45">
        <f>Displacement_Number!N130*'Temporary Relocation Numbers'!$O$2</f>
        <v>428289.34929144941</v>
      </c>
      <c r="O130" s="45">
        <f>Displacement_Number!O130*'Temporary Relocation Numbers'!$O$2</f>
        <v>877321.6268613328</v>
      </c>
      <c r="P130" s="45">
        <f>Displacement_Number!P130*'Temporary Relocation Numbers'!$O$2</f>
        <v>665065.49566655559</v>
      </c>
      <c r="Q130" s="45">
        <f>Displacement_Number!Q130*'Temporary Relocation Numbers'!$O$2</f>
        <v>327123.06218657736</v>
      </c>
      <c r="R130" s="45">
        <f>Displacement_Number!R130*'Temporary Relocation Numbers'!$O$2</f>
        <v>209814.79942723786</v>
      </c>
      <c r="S130" s="45">
        <f>Displacement_Number!S130*'Temporary Relocation Numbers'!$O$2</f>
        <v>114560.82628306022</v>
      </c>
      <c r="U130">
        <v>2149</v>
      </c>
      <c r="V130" s="43">
        <f>Displacement_Number!V130*'Temporary Relocation Numbers'!$C$2</f>
        <v>0</v>
      </c>
      <c r="W130" s="43">
        <f>Displacement_Number!W130*'Temporary Relocation Numbers'!$C$2</f>
        <v>0</v>
      </c>
      <c r="X130" s="43">
        <f>Displacement_Number!X130*'Temporary Relocation Numbers'!$C$2</f>
        <v>0</v>
      </c>
      <c r="Y130" s="43">
        <f>Displacement_Number!Y130*'Temporary Relocation Numbers'!$C$2</f>
        <v>0</v>
      </c>
      <c r="Z130" s="43">
        <f>Displacement_Number!Z130*'Temporary Relocation Numbers'!$C$2</f>
        <v>0</v>
      </c>
      <c r="AA130" s="43">
        <f>Displacement_Number!AA130*'Temporary Relocation Numbers'!$C$2</f>
        <v>0</v>
      </c>
      <c r="AB130" s="44">
        <f>Displacement_Number!AB130*'Temporary Relocation Numbers'!$I$2</f>
        <v>508.26681121439674</v>
      </c>
      <c r="AC130" s="44">
        <f>Displacement_Number!AC130*'Temporary Relocation Numbers'!$I$2</f>
        <v>609.16261361165846</v>
      </c>
      <c r="AD130" s="44">
        <f>Displacement_Number!AD130*'Temporary Relocation Numbers'!$I$2</f>
        <v>394.01520411492533</v>
      </c>
      <c r="AE130" s="44">
        <f>Displacement_Number!AE130*'Temporary Relocation Numbers'!$I$2</f>
        <v>472.25188608852136</v>
      </c>
      <c r="AF130" s="44">
        <f>Displacement_Number!AF130*'Temporary Relocation Numbers'!$I$2</f>
        <v>381.38167964001872</v>
      </c>
      <c r="AG130" s="44">
        <f>Displacement_Number!AG130*'Temporary Relocation Numbers'!$I$2</f>
        <v>145.82488449241754</v>
      </c>
      <c r="AH130" s="45">
        <f>Displacement_Number!AH130*'Temporary Relocation Numbers'!$O$2</f>
        <v>398726.96448543406</v>
      </c>
      <c r="AI130" s="45">
        <f>Displacement_Number!AI130*'Temporary Relocation Numbers'!$O$2</f>
        <v>801163.06920753105</v>
      </c>
      <c r="AJ130" s="45">
        <f>Displacement_Number!AJ130*'Temporary Relocation Numbers'!$O$2</f>
        <v>600954.33912479156</v>
      </c>
      <c r="AK130" s="45">
        <f>Displacement_Number!AK130*'Temporary Relocation Numbers'!$O$2</f>
        <v>326281.31480270962</v>
      </c>
      <c r="AL130" s="45">
        <f>Displacement_Number!AL130*'Temporary Relocation Numbers'!$O$2</f>
        <v>205528.9163292044</v>
      </c>
      <c r="AM130" s="45">
        <f>Displacement_Number!AM130*'Temporary Relocation Numbers'!$O$2</f>
        <v>104781.22777807066</v>
      </c>
    </row>
    <row r="131" spans="1:39" x14ac:dyDescent="0.35">
      <c r="A131">
        <v>2150</v>
      </c>
      <c r="B131" s="43">
        <f>Displacement_Number!B131*'Temporary Relocation Numbers'!$C$2</f>
        <v>0</v>
      </c>
      <c r="C131" s="43">
        <f>Displacement_Number!C131*'Temporary Relocation Numbers'!$C$2</f>
        <v>0</v>
      </c>
      <c r="D131" s="43">
        <f>Displacement_Number!D131*'Temporary Relocation Numbers'!$C$2</f>
        <v>0</v>
      </c>
      <c r="E131" s="43">
        <f>Displacement_Number!E131*'Temporary Relocation Numbers'!$C$2</f>
        <v>0</v>
      </c>
      <c r="F131" s="43">
        <f>Displacement_Number!F131*'Temporary Relocation Numbers'!$C$2</f>
        <v>0</v>
      </c>
      <c r="G131" s="43">
        <f>Displacement_Number!G131*'Temporary Relocation Numbers'!$C$2</f>
        <v>0</v>
      </c>
      <c r="H131" s="44">
        <f>Displacement_Number!H131*'Temporary Relocation Numbers'!$I$2</f>
        <v>533.95197133084378</v>
      </c>
      <c r="I131" s="44">
        <f>Displacement_Number!I131*'Temporary Relocation Numbers'!$I$2</f>
        <v>652.40897837552677</v>
      </c>
      <c r="J131" s="44">
        <f>Displacement_Number!J131*'Temporary Relocation Numbers'!$I$2</f>
        <v>426.46627824616678</v>
      </c>
      <c r="K131" s="44">
        <f>Displacement_Number!K131*'Temporary Relocation Numbers'!$I$2</f>
        <v>463.06444308881538</v>
      </c>
      <c r="L131" s="44">
        <f>Displacement_Number!L131*'Temporary Relocation Numbers'!$I$2</f>
        <v>380.77794614042369</v>
      </c>
      <c r="M131" s="44">
        <f>Displacement_Number!M131*'Temporary Relocation Numbers'!$I$2</f>
        <v>155.93121740921828</v>
      </c>
      <c r="N131" s="45">
        <f>Displacement_Number!N131*'Temporary Relocation Numbers'!$O$2</f>
        <v>422148.55167991412</v>
      </c>
      <c r="O131" s="45">
        <f>Displacement_Number!O131*'Temporary Relocation Numbers'!$O$2</f>
        <v>864742.62026289362</v>
      </c>
      <c r="P131" s="45">
        <f>Displacement_Number!P131*'Temporary Relocation Numbers'!$O$2</f>
        <v>655529.81000437355</v>
      </c>
      <c r="Q131" s="45">
        <f>Displacement_Number!Q131*'Temporary Relocation Numbers'!$O$2</f>
        <v>322432.78323783225</v>
      </c>
      <c r="R131" s="45">
        <f>Displacement_Number!R131*'Temporary Relocation Numbers'!$O$2</f>
        <v>206806.48221991275</v>
      </c>
      <c r="S131" s="45">
        <f>Displacement_Number!S131*'Temporary Relocation Numbers'!$O$2</f>
        <v>112918.25718910919</v>
      </c>
      <c r="U131">
        <v>2150</v>
      </c>
      <c r="V131" s="43">
        <f>Displacement_Number!V131*'Temporary Relocation Numbers'!$C$2</f>
        <v>0</v>
      </c>
      <c r="W131" s="43">
        <f>Displacement_Number!W131*'Temporary Relocation Numbers'!$C$2</f>
        <v>0</v>
      </c>
      <c r="X131" s="43">
        <f>Displacement_Number!X131*'Temporary Relocation Numbers'!$C$2</f>
        <v>0</v>
      </c>
      <c r="Y131" s="43">
        <f>Displacement_Number!Y131*'Temporary Relocation Numbers'!$C$2</f>
        <v>0</v>
      </c>
      <c r="Z131" s="43">
        <f>Displacement_Number!Z131*'Temporary Relocation Numbers'!$C$2</f>
        <v>0</v>
      </c>
      <c r="AA131" s="43">
        <f>Displacement_Number!AA131*'Temporary Relocation Numbers'!$C$2</f>
        <v>0</v>
      </c>
      <c r="AB131" s="44">
        <f>Displacement_Number!AB131*'Temporary Relocation Numbers'!$I$2</f>
        <v>497.09629497436418</v>
      </c>
      <c r="AC131" s="44">
        <f>Displacement_Number!AC131*'Temporary Relocation Numbers'!$I$2</f>
        <v>595.77464351793662</v>
      </c>
      <c r="AD131" s="44">
        <f>Displacement_Number!AD131*'Temporary Relocation Numbers'!$I$2</f>
        <v>385.35567109157216</v>
      </c>
      <c r="AE131" s="44">
        <f>Displacement_Number!AE131*'Temporary Relocation Numbers'!$I$2</f>
        <v>461.87289370392403</v>
      </c>
      <c r="AF131" s="44">
        <f>Displacement_Number!AF131*'Temporary Relocation Numbers'!$I$2</f>
        <v>372.99980194886928</v>
      </c>
      <c r="AG131" s="44">
        <f>Displacement_Number!AG131*'Temporary Relocation Numbers'!$I$2</f>
        <v>142.61999445340163</v>
      </c>
      <c r="AH131" s="45">
        <f>Displacement_Number!AH131*'Temporary Relocation Numbers'!$O$2</f>
        <v>393010.03130645672</v>
      </c>
      <c r="AI131" s="45">
        <f>Displacement_Number!AI131*'Temporary Relocation Numbers'!$O$2</f>
        <v>789676.02132744947</v>
      </c>
      <c r="AJ131" s="45">
        <f>Displacement_Number!AJ131*'Temporary Relocation Numbers'!$O$2</f>
        <v>592337.8769679704</v>
      </c>
      <c r="AK131" s="45">
        <f>Displacement_Number!AK131*'Temporary Relocation Numbers'!$O$2</f>
        <v>321603.10479831934</v>
      </c>
      <c r="AL131" s="45">
        <f>Displacement_Number!AL131*'Temporary Relocation Numbers'!$O$2</f>
        <v>202582.04996284761</v>
      </c>
      <c r="AM131" s="45">
        <f>Displacement_Number!AM131*'Temporary Relocation Numbers'!$O$2</f>
        <v>103278.8782231779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AAC17-BF25-4454-BA95-52FE5D2A3270}">
  <sheetPr>
    <tabColor rgb="FFFF66FF"/>
  </sheetPr>
  <dimension ref="A1:AM131"/>
  <sheetViews>
    <sheetView topLeftCell="I1" zoomScale="55" zoomScaleNormal="55" workbookViewId="0">
      <selection activeCell="AD4" sqref="AD4"/>
    </sheetView>
  </sheetViews>
  <sheetFormatPr defaultColWidth="8.81640625" defaultRowHeight="14.5" x14ac:dyDescent="0.35"/>
  <cols>
    <col min="2" max="2" width="13.81640625" style="30" bestFit="1" customWidth="1"/>
    <col min="3" max="4" width="14.54296875" style="30" bestFit="1" customWidth="1"/>
    <col min="5" max="7" width="13.81640625" style="30" bestFit="1" customWidth="1"/>
    <col min="8" max="9" width="14.81640625" style="32" bestFit="1" customWidth="1"/>
    <col min="10" max="13" width="13.81640625" style="32" bestFit="1" customWidth="1"/>
    <col min="14" max="14" width="16.1796875" style="34" bestFit="1" customWidth="1"/>
    <col min="15" max="16" width="17.453125" style="34" bestFit="1" customWidth="1"/>
    <col min="17" max="17" width="16.1796875" style="34" bestFit="1" customWidth="1"/>
    <col min="18" max="19" width="15.81640625" style="34" bestFit="1" customWidth="1"/>
    <col min="22" max="22" width="13.81640625" style="30" bestFit="1" customWidth="1"/>
    <col min="23" max="24" width="14.54296875" style="30" bestFit="1" customWidth="1"/>
    <col min="25" max="27" width="13.81640625" style="30" bestFit="1" customWidth="1"/>
    <col min="28" max="29" width="14.81640625" style="32" bestFit="1" customWidth="1"/>
    <col min="30" max="33" width="13.81640625" style="32" bestFit="1" customWidth="1"/>
    <col min="34" max="34" width="16.1796875" style="34" bestFit="1" customWidth="1"/>
    <col min="35" max="36" width="17.453125" style="34" bestFit="1" customWidth="1"/>
    <col min="37" max="37" width="16.1796875" style="34" bestFit="1" customWidth="1"/>
    <col min="38" max="39" width="15.81640625" style="34" bestFit="1" customWidth="1"/>
  </cols>
  <sheetData>
    <row r="1" spans="1:39" x14ac:dyDescent="0.35">
      <c r="A1" t="s">
        <v>132</v>
      </c>
      <c r="U1" t="s">
        <v>132</v>
      </c>
    </row>
    <row r="2" spans="1:39" x14ac:dyDescent="0.35">
      <c r="B2" s="30" t="s">
        <v>126</v>
      </c>
      <c r="H2" s="32" t="s">
        <v>127</v>
      </c>
      <c r="N2" s="34" t="s">
        <v>128</v>
      </c>
      <c r="V2" s="30" t="s">
        <v>126</v>
      </c>
      <c r="AB2" s="32" t="s">
        <v>127</v>
      </c>
      <c r="AH2" s="34" t="s">
        <v>128</v>
      </c>
    </row>
    <row r="3" spans="1:39" x14ac:dyDescent="0.35">
      <c r="A3" s="1" t="s">
        <v>0</v>
      </c>
      <c r="B3" s="31" t="s">
        <v>1</v>
      </c>
      <c r="C3" s="31" t="s">
        <v>2</v>
      </c>
      <c r="D3" s="31" t="s">
        <v>3</v>
      </c>
      <c r="E3" s="31" t="s">
        <v>4</v>
      </c>
      <c r="F3" s="31" t="s">
        <v>5</v>
      </c>
      <c r="G3" s="31" t="s">
        <v>6</v>
      </c>
      <c r="H3" s="33" t="s">
        <v>1</v>
      </c>
      <c r="I3" s="33" t="s">
        <v>2</v>
      </c>
      <c r="J3" s="33" t="s">
        <v>3</v>
      </c>
      <c r="K3" s="33" t="s">
        <v>4</v>
      </c>
      <c r="L3" s="33" t="s">
        <v>5</v>
      </c>
      <c r="M3" s="33" t="s">
        <v>6</v>
      </c>
      <c r="N3" s="35" t="s">
        <v>1</v>
      </c>
      <c r="O3" s="35" t="s">
        <v>2</v>
      </c>
      <c r="P3" s="35" t="s">
        <v>3</v>
      </c>
      <c r="Q3" s="35" t="s">
        <v>4</v>
      </c>
      <c r="R3" s="35" t="s">
        <v>5</v>
      </c>
      <c r="S3" s="35" t="s">
        <v>6</v>
      </c>
      <c r="U3" s="1" t="s">
        <v>0</v>
      </c>
      <c r="V3" s="31" t="s">
        <v>1</v>
      </c>
      <c r="W3" s="31" t="s">
        <v>2</v>
      </c>
      <c r="X3" s="31" t="s">
        <v>3</v>
      </c>
      <c r="Y3" s="31" t="s">
        <v>4</v>
      </c>
      <c r="Z3" s="31" t="s">
        <v>5</v>
      </c>
      <c r="AA3" s="31" t="s">
        <v>6</v>
      </c>
      <c r="AB3" s="33" t="s">
        <v>1</v>
      </c>
      <c r="AC3" s="33" t="s">
        <v>2</v>
      </c>
      <c r="AD3" s="33" t="s">
        <v>3</v>
      </c>
      <c r="AE3" s="33" t="s">
        <v>4</v>
      </c>
      <c r="AF3" s="33" t="s">
        <v>5</v>
      </c>
      <c r="AG3" s="33" t="s">
        <v>6</v>
      </c>
      <c r="AH3" s="35" t="s">
        <v>1</v>
      </c>
      <c r="AI3" s="35" t="s">
        <v>2</v>
      </c>
      <c r="AJ3" s="35" t="s">
        <v>3</v>
      </c>
      <c r="AK3" s="35" t="s">
        <v>4</v>
      </c>
      <c r="AL3" s="35" t="s">
        <v>5</v>
      </c>
      <c r="AM3" s="35" t="s">
        <v>6</v>
      </c>
    </row>
    <row r="4" spans="1:39" x14ac:dyDescent="0.35">
      <c r="A4">
        <v>2023</v>
      </c>
      <c r="B4" s="51">
        <f>'Temporary Relocation Numbers'!B4*Assumptions!C$21</f>
        <v>0</v>
      </c>
      <c r="C4" s="51">
        <f>'Temporary Relocation Numbers'!C4*Assumptions!D$21</f>
        <v>0</v>
      </c>
      <c r="D4" s="51">
        <f>'Temporary Relocation Numbers'!D4*Assumptions!E$21</f>
        <v>0</v>
      </c>
      <c r="E4" s="51">
        <f>'Temporary Relocation Numbers'!E4*Assumptions!F$21</f>
        <v>0</v>
      </c>
      <c r="F4" s="51">
        <f>'Temporary Relocation Numbers'!F4*Assumptions!G$21</f>
        <v>0</v>
      </c>
      <c r="G4" s="51">
        <f>'Temporary Relocation Numbers'!G4*Assumptions!H$21</f>
        <v>0</v>
      </c>
      <c r="H4" s="52">
        <f>'Temporary Relocation Numbers'!H4*Assumptions!C$21</f>
        <v>385384.01797506085</v>
      </c>
      <c r="I4" s="52">
        <f>'Temporary Relocation Numbers'!I4*Assumptions!D$21</f>
        <v>448563.47955704026</v>
      </c>
      <c r="J4" s="52">
        <f>'Temporary Relocation Numbers'!J4*Assumptions!E$21</f>
        <v>308606.95351386012</v>
      </c>
      <c r="K4" s="52">
        <f>'Temporary Relocation Numbers'!K4*Assumptions!F$21</f>
        <v>285305.84263428155</v>
      </c>
      <c r="L4" s="52">
        <f>'Temporary Relocation Numbers'!L4*Assumptions!G$21</f>
        <v>228881.41416865381</v>
      </c>
      <c r="M4" s="52">
        <f>'Temporary Relocation Numbers'!M4*Assumptions!H$21</f>
        <v>96893.847311021789</v>
      </c>
      <c r="N4" s="53">
        <f>'Temporary Relocation Numbers'!N4*Assumptions!C$21</f>
        <v>113420464.95069246</v>
      </c>
      <c r="O4" s="53">
        <f>'Temporary Relocation Numbers'!O4*Assumptions!D$21</f>
        <v>221322445.78173387</v>
      </c>
      <c r="P4" s="53">
        <f>'Temporary Relocation Numbers'!P4*Assumptions!E$21</f>
        <v>176582666.51871106</v>
      </c>
      <c r="Q4" s="53">
        <f>'Temporary Relocation Numbers'!Q4*Assumptions!F$21</f>
        <v>73950827.258633628</v>
      </c>
      <c r="R4" s="53">
        <f>'Temporary Relocation Numbers'!R4*Assumptions!G$21</f>
        <v>46274048.989608787</v>
      </c>
      <c r="S4" s="53">
        <f>'Temporary Relocation Numbers'!S4*Assumptions!H$21</f>
        <v>26119322.698452361</v>
      </c>
      <c r="U4">
        <v>2023</v>
      </c>
      <c r="V4" s="51">
        <f>'Temporary Relocation Numbers'!V4*Assumptions!C$21</f>
        <v>0</v>
      </c>
      <c r="W4" s="51">
        <f>'Temporary Relocation Numbers'!W4*Assumptions!D$21</f>
        <v>0</v>
      </c>
      <c r="X4" s="51">
        <f>'Temporary Relocation Numbers'!X4*Assumptions!E$21</f>
        <v>0</v>
      </c>
      <c r="Y4" s="51">
        <f>'Temporary Relocation Numbers'!Y4*Assumptions!F$21</f>
        <v>0</v>
      </c>
      <c r="Z4" s="51">
        <f>'Temporary Relocation Numbers'!Z4*Assumptions!G$21</f>
        <v>0</v>
      </c>
      <c r="AA4" s="51">
        <f>'Temporary Relocation Numbers'!AA4*Assumptions!H$21</f>
        <v>0</v>
      </c>
      <c r="AB4" s="52">
        <f>'Temporary Relocation Numbers'!AB4*Assumptions!C$21</f>
        <v>358783.14485898858</v>
      </c>
      <c r="AC4" s="52">
        <f>'Temporary Relocation Numbers'!AC4*Assumptions!D$21</f>
        <v>409624.56984219531</v>
      </c>
      <c r="AD4" s="52">
        <f>'Temporary Relocation Numbers'!AD4*Assumptions!E$21</f>
        <v>278857.78018353338</v>
      </c>
      <c r="AE4" s="52">
        <f>'Temporary Relocation Numbers'!AE4*Assumptions!F$21</f>
        <v>284571.69859370479</v>
      </c>
      <c r="AF4" s="52">
        <f>'Temporary Relocation Numbers'!AF4*Assumptions!G$21</f>
        <v>224206.05767751343</v>
      </c>
      <c r="AG4" s="52">
        <f>'Temporary Relocation Numbers'!AG4*Assumptions!H$21</f>
        <v>88622.407980056611</v>
      </c>
      <c r="AH4" s="53">
        <f>'Temporary Relocation Numbers'!AH4*Assumptions!C$21</f>
        <v>105591693.50144535</v>
      </c>
      <c r="AI4" s="53">
        <f>'Temporary Relocation Numbers'!AI4*Assumptions!D$21</f>
        <v>202109881.39135155</v>
      </c>
      <c r="AJ4" s="53">
        <f>'Temporary Relocation Numbers'!AJ4*Assumptions!E$21</f>
        <v>159560404.72719085</v>
      </c>
      <c r="AK4" s="53">
        <f>'Temporary Relocation Numbers'!AK4*Assumptions!F$21</f>
        <v>73760538.273920342</v>
      </c>
      <c r="AL4" s="53">
        <f>'Temporary Relocation Numbers'!AL4*Assumptions!G$21</f>
        <v>45328809.831153132</v>
      </c>
      <c r="AM4" s="53">
        <f>'Temporary Relocation Numbers'!AM4*Assumptions!H$21</f>
        <v>23889620.823031265</v>
      </c>
    </row>
    <row r="5" spans="1:39" x14ac:dyDescent="0.35">
      <c r="A5">
        <v>2024</v>
      </c>
      <c r="B5" s="51">
        <f>'Temporary Relocation Numbers'!B5*Assumptions!C$21</f>
        <v>0</v>
      </c>
      <c r="C5" s="51">
        <f>'Temporary Relocation Numbers'!C5*Assumptions!D$21</f>
        <v>0</v>
      </c>
      <c r="D5" s="51">
        <f>'Temporary Relocation Numbers'!D5*Assumptions!E$21</f>
        <v>0</v>
      </c>
      <c r="E5" s="51">
        <f>'Temporary Relocation Numbers'!E5*Assumptions!F$21</f>
        <v>0</v>
      </c>
      <c r="F5" s="51">
        <f>'Temporary Relocation Numbers'!F5*Assumptions!G$21</f>
        <v>0</v>
      </c>
      <c r="G5" s="51">
        <f>'Temporary Relocation Numbers'!G5*Assumptions!H$21</f>
        <v>0</v>
      </c>
      <c r="H5" s="52">
        <f>'Temporary Relocation Numbers'!H5*Assumptions!C$21</f>
        <v>387709.17477961583</v>
      </c>
      <c r="I5" s="52">
        <f>'Temporary Relocation Numbers'!I5*Assumptions!D$21</f>
        <v>451269.82018903404</v>
      </c>
      <c r="J5" s="52">
        <f>'Temporary Relocation Numbers'!J5*Assumptions!E$21</f>
        <v>310468.8873887157</v>
      </c>
      <c r="K5" s="52">
        <f>'Temporary Relocation Numbers'!K5*Assumptions!F$21</f>
        <v>287027.19274336495</v>
      </c>
      <c r="L5" s="52">
        <f>'Temporary Relocation Numbers'!L5*Assumptions!G$21</f>
        <v>230262.33593179978</v>
      </c>
      <c r="M5" s="52">
        <f>'Temporary Relocation Numbers'!M5*Assumptions!H$21</f>
        <v>97478.441839820633</v>
      </c>
      <c r="N5" s="53">
        <f>'Temporary Relocation Numbers'!N5*Assumptions!C$21</f>
        <v>114996085.28051472</v>
      </c>
      <c r="O5" s="53">
        <f>'Temporary Relocation Numbers'!O5*Assumptions!D$21</f>
        <v>224397024.47589883</v>
      </c>
      <c r="P5" s="53">
        <f>'Temporary Relocation Numbers'!P5*Assumptions!E$21</f>
        <v>179035726.81415293</v>
      </c>
      <c r="Q5" s="53">
        <f>'Temporary Relocation Numbers'!Q5*Assumptions!F$21</f>
        <v>74978141.217243552</v>
      </c>
      <c r="R5" s="53">
        <f>'Temporary Relocation Numbers'!R5*Assumptions!G$21</f>
        <v>46916881.236531012</v>
      </c>
      <c r="S5" s="53">
        <f>'Temporary Relocation Numbers'!S5*Assumptions!H$21</f>
        <v>26482168.467624262</v>
      </c>
      <c r="U5">
        <v>2024</v>
      </c>
      <c r="V5" s="51">
        <f>'Temporary Relocation Numbers'!V5*Assumptions!C$21</f>
        <v>0</v>
      </c>
      <c r="W5" s="51">
        <f>'Temporary Relocation Numbers'!W5*Assumptions!D$21</f>
        <v>0</v>
      </c>
      <c r="X5" s="51">
        <f>'Temporary Relocation Numbers'!X5*Assumptions!E$21</f>
        <v>0</v>
      </c>
      <c r="Y5" s="51">
        <f>'Temporary Relocation Numbers'!Y5*Assumptions!F$21</f>
        <v>0</v>
      </c>
      <c r="Z5" s="51">
        <f>'Temporary Relocation Numbers'!Z5*Assumptions!G$21</f>
        <v>0</v>
      </c>
      <c r="AA5" s="51">
        <f>'Temporary Relocation Numbers'!AA5*Assumptions!H$21</f>
        <v>0</v>
      </c>
      <c r="AB5" s="52">
        <f>'Temporary Relocation Numbers'!AB5*Assumptions!C$21</f>
        <v>360947.80927608558</v>
      </c>
      <c r="AC5" s="52">
        <f>'Temporary Relocation Numbers'!AC5*Assumptions!D$21</f>
        <v>412095.97838914534</v>
      </c>
      <c r="AD5" s="52">
        <f>'Temporary Relocation Numbers'!AD5*Assumptions!E$21</f>
        <v>280540.22687269206</v>
      </c>
      <c r="AE5" s="52">
        <f>'Temporary Relocation Numbers'!AE5*Assumptions!F$21</f>
        <v>286288.61935457488</v>
      </c>
      <c r="AF5" s="52">
        <f>'Temporary Relocation Numbers'!AF5*Assumptions!G$21</f>
        <v>225558.77137687869</v>
      </c>
      <c r="AG5" s="52">
        <f>'Temporary Relocation Numbers'!AG5*Assumptions!H$21</f>
        <v>89157.098017369499</v>
      </c>
      <c r="AH5" s="53">
        <f>'Temporary Relocation Numbers'!AH5*Assumptions!C$21</f>
        <v>107058557.69578244</v>
      </c>
      <c r="AI5" s="53">
        <f>'Temporary Relocation Numbers'!AI5*Assumptions!D$21</f>
        <v>204917561.9815926</v>
      </c>
      <c r="AJ5" s="53">
        <f>'Temporary Relocation Numbers'!AJ5*Assumptions!E$21</f>
        <v>161776994.27857494</v>
      </c>
      <c r="AK5" s="53">
        <f>'Temporary Relocation Numbers'!AK5*Assumptions!F$21</f>
        <v>74785208.766088963</v>
      </c>
      <c r="AL5" s="53">
        <f>'Temporary Relocation Numbers'!AL5*Assumptions!G$21</f>
        <v>45958510.955440179</v>
      </c>
      <c r="AM5" s="53">
        <f>'Temporary Relocation Numbers'!AM5*Assumptions!H$21</f>
        <v>24221491.903412361</v>
      </c>
    </row>
    <row r="6" spans="1:39" x14ac:dyDescent="0.35">
      <c r="A6">
        <v>2025</v>
      </c>
      <c r="B6" s="51">
        <f>'Temporary Relocation Numbers'!B6*Assumptions!C$21</f>
        <v>0</v>
      </c>
      <c r="C6" s="51">
        <f>'Temporary Relocation Numbers'!C6*Assumptions!D$21</f>
        <v>0</v>
      </c>
      <c r="D6" s="51">
        <f>'Temporary Relocation Numbers'!D6*Assumptions!E$21</f>
        <v>0</v>
      </c>
      <c r="E6" s="51">
        <f>'Temporary Relocation Numbers'!E6*Assumptions!F$21</f>
        <v>0</v>
      </c>
      <c r="F6" s="51">
        <f>'Temporary Relocation Numbers'!F6*Assumptions!G$21</f>
        <v>0</v>
      </c>
      <c r="G6" s="51">
        <f>'Temporary Relocation Numbers'!G6*Assumptions!H$21</f>
        <v>0</v>
      </c>
      <c r="H6" s="52">
        <f>'Temporary Relocation Numbers'!H6*Assumptions!C$21</f>
        <v>390048.36006982054</v>
      </c>
      <c r="I6" s="52">
        <f>'Temporary Relocation Numbers'!I6*Assumptions!D$21</f>
        <v>453992.48912226089</v>
      </c>
      <c r="J6" s="52">
        <f>'Temporary Relocation Numbers'!J6*Assumptions!E$21</f>
        <v>312342.05496299022</v>
      </c>
      <c r="K6" s="52">
        <f>'Temporary Relocation Numbers'!K6*Assumptions!F$21</f>
        <v>288758.92836075311</v>
      </c>
      <c r="L6" s="52">
        <f>'Temporary Relocation Numbers'!L6*Assumptions!G$21</f>
        <v>231651.58927976605</v>
      </c>
      <c r="M6" s="52">
        <f>'Temporary Relocation Numbers'!M6*Assumptions!H$21</f>
        <v>98066.563432231735</v>
      </c>
      <c r="N6" s="53">
        <f>'Temporary Relocation Numbers'!N6*Assumptions!C$21</f>
        <v>116593593.89500257</v>
      </c>
      <c r="O6" s="53">
        <f>'Temporary Relocation Numbers'!O6*Assumptions!D$21</f>
        <v>227514314.76270509</v>
      </c>
      <c r="P6" s="53">
        <f>'Temporary Relocation Numbers'!P6*Assumptions!E$21</f>
        <v>181522864.66053292</v>
      </c>
      <c r="Q6" s="53">
        <f>'Temporary Relocation Numbers'!Q6*Assumptions!F$21</f>
        <v>76019726.469477609</v>
      </c>
      <c r="R6" s="53">
        <f>'Temporary Relocation Numbers'!R6*Assumptions!G$21</f>
        <v>47568643.613984421</v>
      </c>
      <c r="S6" s="53">
        <f>'Temporary Relocation Numbers'!S6*Assumptions!H$21</f>
        <v>26850054.836574573</v>
      </c>
      <c r="U6">
        <v>2025</v>
      </c>
      <c r="V6" s="51">
        <f>'Temporary Relocation Numbers'!V6*Assumptions!C$21</f>
        <v>0</v>
      </c>
      <c r="W6" s="51">
        <f>'Temporary Relocation Numbers'!W6*Assumptions!D$21</f>
        <v>0</v>
      </c>
      <c r="X6" s="51">
        <f>'Temporary Relocation Numbers'!X6*Assumptions!E$21</f>
        <v>0</v>
      </c>
      <c r="Y6" s="51">
        <f>'Temporary Relocation Numbers'!Y6*Assumptions!F$21</f>
        <v>0</v>
      </c>
      <c r="Z6" s="51">
        <f>'Temporary Relocation Numbers'!Z6*Assumptions!G$21</f>
        <v>0</v>
      </c>
      <c r="AA6" s="51">
        <f>'Temporary Relocation Numbers'!AA6*Assumptions!H$21</f>
        <v>0</v>
      </c>
      <c r="AB6" s="52">
        <f>'Temporary Relocation Numbers'!AB6*Assumptions!C$21</f>
        <v>363125.53387202841</v>
      </c>
      <c r="AC6" s="52">
        <f>'Temporary Relocation Numbers'!AC6*Assumptions!D$21</f>
        <v>414582.29780974798</v>
      </c>
      <c r="AD6" s="52">
        <f>'Temporary Relocation Numbers'!AD6*Assumptions!E$21</f>
        <v>282232.82435219287</v>
      </c>
      <c r="AE6" s="52">
        <f>'Temporary Relocation Numbers'!AE6*Assumptions!F$21</f>
        <v>288015.89889994002</v>
      </c>
      <c r="AF6" s="52">
        <f>'Temporary Relocation Numbers'!AF6*Assumptions!G$21</f>
        <v>226919.64647193247</v>
      </c>
      <c r="AG6" s="52">
        <f>'Temporary Relocation Numbers'!AG6*Assumptions!H$21</f>
        <v>89695.014027012832</v>
      </c>
      <c r="AH6" s="53">
        <f>'Temporary Relocation Numbers'!AH6*Assumptions!C$21</f>
        <v>108545799.35063067</v>
      </c>
      <c r="AI6" s="53">
        <f>'Temporary Relocation Numbers'!AI6*Assumptions!D$21</f>
        <v>207764246.45547628</v>
      </c>
      <c r="AJ6" s="53">
        <f>'Temporary Relocation Numbers'!AJ6*Assumptions!E$21</f>
        <v>164024376.364283</v>
      </c>
      <c r="AK6" s="53">
        <f>'Temporary Relocation Numbers'!AK6*Assumptions!F$21</f>
        <v>75824113.829236731</v>
      </c>
      <c r="AL6" s="53">
        <f>'Temporary Relocation Numbers'!AL6*Assumptions!G$21</f>
        <v>46596959.794644207</v>
      </c>
      <c r="AM6" s="53">
        <f>'Temporary Relocation Numbers'!AM6*Assumptions!H$21</f>
        <v>24557973.287774812</v>
      </c>
    </row>
    <row r="7" spans="1:39" x14ac:dyDescent="0.35">
      <c r="A7">
        <v>2026</v>
      </c>
      <c r="B7" s="51">
        <f>'Temporary Relocation Numbers'!B7*Assumptions!C$21</f>
        <v>0</v>
      </c>
      <c r="C7" s="51">
        <f>'Temporary Relocation Numbers'!C7*Assumptions!D$21</f>
        <v>0</v>
      </c>
      <c r="D7" s="51">
        <f>'Temporary Relocation Numbers'!D7*Assumptions!E$21</f>
        <v>0</v>
      </c>
      <c r="E7" s="51">
        <f>'Temporary Relocation Numbers'!E7*Assumptions!F$21</f>
        <v>0</v>
      </c>
      <c r="F7" s="51">
        <f>'Temporary Relocation Numbers'!F7*Assumptions!G$21</f>
        <v>0</v>
      </c>
      <c r="G7" s="51">
        <f>'Temporary Relocation Numbers'!G7*Assumptions!H$21</f>
        <v>0</v>
      </c>
      <c r="H7" s="52">
        <f>'Temporary Relocation Numbers'!H7*Assumptions!C$21</f>
        <v>392401.65848444379</v>
      </c>
      <c r="I7" s="52">
        <f>'Temporary Relocation Numbers'!I7*Assumptions!D$21</f>
        <v>456731.58487108309</v>
      </c>
      <c r="J7" s="52">
        <f>'Temporary Relocation Numbers'!J7*Assumptions!E$21</f>
        <v>314226.52401352802</v>
      </c>
      <c r="K7" s="52">
        <f>'Temporary Relocation Numbers'!K7*Assumptions!F$21</f>
        <v>290501.11214585608</v>
      </c>
      <c r="L7" s="52">
        <f>'Temporary Relocation Numbers'!L7*Assumptions!G$21</f>
        <v>233049.22447992294</v>
      </c>
      <c r="M7" s="52">
        <f>'Temporary Relocation Numbers'!M7*Assumptions!H$21</f>
        <v>98658.233368265603</v>
      </c>
      <c r="N7" s="53">
        <f>'Temporary Relocation Numbers'!N7*Assumptions!C$21</f>
        <v>118213294.86297047</v>
      </c>
      <c r="O7" s="53">
        <f>'Temporary Relocation Numbers'!O7*Assumptions!D$21</f>
        <v>230674909.98528275</v>
      </c>
      <c r="P7" s="53">
        <f>'Temporary Relocation Numbers'!P7*Assumptions!E$21</f>
        <v>184044553.45815027</v>
      </c>
      <c r="Q7" s="53">
        <f>'Temporary Relocation Numbers'!Q7*Assumptions!F$21</f>
        <v>77075781.270036817</v>
      </c>
      <c r="R7" s="53">
        <f>'Temporary Relocation Numbers'!R7*Assumptions!G$21</f>
        <v>48229460.178022005</v>
      </c>
      <c r="S7" s="53">
        <f>'Temporary Relocation Numbers'!S7*Assumptions!H$21</f>
        <v>27223051.828570161</v>
      </c>
      <c r="U7">
        <v>2026</v>
      </c>
      <c r="V7" s="51">
        <f>'Temporary Relocation Numbers'!V7*Assumptions!C$21</f>
        <v>0</v>
      </c>
      <c r="W7" s="51">
        <f>'Temporary Relocation Numbers'!W7*Assumptions!D$21</f>
        <v>0</v>
      </c>
      <c r="X7" s="51">
        <f>'Temporary Relocation Numbers'!X7*Assumptions!E$21</f>
        <v>0</v>
      </c>
      <c r="Y7" s="51">
        <f>'Temporary Relocation Numbers'!Y7*Assumptions!F$21</f>
        <v>0</v>
      </c>
      <c r="Z7" s="51">
        <f>'Temporary Relocation Numbers'!Z7*Assumptions!G$21</f>
        <v>0</v>
      </c>
      <c r="AA7" s="51">
        <f>'Temporary Relocation Numbers'!AA7*Assumptions!H$21</f>
        <v>0</v>
      </c>
      <c r="AB7" s="52">
        <f>'Temporary Relocation Numbers'!AB7*Assumptions!C$21</f>
        <v>365316.39744345145</v>
      </c>
      <c r="AC7" s="52">
        <f>'Temporary Relocation Numbers'!AC7*Assumptions!D$21</f>
        <v>417083.61806652829</v>
      </c>
      <c r="AD7" s="52">
        <f>'Temporary Relocation Numbers'!AD7*Assumptions!E$21</f>
        <v>283935.63386531011</v>
      </c>
      <c r="AE7" s="52">
        <f>'Temporary Relocation Numbers'!AE7*Assumptions!F$21</f>
        <v>289753.59972797625</v>
      </c>
      <c r="AF7" s="52">
        <f>'Temporary Relocation Numbers'!AF7*Assumptions!G$21</f>
        <v>228288.73220323434</v>
      </c>
      <c r="AG7" s="52">
        <f>'Temporary Relocation Numbers'!AG7*Assumptions!H$21</f>
        <v>90236.17547240798</v>
      </c>
      <c r="AH7" s="53">
        <f>'Temporary Relocation Numbers'!AH7*Assumptions!C$21</f>
        <v>110053701.54665862</v>
      </c>
      <c r="AI7" s="53">
        <f>'Temporary Relocation Numbers'!AI7*Assumptions!D$21</f>
        <v>210650476.64918745</v>
      </c>
      <c r="AJ7" s="53">
        <f>'Temporary Relocation Numbers'!AJ7*Assumptions!E$21</f>
        <v>166302978.74964905</v>
      </c>
      <c r="AK7" s="53">
        <f>'Temporary Relocation Numbers'!AK7*Assumptions!F$21</f>
        <v>76877451.207919121</v>
      </c>
      <c r="AL7" s="53">
        <f>'Temporary Relocation Numbers'!AL7*Assumptions!G$21</f>
        <v>47244277.870727457</v>
      </c>
      <c r="AM7" s="53">
        <f>'Temporary Relocation Numbers'!AM7*Assumptions!H$21</f>
        <v>24899129.02177988</v>
      </c>
    </row>
    <row r="8" spans="1:39" x14ac:dyDescent="0.35">
      <c r="A8">
        <v>2027</v>
      </c>
      <c r="B8" s="51">
        <f>'Temporary Relocation Numbers'!B8*Assumptions!C$21</f>
        <v>0</v>
      </c>
      <c r="C8" s="51">
        <f>'Temporary Relocation Numbers'!C8*Assumptions!D$21</f>
        <v>0</v>
      </c>
      <c r="D8" s="51">
        <f>'Temporary Relocation Numbers'!D8*Assumptions!E$21</f>
        <v>0</v>
      </c>
      <c r="E8" s="51">
        <f>'Temporary Relocation Numbers'!E8*Assumptions!F$21</f>
        <v>0</v>
      </c>
      <c r="F8" s="51">
        <f>'Temporary Relocation Numbers'!F8*Assumptions!G$21</f>
        <v>0</v>
      </c>
      <c r="G8" s="51">
        <f>'Temporary Relocation Numbers'!G8*Assumptions!H$21</f>
        <v>0</v>
      </c>
      <c r="H8" s="52">
        <f>'Temporary Relocation Numbers'!H8*Assumptions!C$21</f>
        <v>394769.15517291008</v>
      </c>
      <c r="I8" s="52">
        <f>'Temporary Relocation Numbers'!I8*Assumptions!D$21</f>
        <v>459487.20654423424</v>
      </c>
      <c r="J8" s="52">
        <f>'Temporary Relocation Numbers'!J8*Assumptions!E$21</f>
        <v>316122.36272609496</v>
      </c>
      <c r="K8" s="52">
        <f>'Temporary Relocation Numbers'!K8*Assumptions!F$21</f>
        <v>292253.80713613058</v>
      </c>
      <c r="L8" s="52">
        <f>'Temporary Relocation Numbers'!L8*Assumptions!G$21</f>
        <v>234455.29210292135</v>
      </c>
      <c r="M8" s="52">
        <f>'Temporary Relocation Numbers'!M8*Assumptions!H$21</f>
        <v>99253.473056322502</v>
      </c>
      <c r="N8" s="53">
        <f>'Temporary Relocation Numbers'!N8*Assumptions!C$21</f>
        <v>119855496.47731178</v>
      </c>
      <c r="O8" s="53">
        <f>'Temporary Relocation Numbers'!O8*Assumptions!D$21</f>
        <v>233879411.72939682</v>
      </c>
      <c r="P8" s="53">
        <f>'Temporary Relocation Numbers'!P8*Assumptions!E$21</f>
        <v>186601273.18371105</v>
      </c>
      <c r="Q8" s="53">
        <f>'Temporary Relocation Numbers'!Q8*Assumptions!F$21</f>
        <v>78146506.627747133</v>
      </c>
      <c r="R8" s="53">
        <f>'Temporary Relocation Numbers'!R8*Assumptions!G$21</f>
        <v>48899456.708065137</v>
      </c>
      <c r="S8" s="53">
        <f>'Temporary Relocation Numbers'!S8*Assumptions!H$21</f>
        <v>27601230.439630751</v>
      </c>
      <c r="U8">
        <v>2027</v>
      </c>
      <c r="V8" s="51">
        <f>'Temporary Relocation Numbers'!V8*Assumptions!C$21</f>
        <v>0</v>
      </c>
      <c r="W8" s="51">
        <f>'Temporary Relocation Numbers'!W8*Assumptions!D$21</f>
        <v>0</v>
      </c>
      <c r="X8" s="51">
        <f>'Temporary Relocation Numbers'!X8*Assumptions!E$21</f>
        <v>0</v>
      </c>
      <c r="Y8" s="51">
        <f>'Temporary Relocation Numbers'!Y8*Assumptions!F$21</f>
        <v>0</v>
      </c>
      <c r="Z8" s="51">
        <f>'Temporary Relocation Numbers'!Z8*Assumptions!G$21</f>
        <v>0</v>
      </c>
      <c r="AA8" s="51">
        <f>'Temporary Relocation Numbers'!AA8*Assumptions!H$21</f>
        <v>0</v>
      </c>
      <c r="AB8" s="52">
        <f>'Temporary Relocation Numbers'!AB8*Assumptions!C$21</f>
        <v>367520.47926239733</v>
      </c>
      <c r="AC8" s="52">
        <f>'Temporary Relocation Numbers'!AC8*Assumptions!D$21</f>
        <v>419600.02966478642</v>
      </c>
      <c r="AD8" s="52">
        <f>'Temporary Relocation Numbers'!AD8*Assumptions!E$21</f>
        <v>285648.71702482057</v>
      </c>
      <c r="AE8" s="52">
        <f>'Temporary Relocation Numbers'!AE8*Assumptions!F$21</f>
        <v>291501.78471393342</v>
      </c>
      <c r="AF8" s="52">
        <f>'Temporary Relocation Numbers'!AF8*Assumptions!G$21</f>
        <v>229666.07810842944</v>
      </c>
      <c r="AG8" s="52">
        <f>'Temporary Relocation Numbers'!AG8*Assumptions!H$21</f>
        <v>90780.601934405844</v>
      </c>
      <c r="AH8" s="53">
        <f>'Temporary Relocation Numbers'!AH8*Assumptions!C$21</f>
        <v>111582551.29704969</v>
      </c>
      <c r="AI8" s="53">
        <f>'Temporary Relocation Numbers'!AI8*Assumptions!D$21</f>
        <v>213576801.92601904</v>
      </c>
      <c r="AJ8" s="53">
        <f>'Temporary Relocation Numbers'!AJ8*Assumptions!E$21</f>
        <v>168613235.14246014</v>
      </c>
      <c r="AK8" s="53">
        <f>'Temporary Relocation Numbers'!AK8*Assumptions!F$21</f>
        <v>77945421.393729731</v>
      </c>
      <c r="AL8" s="53">
        <f>'Temporary Relocation Numbers'!AL8*Assumptions!G$21</f>
        <v>47900588.393817365</v>
      </c>
      <c r="AM8" s="53">
        <f>'Temporary Relocation Numbers'!AM8*Assumptions!H$21</f>
        <v>25245024.040801693</v>
      </c>
    </row>
    <row r="9" spans="1:39" x14ac:dyDescent="0.35">
      <c r="A9">
        <v>2028</v>
      </c>
      <c r="B9" s="51">
        <f>'Temporary Relocation Numbers'!B9*Assumptions!C$21</f>
        <v>0</v>
      </c>
      <c r="C9" s="51">
        <f>'Temporary Relocation Numbers'!C9*Assumptions!D$21</f>
        <v>0</v>
      </c>
      <c r="D9" s="51">
        <f>'Temporary Relocation Numbers'!D9*Assumptions!E$21</f>
        <v>0</v>
      </c>
      <c r="E9" s="51">
        <f>'Temporary Relocation Numbers'!E9*Assumptions!F$21</f>
        <v>0</v>
      </c>
      <c r="F9" s="51">
        <f>'Temporary Relocation Numbers'!F9*Assumptions!G$21</f>
        <v>0</v>
      </c>
      <c r="G9" s="51">
        <f>'Temporary Relocation Numbers'!G9*Assumptions!H$21</f>
        <v>0</v>
      </c>
      <c r="H9" s="52">
        <f>'Temporary Relocation Numbers'!H9*Assumptions!C$21</f>
        <v>397150.93579838</v>
      </c>
      <c r="I9" s="52">
        <f>'Temporary Relocation Numbers'!I9*Assumptions!D$21</f>
        <v>462259.45384840621</v>
      </c>
      <c r="J9" s="52">
        <f>'Temporary Relocation Numbers'!J9*Assumptions!E$21</f>
        <v>318029.63969784568</v>
      </c>
      <c r="K9" s="52">
        <f>'Temporary Relocation Numbers'!K9*Assumptions!F$21</f>
        <v>294017.07674935996</v>
      </c>
      <c r="L9" s="52">
        <f>'Temporary Relocation Numbers'!L9*Assumptions!G$21</f>
        <v>235869.84302452265</v>
      </c>
      <c r="M9" s="52">
        <f>'Temporary Relocation Numbers'!M9*Assumptions!H$21</f>
        <v>99852.304033967128</v>
      </c>
      <c r="N9" s="53">
        <f>'Temporary Relocation Numbers'!N9*Assumptions!C$21</f>
        <v>121520511.31367919</v>
      </c>
      <c r="O9" s="53">
        <f>'Temporary Relocation Numbers'!O9*Assumptions!D$21</f>
        <v>237128429.93795303</v>
      </c>
      <c r="P9" s="53">
        <f>'Temporary Relocation Numbers'!P9*Assumptions!E$21</f>
        <v>189193510.48168716</v>
      </c>
      <c r="Q9" s="53">
        <f>'Temporary Relocation Numbers'!Q9*Assumptions!F$21</f>
        <v>79232106.343819499</v>
      </c>
      <c r="R9" s="53">
        <f>'Temporary Relocation Numbers'!R9*Assumptions!G$21</f>
        <v>49578760.730844319</v>
      </c>
      <c r="S9" s="53">
        <f>'Temporary Relocation Numbers'!S9*Assumptions!H$21</f>
        <v>27984662.652042296</v>
      </c>
      <c r="U9">
        <v>2028</v>
      </c>
      <c r="V9" s="51">
        <f>'Temporary Relocation Numbers'!V9*Assumptions!C$21</f>
        <v>0</v>
      </c>
      <c r="W9" s="51">
        <f>'Temporary Relocation Numbers'!W9*Assumptions!D$21</f>
        <v>0</v>
      </c>
      <c r="X9" s="51">
        <f>'Temporary Relocation Numbers'!X9*Assumptions!E$21</f>
        <v>0</v>
      </c>
      <c r="Y9" s="51">
        <f>'Temporary Relocation Numbers'!Y9*Assumptions!F$21</f>
        <v>0</v>
      </c>
      <c r="Z9" s="51">
        <f>'Temporary Relocation Numbers'!Z9*Assumptions!G$21</f>
        <v>0</v>
      </c>
      <c r="AA9" s="51">
        <f>'Temporary Relocation Numbers'!AA9*Assumptions!H$21</f>
        <v>0</v>
      </c>
      <c r="AB9" s="52">
        <f>'Temporary Relocation Numbers'!AB9*Assumptions!C$21</f>
        <v>369737.85907918465</v>
      </c>
      <c r="AC9" s="52">
        <f>'Temporary Relocation Numbers'!AC9*Assumptions!D$21</f>
        <v>422131.62365587329</v>
      </c>
      <c r="AD9" s="52">
        <f>'Temporary Relocation Numbers'!AD9*Assumptions!E$21</f>
        <v>287372.13581523253</v>
      </c>
      <c r="AE9" s="52">
        <f>'Temporary Relocation Numbers'!AE9*Assumptions!F$21</f>
        <v>293260.51711240917</v>
      </c>
      <c r="AF9" s="52">
        <f>'Temporary Relocation Numbers'!AF9*Assumptions!G$21</f>
        <v>231051.73402404101</v>
      </c>
      <c r="AG9" s="52">
        <f>'Temporary Relocation Numbers'!AG9*Assumptions!H$21</f>
        <v>91328.31311199558</v>
      </c>
      <c r="AH9" s="53">
        <f>'Temporary Relocation Numbers'!AH9*Assumptions!C$21</f>
        <v>113132639.60213198</v>
      </c>
      <c r="AI9" s="53">
        <f>'Temporary Relocation Numbers'!AI9*Assumptions!D$21</f>
        <v>216543779.28093776</v>
      </c>
      <c r="AJ9" s="53">
        <f>'Temporary Relocation Numbers'!AJ9*Assumptions!E$21</f>
        <v>170955585.2755076</v>
      </c>
      <c r="AK9" s="53">
        <f>'Temporary Relocation Numbers'!AK9*Assumptions!F$21</f>
        <v>79028227.66346167</v>
      </c>
      <c r="AL9" s="53">
        <f>'Temporary Relocation Numbers'!AL9*Assumptions!G$21</f>
        <v>48566016.285658196</v>
      </c>
      <c r="AM9" s="53">
        <f>'Temporary Relocation Numbers'!AM9*Assumptions!H$21</f>
        <v>25595724.182287015</v>
      </c>
    </row>
    <row r="10" spans="1:39" x14ac:dyDescent="0.35">
      <c r="A10">
        <v>2029</v>
      </c>
      <c r="B10" s="51">
        <f>'Temporary Relocation Numbers'!B10*Assumptions!C$21</f>
        <v>0</v>
      </c>
      <c r="C10" s="51">
        <f>'Temporary Relocation Numbers'!C10*Assumptions!D$21</f>
        <v>0</v>
      </c>
      <c r="D10" s="51">
        <f>'Temporary Relocation Numbers'!D10*Assumptions!E$21</f>
        <v>0</v>
      </c>
      <c r="E10" s="51">
        <f>'Temporary Relocation Numbers'!E10*Assumptions!F$21</f>
        <v>0</v>
      </c>
      <c r="F10" s="51">
        <f>'Temporary Relocation Numbers'!F10*Assumptions!G$21</f>
        <v>0</v>
      </c>
      <c r="G10" s="51">
        <f>'Temporary Relocation Numbers'!G10*Assumptions!H$21</f>
        <v>0</v>
      </c>
      <c r="H10" s="52">
        <f>'Temporary Relocation Numbers'!H10*Assumptions!C$21</f>
        <v>399547.08654084988</v>
      </c>
      <c r="I10" s="52">
        <f>'Temporary Relocation Numbers'!I10*Assumptions!D$21</f>
        <v>465048.42709185573</v>
      </c>
      <c r="J10" s="52">
        <f>'Temporary Relocation Numbers'!J10*Assumptions!E$21</f>
        <v>319948.4239398053</v>
      </c>
      <c r="K10" s="52">
        <f>'Temporary Relocation Numbers'!K10*Assumptions!F$21</f>
        <v>295790.98478594958</v>
      </c>
      <c r="L10" s="52">
        <f>'Temporary Relocation Numbers'!L10*Assumptions!G$21</f>
        <v>237292.92842743956</v>
      </c>
      <c r="M10" s="52">
        <f>'Temporary Relocation Numbers'!M10*Assumptions!H$21</f>
        <v>100454.74796870783</v>
      </c>
      <c r="N10" s="53">
        <f>'Temporary Relocation Numbers'!N10*Assumptions!C$21</f>
        <v>123208656.28998008</v>
      </c>
      <c r="O10" s="53">
        <f>'Temporary Relocation Numbers'!O10*Assumptions!D$21</f>
        <v>240422583.0270935</v>
      </c>
      <c r="P10" s="53">
        <f>'Temporary Relocation Numbers'!P10*Assumptions!E$21</f>
        <v>191821758.75694308</v>
      </c>
      <c r="Q10" s="53">
        <f>'Temporary Relocation Numbers'!Q10*Assumptions!F$21</f>
        <v>80332787.050641075</v>
      </c>
      <c r="R10" s="53">
        <f>'Temporary Relocation Numbers'!R10*Assumptions!G$21</f>
        <v>50267501.544672504</v>
      </c>
      <c r="S10" s="53">
        <f>'Temporary Relocation Numbers'!S10*Assumptions!H$21</f>
        <v>28373421.448058028</v>
      </c>
      <c r="U10">
        <v>2029</v>
      </c>
      <c r="V10" s="51">
        <f>'Temporary Relocation Numbers'!V10*Assumptions!C$21</f>
        <v>0</v>
      </c>
      <c r="W10" s="51">
        <f>'Temporary Relocation Numbers'!W10*Assumptions!D$21</f>
        <v>0</v>
      </c>
      <c r="X10" s="51">
        <f>'Temporary Relocation Numbers'!X10*Assumptions!E$21</f>
        <v>0</v>
      </c>
      <c r="Y10" s="51">
        <f>'Temporary Relocation Numbers'!Y10*Assumptions!F$21</f>
        <v>0</v>
      </c>
      <c r="Z10" s="51">
        <f>'Temporary Relocation Numbers'!Z10*Assumptions!G$21</f>
        <v>0</v>
      </c>
      <c r="AA10" s="51">
        <f>'Temporary Relocation Numbers'!AA10*Assumptions!H$21</f>
        <v>0</v>
      </c>
      <c r="AB10" s="52">
        <f>'Temporary Relocation Numbers'!AB10*Assumptions!C$21</f>
        <v>371968.6171252933</v>
      </c>
      <c r="AC10" s="52">
        <f>'Temporary Relocation Numbers'!AC10*Assumptions!D$21</f>
        <v>424678.4916404839</v>
      </c>
      <c r="AD10" s="52">
        <f>'Temporary Relocation Numbers'!AD10*Assumptions!E$21</f>
        <v>289105.95259502839</v>
      </c>
      <c r="AE10" s="52">
        <f>'Temporary Relocation Numbers'!AE10*Assumptions!F$21</f>
        <v>295029.860559639</v>
      </c>
      <c r="AF10" s="52">
        <f>'Temporary Relocation Numbers'!AF10*Assumptions!G$21</f>
        <v>232445.75008727322</v>
      </c>
      <c r="AG10" s="52">
        <f>'Temporary Relocation Numbers'!AG10*Assumptions!H$21</f>
        <v>91879.328823017189</v>
      </c>
      <c r="AH10" s="53">
        <f>'Temporary Relocation Numbers'!AH10*Assumptions!C$21</f>
        <v>114704261.50476713</v>
      </c>
      <c r="AI10" s="53">
        <f>'Temporary Relocation Numbers'!AI10*Assumptions!D$21</f>
        <v>219551973.44660187</v>
      </c>
      <c r="AJ10" s="53">
        <f>'Temporary Relocation Numbers'!AJ10*Assumptions!E$21</f>
        <v>173330474.99028572</v>
      </c>
      <c r="AK10" s="53">
        <f>'Temporary Relocation Numbers'!AK10*Assumptions!F$21</f>
        <v>80126076.117799282</v>
      </c>
      <c r="AL10" s="53">
        <f>'Temporary Relocation Numbers'!AL10*Assumptions!G$21</f>
        <v>49240688.203388639</v>
      </c>
      <c r="AM10" s="53">
        <f>'Temporary Relocation Numbers'!AM10*Assumptions!H$21</f>
        <v>25951296.19828666</v>
      </c>
    </row>
    <row r="11" spans="1:39" x14ac:dyDescent="0.35">
      <c r="A11">
        <v>2030</v>
      </c>
      <c r="B11" s="51">
        <f>'Temporary Relocation Numbers'!B11*Assumptions!C$21</f>
        <v>0</v>
      </c>
      <c r="C11" s="51">
        <f>'Temporary Relocation Numbers'!C11*Assumptions!D$21</f>
        <v>0</v>
      </c>
      <c r="D11" s="51">
        <f>'Temporary Relocation Numbers'!D11*Assumptions!E$21</f>
        <v>0</v>
      </c>
      <c r="E11" s="51">
        <f>'Temporary Relocation Numbers'!E11*Assumptions!F$21</f>
        <v>0</v>
      </c>
      <c r="F11" s="51">
        <f>'Temporary Relocation Numbers'!F11*Assumptions!G$21</f>
        <v>0</v>
      </c>
      <c r="G11" s="51">
        <f>'Temporary Relocation Numbers'!G11*Assumptions!H$21</f>
        <v>0</v>
      </c>
      <c r="H11" s="52">
        <f>'Temporary Relocation Numbers'!H11*Assumptions!C$21</f>
        <v>451585.38439360529</v>
      </c>
      <c r="I11" s="52">
        <f>'Temporary Relocation Numbers'!I11*Assumptions!D$21</f>
        <v>525617.83024901559</v>
      </c>
      <c r="J11" s="52">
        <f>'Temporary Relocation Numbers'!J11*Assumptions!E$21</f>
        <v>361619.53591473139</v>
      </c>
      <c r="K11" s="52">
        <f>'Temporary Relocation Numbers'!K11*Assumptions!F$21</f>
        <v>334315.75417349295</v>
      </c>
      <c r="L11" s="52">
        <f>'Temporary Relocation Numbers'!L11*Assumptions!G$21</f>
        <v>268198.72277265048</v>
      </c>
      <c r="M11" s="52">
        <f>'Temporary Relocation Numbers'!M11*Assumptions!H$21</f>
        <v>113538.29749669226</v>
      </c>
      <c r="N11" s="53">
        <f>'Temporary Relocation Numbers'!N11*Assumptions!C$21</f>
        <v>140343526.63009414</v>
      </c>
      <c r="O11" s="53">
        <f>'Temporary Relocation Numbers'!O11*Assumptions!D$21</f>
        <v>273858624.86906248</v>
      </c>
      <c r="P11" s="53">
        <f>'Temporary Relocation Numbers'!P11*Assumptions!E$21</f>
        <v>218498788.30734295</v>
      </c>
      <c r="Q11" s="53">
        <f>'Temporary Relocation Numbers'!Q11*Assumptions!F$21</f>
        <v>91504825.863669425</v>
      </c>
      <c r="R11" s="53">
        <f>'Temporary Relocation Numbers'!R11*Assumptions!G$21</f>
        <v>57258301.925306916</v>
      </c>
      <c r="S11" s="53">
        <f>'Temporary Relocation Numbers'!S11*Assumptions!H$21</f>
        <v>32319369.015846107</v>
      </c>
      <c r="U11">
        <v>2030</v>
      </c>
      <c r="V11" s="51">
        <f>'Temporary Relocation Numbers'!V11*Assumptions!C$21</f>
        <v>0</v>
      </c>
      <c r="W11" s="51">
        <f>'Temporary Relocation Numbers'!W11*Assumptions!D$21</f>
        <v>0</v>
      </c>
      <c r="X11" s="51">
        <f>'Temporary Relocation Numbers'!X11*Assumptions!E$21</f>
        <v>0</v>
      </c>
      <c r="Y11" s="51">
        <f>'Temporary Relocation Numbers'!Y11*Assumptions!F$21</f>
        <v>0</v>
      </c>
      <c r="Z11" s="51">
        <f>'Temporary Relocation Numbers'!Z11*Assumptions!G$21</f>
        <v>0</v>
      </c>
      <c r="AA11" s="51">
        <f>'Temporary Relocation Numbers'!AA11*Assumptions!H$21</f>
        <v>0</v>
      </c>
      <c r="AB11" s="52">
        <f>'Temporary Relocation Numbers'!AB11*Assumptions!C$21</f>
        <v>420415.00640428136</v>
      </c>
      <c r="AC11" s="52">
        <f>'Temporary Relocation Numbers'!AC11*Assumptions!D$21</f>
        <v>479989.98453854799</v>
      </c>
      <c r="AD11" s="52">
        <f>'Temporary Relocation Numbers'!AD11*Assumptions!E$21</f>
        <v>326760.04188496864</v>
      </c>
      <c r="AE11" s="52">
        <f>'Temporary Relocation Numbers'!AE11*Assumptions!F$21</f>
        <v>333455.49867948971</v>
      </c>
      <c r="AF11" s="52">
        <f>'Temporary Relocation Numbers'!AF11*Assumptions!G$21</f>
        <v>262720.23233258922</v>
      </c>
      <c r="AG11" s="52">
        <f>'Temporary Relocation Numbers'!AG11*Assumptions!H$21</f>
        <v>103845.98817522993</v>
      </c>
      <c r="AH11" s="53">
        <f>'Temporary Relocation Numbers'!AH11*Assumptions!C$21</f>
        <v>130656408.9230209</v>
      </c>
      <c r="AI11" s="53">
        <f>'Temporary Relocation Numbers'!AI11*Assumptions!D$21</f>
        <v>250085498.53488445</v>
      </c>
      <c r="AJ11" s="53">
        <f>'Temporary Relocation Numbers'!AJ11*Assumptions!E$21</f>
        <v>197435885.31112254</v>
      </c>
      <c r="AK11" s="53">
        <f>'Temporary Relocation Numbers'!AK11*Assumptions!F$21</f>
        <v>91269367.234531105</v>
      </c>
      <c r="AL11" s="53">
        <f>'Temporary Relocation Numbers'!AL11*Assumptions!G$21</f>
        <v>56088687.631588437</v>
      </c>
      <c r="AM11" s="53">
        <f>'Temporary Relocation Numbers'!AM11*Assumptions!H$21</f>
        <v>29560394.040153947</v>
      </c>
    </row>
    <row r="12" spans="1:39" x14ac:dyDescent="0.35">
      <c r="A12">
        <v>2031</v>
      </c>
      <c r="B12" s="51">
        <f>'Temporary Relocation Numbers'!B12*Assumptions!C$21</f>
        <v>0</v>
      </c>
      <c r="C12" s="51">
        <f>'Temporary Relocation Numbers'!C12*Assumptions!D$21</f>
        <v>0</v>
      </c>
      <c r="D12" s="51">
        <f>'Temporary Relocation Numbers'!D12*Assumptions!E$21</f>
        <v>0</v>
      </c>
      <c r="E12" s="51">
        <f>'Temporary Relocation Numbers'!E12*Assumptions!F$21</f>
        <v>0</v>
      </c>
      <c r="F12" s="51">
        <f>'Temporary Relocation Numbers'!F12*Assumptions!G$21</f>
        <v>0</v>
      </c>
      <c r="G12" s="51">
        <f>'Temporary Relocation Numbers'!G12*Assumptions!H$21</f>
        <v>0</v>
      </c>
      <c r="H12" s="52">
        <f>'Temporary Relocation Numbers'!H12*Assumptions!C$21</f>
        <v>454309.95723624021</v>
      </c>
      <c r="I12" s="52">
        <f>'Temporary Relocation Numbers'!I12*Assumptions!D$21</f>
        <v>528789.0667756896</v>
      </c>
      <c r="J12" s="52">
        <f>'Temporary Relocation Numbers'!J12*Assumptions!E$21</f>
        <v>363801.31327283278</v>
      </c>
      <c r="K12" s="52">
        <f>'Temporary Relocation Numbers'!K12*Assumptions!F$21</f>
        <v>336332.79825012805</v>
      </c>
      <c r="L12" s="52">
        <f>'Temporary Relocation Numbers'!L12*Assumptions!G$21</f>
        <v>269816.85963391524</v>
      </c>
      <c r="M12" s="52">
        <f>'Temporary Relocation Numbers'!M12*Assumptions!H$21</f>
        <v>114223.31382505257</v>
      </c>
      <c r="N12" s="53">
        <f>'Temporary Relocation Numbers'!N12*Assumptions!C$21</f>
        <v>142293158.15217847</v>
      </c>
      <c r="O12" s="53">
        <f>'Temporary Relocation Numbers'!O12*Assumptions!D$21</f>
        <v>277663028.39560813</v>
      </c>
      <c r="P12" s="53">
        <f>'Temporary Relocation Numbers'!P12*Assumptions!E$21</f>
        <v>221534141.16935277</v>
      </c>
      <c r="Q12" s="53">
        <f>'Temporary Relocation Numbers'!Q12*Assumptions!F$21</f>
        <v>92775997.375533015</v>
      </c>
      <c r="R12" s="53">
        <f>'Temporary Relocation Numbers'!R12*Assumptions!G$21</f>
        <v>58053725.789984547</v>
      </c>
      <c r="S12" s="53">
        <f>'Temporary Relocation Numbers'!S12*Assumptions!H$21</f>
        <v>32768344.911779284</v>
      </c>
      <c r="U12">
        <v>2031</v>
      </c>
      <c r="V12" s="51">
        <f>'Temporary Relocation Numbers'!V12*Assumptions!C$21</f>
        <v>0</v>
      </c>
      <c r="W12" s="51">
        <f>'Temporary Relocation Numbers'!W12*Assumptions!D$21</f>
        <v>0</v>
      </c>
      <c r="X12" s="51">
        <f>'Temporary Relocation Numbers'!X12*Assumptions!E$21</f>
        <v>0</v>
      </c>
      <c r="Y12" s="51">
        <f>'Temporary Relocation Numbers'!Y12*Assumptions!F$21</f>
        <v>0</v>
      </c>
      <c r="Z12" s="51">
        <f>'Temporary Relocation Numbers'!Z12*Assumptions!G$21</f>
        <v>0</v>
      </c>
      <c r="AA12" s="51">
        <f>'Temporary Relocation Numbers'!AA12*Assumptions!H$21</f>
        <v>0</v>
      </c>
      <c r="AB12" s="52">
        <f>'Temporary Relocation Numbers'!AB12*Assumptions!C$21</f>
        <v>422951.5174355749</v>
      </c>
      <c r="AC12" s="52">
        <f>'Temporary Relocation Numbers'!AC12*Assumptions!D$21</f>
        <v>482885.9322857642</v>
      </c>
      <c r="AD12" s="52">
        <f>'Temporary Relocation Numbers'!AD12*Assumptions!E$21</f>
        <v>328731.4997021287</v>
      </c>
      <c r="AE12" s="52">
        <f>'Temporary Relocation Numbers'!AE12*Assumptions!F$21</f>
        <v>335467.35253332817</v>
      </c>
      <c r="AF12" s="52">
        <f>'Temporary Relocation Numbers'!AF12*Assumptions!G$21</f>
        <v>264305.31554157147</v>
      </c>
      <c r="AG12" s="52">
        <f>'Temporary Relocation Numbers'!AG12*Assumptions!H$21</f>
        <v>104472.52740563205</v>
      </c>
      <c r="AH12" s="53">
        <f>'Temporary Relocation Numbers'!AH12*Assumptions!C$21</f>
        <v>132471468.43816376</v>
      </c>
      <c r="AI12" s="53">
        <f>'Temporary Relocation Numbers'!AI12*Assumptions!D$21</f>
        <v>253559649.30526432</v>
      </c>
      <c r="AJ12" s="53">
        <f>'Temporary Relocation Numbers'!AJ12*Assumptions!E$21</f>
        <v>200178635.43886971</v>
      </c>
      <c r="AK12" s="53">
        <f>'Temporary Relocation Numbers'!AK12*Assumptions!F$21</f>
        <v>92537267.789931387</v>
      </c>
      <c r="AL12" s="53">
        <f>'Temporary Relocation Numbers'!AL12*Assumptions!G$21</f>
        <v>56867863.387425788</v>
      </c>
      <c r="AM12" s="53">
        <f>'Temporary Relocation Numbers'!AM12*Assumptions!H$21</f>
        <v>29971042.663640648</v>
      </c>
    </row>
    <row r="13" spans="1:39" x14ac:dyDescent="0.35">
      <c r="A13">
        <v>2032</v>
      </c>
      <c r="B13" s="51">
        <f>'Temporary Relocation Numbers'!B13*Assumptions!C$21</f>
        <v>0</v>
      </c>
      <c r="C13" s="51">
        <f>'Temporary Relocation Numbers'!C13*Assumptions!D$21</f>
        <v>0</v>
      </c>
      <c r="D13" s="51">
        <f>'Temporary Relocation Numbers'!D13*Assumptions!E$21</f>
        <v>0</v>
      </c>
      <c r="E13" s="51">
        <f>'Temporary Relocation Numbers'!E13*Assumptions!F$21</f>
        <v>0</v>
      </c>
      <c r="F13" s="51">
        <f>'Temporary Relocation Numbers'!F13*Assumptions!G$21</f>
        <v>0</v>
      </c>
      <c r="G13" s="51">
        <f>'Temporary Relocation Numbers'!G13*Assumptions!H$21</f>
        <v>0</v>
      </c>
      <c r="H13" s="52">
        <f>'Temporary Relocation Numbers'!H13*Assumptions!C$21</f>
        <v>457050.96838142286</v>
      </c>
      <c r="I13" s="52">
        <f>'Temporary Relocation Numbers'!I13*Assumptions!D$21</f>
        <v>531979.43648341158</v>
      </c>
      <c r="J13" s="52">
        <f>'Temporary Relocation Numbers'!J13*Assumptions!E$21</f>
        <v>365996.25405814865</v>
      </c>
      <c r="K13" s="52">
        <f>'Temporary Relocation Numbers'!K13*Assumptions!F$21</f>
        <v>338362.01186037407</v>
      </c>
      <c r="L13" s="52">
        <f>'Temporary Relocation Numbers'!L13*Assumptions!G$21</f>
        <v>271444.75928179856</v>
      </c>
      <c r="M13" s="52">
        <f>'Temporary Relocation Numbers'!M13*Assumptions!H$21</f>
        <v>114912.46309692592</v>
      </c>
      <c r="N13" s="53">
        <f>'Temporary Relocation Numbers'!N13*Assumptions!C$21</f>
        <v>144269873.66711351</v>
      </c>
      <c r="O13" s="53">
        <f>'Temporary Relocation Numbers'!O13*Assumptions!D$21</f>
        <v>281520282.13346159</v>
      </c>
      <c r="P13" s="53">
        <f>'Temporary Relocation Numbers'!P13*Assumptions!E$21</f>
        <v>224611660.70454329</v>
      </c>
      <c r="Q13" s="53">
        <f>'Temporary Relocation Numbers'!Q13*Assumptions!F$21</f>
        <v>94064827.814096063</v>
      </c>
      <c r="R13" s="53">
        <f>'Temporary Relocation Numbers'!R13*Assumptions!G$21</f>
        <v>58860199.565386474</v>
      </c>
      <c r="S13" s="53">
        <f>'Temporary Relocation Numbers'!S13*Assumptions!H$21</f>
        <v>33223557.914477453</v>
      </c>
      <c r="U13">
        <v>2032</v>
      </c>
      <c r="V13" s="51">
        <f>'Temporary Relocation Numbers'!V13*Assumptions!C$21</f>
        <v>0</v>
      </c>
      <c r="W13" s="51">
        <f>'Temporary Relocation Numbers'!W13*Assumptions!D$21</f>
        <v>0</v>
      </c>
      <c r="X13" s="51">
        <f>'Temporary Relocation Numbers'!X13*Assumptions!E$21</f>
        <v>0</v>
      </c>
      <c r="Y13" s="51">
        <f>'Temporary Relocation Numbers'!Y13*Assumptions!F$21</f>
        <v>0</v>
      </c>
      <c r="Z13" s="51">
        <f>'Temporary Relocation Numbers'!Z13*Assumptions!G$21</f>
        <v>0</v>
      </c>
      <c r="AA13" s="51">
        <f>'Temporary Relocation Numbers'!AA13*Assumptions!H$21</f>
        <v>0</v>
      </c>
      <c r="AB13" s="52">
        <f>'Temporary Relocation Numbers'!AB13*Assumptions!C$21</f>
        <v>425503.33212661854</v>
      </c>
      <c r="AC13" s="52">
        <f>'Temporary Relocation Numbers'!AC13*Assumptions!D$21</f>
        <v>485799.35230037116</v>
      </c>
      <c r="AD13" s="52">
        <f>'Temporary Relocation Numbers'!AD13*Assumptions!E$21</f>
        <v>330714.85201502463</v>
      </c>
      <c r="AE13" s="52">
        <f>'Temporary Relocation Numbers'!AE13*Assumptions!F$21</f>
        <v>337491.34460634505</v>
      </c>
      <c r="AF13" s="52">
        <f>'Temporary Relocation Numbers'!AF13*Assumptions!G$21</f>
        <v>265899.96211290726</v>
      </c>
      <c r="AG13" s="52">
        <f>'Temporary Relocation Numbers'!AG13*Assumptions!H$21</f>
        <v>105102.84676672705</v>
      </c>
      <c r="AH13" s="53">
        <f>'Temporary Relocation Numbers'!AH13*Assumptions!C$21</f>
        <v>134311742.49173349</v>
      </c>
      <c r="AI13" s="53">
        <f>'Temporary Relocation Numbers'!AI13*Assumptions!D$21</f>
        <v>257082062.46449149</v>
      </c>
      <c r="AJ13" s="53">
        <f>'Temporary Relocation Numbers'!AJ13*Assumptions!E$21</f>
        <v>202959487.44587463</v>
      </c>
      <c r="AK13" s="53">
        <f>'Temporary Relocation Numbers'!AK13*Assumptions!F$21</f>
        <v>93822781.832387522</v>
      </c>
      <c r="AL13" s="53">
        <f>'Temporary Relocation Numbers'!AL13*Assumptions!G$21</f>
        <v>57657863.337661706</v>
      </c>
      <c r="AM13" s="53">
        <f>'Temporary Relocation Numbers'!AM13*Assumptions!H$21</f>
        <v>30387395.957090214</v>
      </c>
    </row>
    <row r="14" spans="1:39" x14ac:dyDescent="0.35">
      <c r="A14">
        <v>2033</v>
      </c>
      <c r="B14" s="51">
        <f>'Temporary Relocation Numbers'!B14*Assumptions!C$21</f>
        <v>0</v>
      </c>
      <c r="C14" s="51">
        <f>'Temporary Relocation Numbers'!C14*Assumptions!D$21</f>
        <v>0</v>
      </c>
      <c r="D14" s="51">
        <f>'Temporary Relocation Numbers'!D14*Assumptions!E$21</f>
        <v>0</v>
      </c>
      <c r="E14" s="51">
        <f>'Temporary Relocation Numbers'!E14*Assumptions!F$21</f>
        <v>0</v>
      </c>
      <c r="F14" s="51">
        <f>'Temporary Relocation Numbers'!F14*Assumptions!G$21</f>
        <v>0</v>
      </c>
      <c r="G14" s="51">
        <f>'Temporary Relocation Numbers'!G14*Assumptions!H$21</f>
        <v>0</v>
      </c>
      <c r="H14" s="52">
        <f>'Temporary Relocation Numbers'!H14*Assumptions!C$21</f>
        <v>459808.51700719201</v>
      </c>
      <c r="I14" s="52">
        <f>'Temporary Relocation Numbers'!I14*Assumptions!D$21</f>
        <v>535189.05480936612</v>
      </c>
      <c r="J14" s="52">
        <f>'Temporary Relocation Numbers'!J14*Assumptions!E$21</f>
        <v>368204.43769024732</v>
      </c>
      <c r="K14" s="52">
        <f>'Temporary Relocation Numbers'!K14*Assumptions!F$21</f>
        <v>340403.46842729114</v>
      </c>
      <c r="L14" s="52">
        <f>'Temporary Relocation Numbers'!L14*Assumptions!G$21</f>
        <v>273082.48061861261</v>
      </c>
      <c r="M14" s="52">
        <f>'Temporary Relocation Numbers'!M14*Assumptions!H$21</f>
        <v>115605.77024780856</v>
      </c>
      <c r="N14" s="53">
        <f>'Temporary Relocation Numbers'!N14*Assumptions!C$21</f>
        <v>146274049.42172372</v>
      </c>
      <c r="O14" s="53">
        <f>'Temporary Relocation Numbers'!O14*Assumptions!D$21</f>
        <v>285431120.26994443</v>
      </c>
      <c r="P14" s="53">
        <f>'Temporary Relocation Numbers'!P14*Assumptions!E$21</f>
        <v>227731932.68610382</v>
      </c>
      <c r="Q14" s="53">
        <f>'Temporary Relocation Numbers'!Q14*Assumptions!F$21</f>
        <v>95371562.494557396</v>
      </c>
      <c r="R14" s="53">
        <f>'Temporary Relocation Numbers'!R14*Assumptions!G$21</f>
        <v>59677876.755238719</v>
      </c>
      <c r="S14" s="53">
        <f>'Temporary Relocation Numbers'!S14*Assumptions!H$21</f>
        <v>33685094.668905623</v>
      </c>
      <c r="U14">
        <v>2033</v>
      </c>
      <c r="V14" s="51">
        <f>'Temporary Relocation Numbers'!V14*Assumptions!C$21</f>
        <v>0</v>
      </c>
      <c r="W14" s="51">
        <f>'Temporary Relocation Numbers'!W14*Assumptions!D$21</f>
        <v>0</v>
      </c>
      <c r="X14" s="51">
        <f>'Temporary Relocation Numbers'!X14*Assumptions!E$21</f>
        <v>0</v>
      </c>
      <c r="Y14" s="51">
        <f>'Temporary Relocation Numbers'!Y14*Assumptions!F$21</f>
        <v>0</v>
      </c>
      <c r="Z14" s="51">
        <f>'Temporary Relocation Numbers'!Z14*Assumptions!G$21</f>
        <v>0</v>
      </c>
      <c r="AA14" s="51">
        <f>'Temporary Relocation Numbers'!AA14*Assumptions!H$21</f>
        <v>0</v>
      </c>
      <c r="AB14" s="52">
        <f>'Temporary Relocation Numbers'!AB14*Assumptions!C$21</f>
        <v>428070.54280975333</v>
      </c>
      <c r="AC14" s="52">
        <f>'Temporary Relocation Numbers'!AC14*Assumptions!D$21</f>
        <v>488730.34999867924</v>
      </c>
      <c r="AD14" s="52">
        <f>'Temporary Relocation Numbers'!AD14*Assumptions!E$21</f>
        <v>332710.1705873165</v>
      </c>
      <c r="AE14" s="52">
        <f>'Temporary Relocation Numbers'!AE14*Assumptions!F$21</f>
        <v>339527.54813266941</v>
      </c>
      <c r="AF14" s="52">
        <f>'Temporary Relocation Numbers'!AF14*Assumptions!G$21</f>
        <v>267504.22974571231</v>
      </c>
      <c r="AG14" s="52">
        <f>'Temporary Relocation Numbers'!AG14*Assumptions!H$21</f>
        <v>105736.9690653678</v>
      </c>
      <c r="AH14" s="53">
        <f>'Temporary Relocation Numbers'!AH14*Assumptions!C$21</f>
        <v>136177581.36037001</v>
      </c>
      <c r="AI14" s="53">
        <f>'Temporary Relocation Numbers'!AI14*Assumptions!D$21</f>
        <v>260653408.46653605</v>
      </c>
      <c r="AJ14" s="53">
        <f>'Temporary Relocation Numbers'!AJ14*Assumptions!E$21</f>
        <v>205778970.63781041</v>
      </c>
      <c r="AK14" s="53">
        <f>'Temporary Relocation Numbers'!AK14*Assumptions!F$21</f>
        <v>95126154.045857608</v>
      </c>
      <c r="AL14" s="53">
        <f>'Temporary Relocation Numbers'!AL14*Assumptions!G$21</f>
        <v>58458837.850404434</v>
      </c>
      <c r="AM14" s="53">
        <f>'Temporary Relocation Numbers'!AM14*Assumptions!H$21</f>
        <v>30809533.168934342</v>
      </c>
    </row>
    <row r="15" spans="1:39" x14ac:dyDescent="0.35">
      <c r="A15">
        <v>2034</v>
      </c>
      <c r="B15" s="51">
        <f>'Temporary Relocation Numbers'!B15*Assumptions!C$21</f>
        <v>0</v>
      </c>
      <c r="C15" s="51">
        <f>'Temporary Relocation Numbers'!C15*Assumptions!D$21</f>
        <v>0</v>
      </c>
      <c r="D15" s="51">
        <f>'Temporary Relocation Numbers'!D15*Assumptions!E$21</f>
        <v>0</v>
      </c>
      <c r="E15" s="51">
        <f>'Temporary Relocation Numbers'!E15*Assumptions!F$21</f>
        <v>0</v>
      </c>
      <c r="F15" s="51">
        <f>'Temporary Relocation Numbers'!F15*Assumptions!G$21</f>
        <v>0</v>
      </c>
      <c r="G15" s="51">
        <f>'Temporary Relocation Numbers'!G15*Assumptions!H$21</f>
        <v>0</v>
      </c>
      <c r="H15" s="52">
        <f>'Temporary Relocation Numbers'!H15*Assumptions!C$21</f>
        <v>462582.70288996212</v>
      </c>
      <c r="I15" s="52">
        <f>'Temporary Relocation Numbers'!I15*Assumptions!D$21</f>
        <v>538418.03788721096</v>
      </c>
      <c r="J15" s="52">
        <f>'Temporary Relocation Numbers'!J15*Assumptions!E$21</f>
        <v>370425.94406786317</v>
      </c>
      <c r="K15" s="52">
        <f>'Temporary Relocation Numbers'!K15*Assumptions!F$21</f>
        <v>342457.24181692634</v>
      </c>
      <c r="L15" s="52">
        <f>'Temporary Relocation Numbers'!L15*Assumptions!G$21</f>
        <v>274730.08290204772</v>
      </c>
      <c r="M15" s="52">
        <f>'Temporary Relocation Numbers'!M15*Assumptions!H$21</f>
        <v>116303.2603636413</v>
      </c>
      <c r="N15" s="53">
        <f>'Temporary Relocation Numbers'!N15*Assumptions!C$21</f>
        <v>148306066.88959858</v>
      </c>
      <c r="O15" s="53">
        <f>'Temporary Relocation Numbers'!O15*Assumptions!D$21</f>
        <v>289396287.19159985</v>
      </c>
      <c r="P15" s="53">
        <f>'Temporary Relocation Numbers'!P15*Assumptions!E$21</f>
        <v>230895551.02469844</v>
      </c>
      <c r="Q15" s="53">
        <f>'Temporary Relocation Numbers'!Q15*Assumptions!F$21</f>
        <v>96696450.139998347</v>
      </c>
      <c r="R15" s="53">
        <f>'Temporary Relocation Numbers'!R15*Assumptions!G$21</f>
        <v>60506912.995718412</v>
      </c>
      <c r="S15" s="53">
        <f>'Temporary Relocation Numbers'!S15*Assumptions!H$21</f>
        <v>34153043.023687877</v>
      </c>
      <c r="U15">
        <v>2034</v>
      </c>
      <c r="V15" s="51">
        <f>'Temporary Relocation Numbers'!V15*Assumptions!C$21</f>
        <v>0</v>
      </c>
      <c r="W15" s="51">
        <f>'Temporary Relocation Numbers'!W15*Assumptions!D$21</f>
        <v>0</v>
      </c>
      <c r="X15" s="51">
        <f>'Temporary Relocation Numbers'!X15*Assumptions!E$21</f>
        <v>0</v>
      </c>
      <c r="Y15" s="51">
        <f>'Temporary Relocation Numbers'!Y15*Assumptions!F$21</f>
        <v>0</v>
      </c>
      <c r="Z15" s="51">
        <f>'Temporary Relocation Numbers'!Z15*Assumptions!G$21</f>
        <v>0</v>
      </c>
      <c r="AA15" s="51">
        <f>'Temporary Relocation Numbers'!AA15*Assumptions!H$21</f>
        <v>0</v>
      </c>
      <c r="AB15" s="52">
        <f>'Temporary Relocation Numbers'!AB15*Assumptions!C$21</f>
        <v>430653.24237439409</v>
      </c>
      <c r="AC15" s="52">
        <f>'Temporary Relocation Numbers'!AC15*Assumptions!D$21</f>
        <v>491679.03143301298</v>
      </c>
      <c r="AD15" s="52">
        <f>'Temporary Relocation Numbers'!AD15*Assumptions!E$21</f>
        <v>334717.52761563996</v>
      </c>
      <c r="AE15" s="52">
        <f>'Temporary Relocation Numbers'!AE15*Assumptions!F$21</f>
        <v>341576.03678827744</v>
      </c>
      <c r="AF15" s="52">
        <f>'Temporary Relocation Numbers'!AF15*Assumptions!G$21</f>
        <v>269118.17648722127</v>
      </c>
      <c r="AG15" s="52">
        <f>'Temporary Relocation Numbers'!AG15*Assumptions!H$21</f>
        <v>106374.91724600895</v>
      </c>
      <c r="AH15" s="53">
        <f>'Temporary Relocation Numbers'!AH15*Assumptions!C$21</f>
        <v>138069340.1867044</v>
      </c>
      <c r="AI15" s="53">
        <f>'Temporary Relocation Numbers'!AI15*Assumptions!D$21</f>
        <v>264274367.07921568</v>
      </c>
      <c r="AJ15" s="53">
        <f>'Temporary Relocation Numbers'!AJ15*Assumptions!E$21</f>
        <v>208637621.6733866</v>
      </c>
      <c r="AK15" s="53">
        <f>'Temporary Relocation Numbers'!AK15*Assumptions!F$21</f>
        <v>96447632.513412967</v>
      </c>
      <c r="AL15" s="53">
        <f>'Temporary Relocation Numbers'!AL15*Assumptions!G$21</f>
        <v>59270939.382653676</v>
      </c>
      <c r="AM15" s="53">
        <f>'Temporary Relocation Numbers'!AM15*Assumptions!H$21</f>
        <v>31237534.648512203</v>
      </c>
    </row>
    <row r="16" spans="1:39" x14ac:dyDescent="0.35">
      <c r="A16">
        <v>2035</v>
      </c>
      <c r="B16" s="51">
        <f>'Temporary Relocation Numbers'!B16*Assumptions!C$21</f>
        <v>0</v>
      </c>
      <c r="C16" s="51">
        <f>'Temporary Relocation Numbers'!C16*Assumptions!D$21</f>
        <v>0</v>
      </c>
      <c r="D16" s="51">
        <f>'Temporary Relocation Numbers'!D16*Assumptions!E$21</f>
        <v>0</v>
      </c>
      <c r="E16" s="51">
        <f>'Temporary Relocation Numbers'!E16*Assumptions!F$21</f>
        <v>0</v>
      </c>
      <c r="F16" s="51">
        <f>'Temporary Relocation Numbers'!F16*Assumptions!G$21</f>
        <v>0</v>
      </c>
      <c r="G16" s="51">
        <f>'Temporary Relocation Numbers'!G16*Assumptions!H$21</f>
        <v>0</v>
      </c>
      <c r="H16" s="52">
        <f>'Temporary Relocation Numbers'!H16*Assumptions!C$21</f>
        <v>465373.62640813366</v>
      </c>
      <c r="I16" s="52">
        <f>'Temporary Relocation Numbers'!I16*Assumptions!D$21</f>
        <v>541666.50255127926</v>
      </c>
      <c r="J16" s="52">
        <f>'Temporary Relocation Numbers'!J16*Assumptions!E$21</f>
        <v>372660.85357178771</v>
      </c>
      <c r="K16" s="52">
        <f>'Temporary Relocation Numbers'!K16*Assumptions!F$21</f>
        <v>344523.40634098626</v>
      </c>
      <c r="L16" s="52">
        <f>'Temporary Relocation Numbers'!L16*Assumptions!G$21</f>
        <v>276387.62574731692</v>
      </c>
      <c r="M16" s="52">
        <f>'Temporary Relocation Numbers'!M16*Assumptions!H$21</f>
        <v>117004.95868171725</v>
      </c>
      <c r="N16" s="53">
        <f>'Temporary Relocation Numbers'!N16*Assumptions!C$21</f>
        <v>150366312.84370232</v>
      </c>
      <c r="O16" s="53">
        <f>'Temporary Relocation Numbers'!O16*Assumptions!D$21</f>
        <v>293416537.62587893</v>
      </c>
      <c r="P16" s="53">
        <f>'Temporary Relocation Numbers'!P16*Assumptions!E$21</f>
        <v>234103117.88151023</v>
      </c>
      <c r="Q16" s="53">
        <f>'Temporary Relocation Numbers'!Q16*Assumptions!F$21</f>
        <v>98039742.928724408</v>
      </c>
      <c r="R16" s="53">
        <f>'Temporary Relocation Numbers'!R16*Assumptions!G$21</f>
        <v>61347466.085077427</v>
      </c>
      <c r="S16" s="53">
        <f>'Temporary Relocation Numbers'!S16*Assumptions!H$21</f>
        <v>34627492.047828361</v>
      </c>
      <c r="U16">
        <v>2035</v>
      </c>
      <c r="V16" s="51">
        <f>'Temporary Relocation Numbers'!V16*Assumptions!C$21</f>
        <v>0</v>
      </c>
      <c r="W16" s="51">
        <f>'Temporary Relocation Numbers'!W16*Assumptions!D$21</f>
        <v>0</v>
      </c>
      <c r="X16" s="51">
        <f>'Temporary Relocation Numbers'!X16*Assumptions!E$21</f>
        <v>0</v>
      </c>
      <c r="Y16" s="51">
        <f>'Temporary Relocation Numbers'!Y16*Assumptions!F$21</f>
        <v>0</v>
      </c>
      <c r="Z16" s="51">
        <f>'Temporary Relocation Numbers'!Z16*Assumptions!G$21</f>
        <v>0</v>
      </c>
      <c r="AA16" s="51">
        <f>'Temporary Relocation Numbers'!AA16*Assumptions!H$21</f>
        <v>0</v>
      </c>
      <c r="AB16" s="52">
        <f>'Temporary Relocation Numbers'!AB16*Assumptions!C$21</f>
        <v>433251.52427038923</v>
      </c>
      <c r="AC16" s="52">
        <f>'Temporary Relocation Numbers'!AC16*Assumptions!D$21</f>
        <v>494645.50329554745</v>
      </c>
      <c r="AD16" s="52">
        <f>'Temporary Relocation Numbers'!AD16*Assumptions!E$21</f>
        <v>336736.99573221791</v>
      </c>
      <c r="AE16" s="52">
        <f>'Temporary Relocation Numbers'!AE16*Assumptions!F$21</f>
        <v>343636.88469365833</v>
      </c>
      <c r="AF16" s="52">
        <f>'Temporary Relocation Numbers'!AF16*Assumptions!G$21</f>
        <v>270741.86073488818</v>
      </c>
      <c r="AG16" s="52">
        <f>'Temporary Relocation Numbers'!AG16*Assumptions!H$21</f>
        <v>107016.71439153701</v>
      </c>
      <c r="AH16" s="53">
        <f>'Temporary Relocation Numbers'!AH16*Assumptions!C$21</f>
        <v>139987379.04695675</v>
      </c>
      <c r="AI16" s="53">
        <f>'Temporary Relocation Numbers'!AI16*Assumptions!D$21</f>
        <v>267945627.51358211</v>
      </c>
      <c r="AJ16" s="53">
        <f>'Temporary Relocation Numbers'!AJ16*Assumptions!E$21</f>
        <v>211535984.66649607</v>
      </c>
      <c r="AK16" s="53">
        <f>'Temporary Relocation Numbers'!AK16*Assumptions!F$21</f>
        <v>97787468.764458328</v>
      </c>
      <c r="AL16" s="53">
        <f>'Temporary Relocation Numbers'!AL16*Assumptions!G$21</f>
        <v>60094322.509319328</v>
      </c>
      <c r="AM16" s="53">
        <f>'Temporary Relocation Numbers'!AM16*Assumptions!H$21</f>
        <v>31671481.861364126</v>
      </c>
    </row>
    <row r="17" spans="1:39" x14ac:dyDescent="0.35">
      <c r="A17">
        <v>2036</v>
      </c>
      <c r="B17" s="51">
        <f>'Temporary Relocation Numbers'!B17*Assumptions!C$21</f>
        <v>0</v>
      </c>
      <c r="C17" s="51">
        <f>'Temporary Relocation Numbers'!C17*Assumptions!D$21</f>
        <v>0</v>
      </c>
      <c r="D17" s="51">
        <f>'Temporary Relocation Numbers'!D17*Assumptions!E$21</f>
        <v>0</v>
      </c>
      <c r="E17" s="51">
        <f>'Temporary Relocation Numbers'!E17*Assumptions!F$21</f>
        <v>0</v>
      </c>
      <c r="F17" s="51">
        <f>'Temporary Relocation Numbers'!F17*Assumptions!G$21</f>
        <v>0</v>
      </c>
      <c r="G17" s="51">
        <f>'Temporary Relocation Numbers'!G17*Assumptions!H$21</f>
        <v>0</v>
      </c>
      <c r="H17" s="52">
        <f>'Temporary Relocation Numbers'!H17*Assumptions!C$21</f>
        <v>468181.38854572532</v>
      </c>
      <c r="I17" s="52">
        <f>'Temporary Relocation Numbers'!I17*Assumptions!D$21</f>
        <v>544934.56634080596</v>
      </c>
      <c r="J17" s="52">
        <f>'Temporary Relocation Numbers'!J17*Assumptions!E$21</f>
        <v>374909.24706777791</v>
      </c>
      <c r="K17" s="52">
        <f>'Temporary Relocation Numbers'!K17*Assumptions!F$21</f>
        <v>346602.03675952647</v>
      </c>
      <c r="L17" s="52">
        <f>'Temporary Relocation Numbers'!L17*Assumptions!G$21</f>
        <v>278055.1691293125</v>
      </c>
      <c r="M17" s="52">
        <f>'Temporary Relocation Numbers'!M17*Assumptions!H$21</f>
        <v>117710.89059159494</v>
      </c>
      <c r="N17" s="53">
        <f>'Temporary Relocation Numbers'!N17*Assumptions!C$21</f>
        <v>152455179.42999208</v>
      </c>
      <c r="O17" s="53">
        <f>'Temporary Relocation Numbers'!O17*Assumptions!D$21</f>
        <v>297492636.78479505</v>
      </c>
      <c r="P17" s="53">
        <f>'Temporary Relocation Numbers'!P17*Assumptions!E$21</f>
        <v>237355243.78285646</v>
      </c>
      <c r="Q17" s="53">
        <f>'Temporary Relocation Numbers'!Q17*Assumptions!F$21</f>
        <v>99401696.542264953</v>
      </c>
      <c r="R17" s="53">
        <f>'Temporary Relocation Numbers'!R17*Assumptions!G$21</f>
        <v>62199696.013677612</v>
      </c>
      <c r="S17" s="53">
        <f>'Temporary Relocation Numbers'!S17*Assumptions!H$21</f>
        <v>35108532.047664694</v>
      </c>
      <c r="U17">
        <v>2036</v>
      </c>
      <c r="V17" s="51">
        <f>'Temporary Relocation Numbers'!V17*Assumptions!C$21</f>
        <v>0</v>
      </c>
      <c r="W17" s="51">
        <f>'Temporary Relocation Numbers'!W17*Assumptions!D$21</f>
        <v>0</v>
      </c>
      <c r="X17" s="51">
        <f>'Temporary Relocation Numbers'!X17*Assumptions!E$21</f>
        <v>0</v>
      </c>
      <c r="Y17" s="51">
        <f>'Temporary Relocation Numbers'!Y17*Assumptions!F$21</f>
        <v>0</v>
      </c>
      <c r="Z17" s="51">
        <f>'Temporary Relocation Numbers'!Z17*Assumptions!G$21</f>
        <v>0</v>
      </c>
      <c r="AA17" s="51">
        <f>'Temporary Relocation Numbers'!AA17*Assumptions!H$21</f>
        <v>0</v>
      </c>
      <c r="AB17" s="52">
        <f>'Temporary Relocation Numbers'!AB17*Assumptions!C$21</f>
        <v>435865.48251140356</v>
      </c>
      <c r="AC17" s="52">
        <f>'Temporary Relocation Numbers'!AC17*Assumptions!D$21</f>
        <v>497629.87292216904</v>
      </c>
      <c r="AD17" s="52">
        <f>'Temporary Relocation Numbers'!AD17*Assumptions!E$21</f>
        <v>338768.64800748898</v>
      </c>
      <c r="AE17" s="52">
        <f>'Temporary Relocation Numbers'!AE17*Assumptions!F$21</f>
        <v>345710.16641649633</v>
      </c>
      <c r="AF17" s="52">
        <f>'Temporary Relocation Numbers'!AF17*Assumptions!G$21</f>
        <v>272375.34123849939</v>
      </c>
      <c r="AG17" s="52">
        <f>'Temporary Relocation Numbers'!AG17*Assumptions!H$21</f>
        <v>107662.3837241057</v>
      </c>
      <c r="AH17" s="53">
        <f>'Temporary Relocation Numbers'!AH17*Assumptions!C$21</f>
        <v>141932063.01947266</v>
      </c>
      <c r="AI17" s="53">
        <f>'Temporary Relocation Numbers'!AI17*Assumptions!D$21</f>
        <v>271667888.55510497</v>
      </c>
      <c r="AJ17" s="53">
        <f>'Temporary Relocation Numbers'!AJ17*Assumptions!E$21</f>
        <v>214474611.28978127</v>
      </c>
      <c r="AK17" s="53">
        <f>'Temporary Relocation Numbers'!AK17*Assumptions!F$21</f>
        <v>99145917.822607741</v>
      </c>
      <c r="AL17" s="53">
        <f>'Temporary Relocation Numbers'!AL17*Assumptions!G$21</f>
        <v>60929143.952642977</v>
      </c>
      <c r="AM17" s="53">
        <f>'Temporary Relocation Numbers'!AM17*Assumptions!H$21</f>
        <v>32111457.404737681</v>
      </c>
    </row>
    <row r="18" spans="1:39" x14ac:dyDescent="0.35">
      <c r="A18">
        <v>2037</v>
      </c>
      <c r="B18" s="51">
        <f>'Temporary Relocation Numbers'!B18*Assumptions!C$21</f>
        <v>0</v>
      </c>
      <c r="C18" s="51">
        <f>'Temporary Relocation Numbers'!C18*Assumptions!D$21</f>
        <v>0</v>
      </c>
      <c r="D18" s="51">
        <f>'Temporary Relocation Numbers'!D18*Assumptions!E$21</f>
        <v>0</v>
      </c>
      <c r="E18" s="51">
        <f>'Temporary Relocation Numbers'!E18*Assumptions!F$21</f>
        <v>0</v>
      </c>
      <c r="F18" s="51">
        <f>'Temporary Relocation Numbers'!F18*Assumptions!G$21</f>
        <v>0</v>
      </c>
      <c r="G18" s="51">
        <f>'Temporary Relocation Numbers'!G18*Assumptions!H$21</f>
        <v>0</v>
      </c>
      <c r="H18" s="52">
        <f>'Temporary Relocation Numbers'!H18*Assumptions!C$21</f>
        <v>471006.09089602763</v>
      </c>
      <c r="I18" s="52">
        <f>'Temporary Relocation Numbers'!I18*Assumptions!D$21</f>
        <v>548222.3475041819</v>
      </c>
      <c r="J18" s="52">
        <f>'Temporary Relocation Numbers'!J18*Assumptions!E$21</f>
        <v>377171.20590948209</v>
      </c>
      <c r="K18" s="52">
        <f>'Temporary Relocation Numbers'!K18*Assumptions!F$21</f>
        <v>348693.20828365581</v>
      </c>
      <c r="L18" s="52">
        <f>'Temporary Relocation Numbers'!L18*Assumptions!G$21</f>
        <v>279732.77338477632</v>
      </c>
      <c r="M18" s="52">
        <f>'Temporary Relocation Numbers'!M18*Assumptions!H$21</f>
        <v>118421.08163601698</v>
      </c>
      <c r="N18" s="53">
        <f>'Temporary Relocation Numbers'!N18*Assumptions!C$21</f>
        <v>154573064.24205858</v>
      </c>
      <c r="O18" s="53">
        <f>'Temporary Relocation Numbers'!O18*Assumptions!D$21</f>
        <v>301625360.51057351</v>
      </c>
      <c r="P18" s="53">
        <f>'Temporary Relocation Numbers'!P18*Assumptions!E$21</f>
        <v>240652547.73639572</v>
      </c>
      <c r="Q18" s="53">
        <f>'Temporary Relocation Numbers'!Q18*Assumptions!F$21</f>
        <v>100782570.21403928</v>
      </c>
      <c r="R18" s="53">
        <f>'Temporary Relocation Numbers'!R18*Assumptions!G$21</f>
        <v>63063764.994443297</v>
      </c>
      <c r="S18" s="53">
        <f>'Temporary Relocation Numbers'!S18*Assumptions!H$21</f>
        <v>35596254.584056735</v>
      </c>
      <c r="U18">
        <v>2037</v>
      </c>
      <c r="V18" s="51">
        <f>'Temporary Relocation Numbers'!V18*Assumptions!C$21</f>
        <v>0</v>
      </c>
      <c r="W18" s="51">
        <f>'Temporary Relocation Numbers'!W18*Assumptions!D$21</f>
        <v>0</v>
      </c>
      <c r="X18" s="51">
        <f>'Temporary Relocation Numbers'!X18*Assumptions!E$21</f>
        <v>0</v>
      </c>
      <c r="Y18" s="51">
        <f>'Temporary Relocation Numbers'!Y18*Assumptions!F$21</f>
        <v>0</v>
      </c>
      <c r="Z18" s="51">
        <f>'Temporary Relocation Numbers'!Z18*Assumptions!G$21</f>
        <v>0</v>
      </c>
      <c r="AA18" s="51">
        <f>'Temporary Relocation Numbers'!AA18*Assumptions!H$21</f>
        <v>0</v>
      </c>
      <c r="AB18" s="52">
        <f>'Temporary Relocation Numbers'!AB18*Assumptions!C$21</f>
        <v>438495.21167831891</v>
      </c>
      <c r="AC18" s="52">
        <f>'Temporary Relocation Numbers'!AC18*Assumptions!D$21</f>
        <v>500632.24829635926</v>
      </c>
      <c r="AD18" s="52">
        <f>'Temporary Relocation Numbers'!AD18*Assumptions!E$21</f>
        <v>340812.55795275158</v>
      </c>
      <c r="AE18" s="52">
        <f>'Temporary Relocation Numbers'!AE18*Assumptions!F$21</f>
        <v>347795.95697436825</v>
      </c>
      <c r="AF18" s="52">
        <f>'Temporary Relocation Numbers'!AF18*Assumptions!G$21</f>
        <v>274018.67710229923</v>
      </c>
      <c r="AG18" s="52">
        <f>'Temporary Relocation Numbers'!AG18*Assumptions!H$21</f>
        <v>108311.94860597613</v>
      </c>
      <c r="AH18" s="53">
        <f>'Temporary Relocation Numbers'!AH18*Assumptions!C$21</f>
        <v>143903762.25421229</v>
      </c>
      <c r="AI18" s="53">
        <f>'Temporary Relocation Numbers'!AI18*Assumptions!D$21</f>
        <v>275441858.69667858</v>
      </c>
      <c r="AJ18" s="53">
        <f>'Temporary Relocation Numbers'!AJ18*Assumptions!E$21</f>
        <v>217454060.87963983</v>
      </c>
      <c r="AK18" s="53">
        <f>'Temporary Relocation Numbers'!AK18*Assumptions!F$21</f>
        <v>100523238.25422563</v>
      </c>
      <c r="AL18" s="53">
        <f>'Temporary Relocation Numbers'!AL18*Assumptions!G$21</f>
        <v>61775562.612028539</v>
      </c>
      <c r="AM18" s="53">
        <f>'Temporary Relocation Numbers'!AM18*Assumptions!H$21</f>
        <v>32557545.023309182</v>
      </c>
    </row>
    <row r="19" spans="1:39" x14ac:dyDescent="0.35">
      <c r="A19">
        <v>2038</v>
      </c>
      <c r="B19" s="51">
        <f>'Temporary Relocation Numbers'!B19*Assumptions!C$21</f>
        <v>0</v>
      </c>
      <c r="C19" s="51">
        <f>'Temporary Relocation Numbers'!C19*Assumptions!D$21</f>
        <v>0</v>
      </c>
      <c r="D19" s="51">
        <f>'Temporary Relocation Numbers'!D19*Assumptions!E$21</f>
        <v>0</v>
      </c>
      <c r="E19" s="51">
        <f>'Temporary Relocation Numbers'!E19*Assumptions!F$21</f>
        <v>0</v>
      </c>
      <c r="F19" s="51">
        <f>'Temporary Relocation Numbers'!F19*Assumptions!G$21</f>
        <v>0</v>
      </c>
      <c r="G19" s="51">
        <f>'Temporary Relocation Numbers'!G19*Assumptions!H$21</f>
        <v>0</v>
      </c>
      <c r="H19" s="52">
        <f>'Temporary Relocation Numbers'!H19*Assumptions!C$21</f>
        <v>473847.83566527907</v>
      </c>
      <c r="I19" s="52">
        <f>'Temporary Relocation Numbers'!I19*Assumptions!D$21</f>
        <v>551529.96500323177</v>
      </c>
      <c r="J19" s="52">
        <f>'Temporary Relocation Numbers'!J19*Assumptions!E$21</f>
        <v>379446.81194138411</v>
      </c>
      <c r="K19" s="52">
        <f>'Temporary Relocation Numbers'!K19*Assumptions!F$21</f>
        <v>350796.99657825852</v>
      </c>
      <c r="L19" s="52">
        <f>'Temporary Relocation Numbers'!L19*Assumptions!G$21</f>
        <v>281420.49921448302</v>
      </c>
      <c r="M19" s="52">
        <f>'Temporary Relocation Numbers'!M19*Assumptions!H$21</f>
        <v>119135.55751183437</v>
      </c>
      <c r="N19" s="53">
        <f>'Temporary Relocation Numbers'!N19*Assumptions!C$21</f>
        <v>156720370.39680395</v>
      </c>
      <c r="O19" s="53">
        <f>'Temporary Relocation Numbers'!O19*Assumptions!D$21</f>
        <v>305815495.42332518</v>
      </c>
      <c r="P19" s="53">
        <f>'Temporary Relocation Numbers'!P19*Assumptions!E$21</f>
        <v>243995657.34894955</v>
      </c>
      <c r="Q19" s="53">
        <f>'Temporary Relocation Numbers'!Q19*Assumptions!F$21</f>
        <v>102182626.77869901</v>
      </c>
      <c r="R19" s="53">
        <f>'Temporary Relocation Numbers'!R19*Assumptions!G$21</f>
        <v>63939837.493736744</v>
      </c>
      <c r="S19" s="53">
        <f>'Temporary Relocation Numbers'!S19*Assumptions!H$21</f>
        <v>36090752.489814311</v>
      </c>
      <c r="U19">
        <v>2038</v>
      </c>
      <c r="V19" s="51">
        <f>'Temporary Relocation Numbers'!V19*Assumptions!C$21</f>
        <v>0</v>
      </c>
      <c r="W19" s="51">
        <f>'Temporary Relocation Numbers'!W19*Assumptions!D$21</f>
        <v>0</v>
      </c>
      <c r="X19" s="51">
        <f>'Temporary Relocation Numbers'!X19*Assumptions!E$21</f>
        <v>0</v>
      </c>
      <c r="Y19" s="51">
        <f>'Temporary Relocation Numbers'!Y19*Assumptions!F$21</f>
        <v>0</v>
      </c>
      <c r="Z19" s="51">
        <f>'Temporary Relocation Numbers'!Z19*Assumptions!G$21</f>
        <v>0</v>
      </c>
      <c r="AA19" s="51">
        <f>'Temporary Relocation Numbers'!AA19*Assumptions!H$21</f>
        <v>0</v>
      </c>
      <c r="AB19" s="52">
        <f>'Temporary Relocation Numbers'!AB19*Assumptions!C$21</f>
        <v>441140.80692265672</v>
      </c>
      <c r="AC19" s="52">
        <f>'Temporary Relocation Numbers'!AC19*Assumptions!D$21</f>
        <v>503652.73805310181</v>
      </c>
      <c r="AD19" s="52">
        <f>'Temporary Relocation Numbers'!AD19*Assumptions!E$21</f>
        <v>342868.79952282354</v>
      </c>
      <c r="AE19" s="52">
        <f>'Temporary Relocation Numbers'!AE19*Assumptions!F$21</f>
        <v>349894.33183745877</v>
      </c>
      <c r="AF19" s="52">
        <f>'Temporary Relocation Numbers'!AF19*Assumptions!G$21</f>
        <v>275671.9277871286</v>
      </c>
      <c r="AG19" s="52">
        <f>'Temporary Relocation Numbers'!AG19*Assumptions!H$21</f>
        <v>108965.43254036208</v>
      </c>
      <c r="AH19" s="53">
        <f>'Temporary Relocation Numbers'!AH19*Assumptions!C$21</f>
        <v>145902852.04320416</v>
      </c>
      <c r="AI19" s="53">
        <f>'Temporary Relocation Numbers'!AI19*Assumptions!D$21</f>
        <v>279268256.27347559</v>
      </c>
      <c r="AJ19" s="53">
        <f>'Temporary Relocation Numbers'!AJ19*Assumptions!E$21</f>
        <v>220474900.54268757</v>
      </c>
      <c r="AK19" s="53">
        <f>'Temporary Relocation Numbers'!AK19*Assumptions!F$21</f>
        <v>101919692.21764198</v>
      </c>
      <c r="AL19" s="53">
        <f>'Temporary Relocation Numbers'!AL19*Assumptions!G$21</f>
        <v>62633739.594286844</v>
      </c>
      <c r="AM19" s="53">
        <f>'Temporary Relocation Numbers'!AM19*Assumptions!H$21</f>
        <v>33009829.625123587</v>
      </c>
    </row>
    <row r="20" spans="1:39" x14ac:dyDescent="0.35">
      <c r="A20">
        <v>2039</v>
      </c>
      <c r="B20" s="51">
        <f>'Temporary Relocation Numbers'!B20*Assumptions!C$21</f>
        <v>0</v>
      </c>
      <c r="C20" s="51">
        <f>'Temporary Relocation Numbers'!C20*Assumptions!D$21</f>
        <v>0</v>
      </c>
      <c r="D20" s="51">
        <f>'Temporary Relocation Numbers'!D20*Assumptions!E$21</f>
        <v>0</v>
      </c>
      <c r="E20" s="51">
        <f>'Temporary Relocation Numbers'!E20*Assumptions!F$21</f>
        <v>0</v>
      </c>
      <c r="F20" s="51">
        <f>'Temporary Relocation Numbers'!F20*Assumptions!G$21</f>
        <v>0</v>
      </c>
      <c r="G20" s="51">
        <f>'Temporary Relocation Numbers'!G20*Assumptions!H$21</f>
        <v>0</v>
      </c>
      <c r="H20" s="52">
        <f>'Temporary Relocation Numbers'!H20*Assumptions!C$21</f>
        <v>476706.72567636427</v>
      </c>
      <c r="I20" s="52">
        <f>'Temporary Relocation Numbers'!I20*Assumptions!D$21</f>
        <v>554857.53851751878</v>
      </c>
      <c r="J20" s="52">
        <f>'Temporary Relocation Numbers'!J20*Assumptions!E$21</f>
        <v>381736.14750176354</v>
      </c>
      <c r="K20" s="52">
        <f>'Temporary Relocation Numbers'!K20*Assumptions!F$21</f>
        <v>352913.47776473104</v>
      </c>
      <c r="L20" s="52">
        <f>'Temporary Relocation Numbers'!L20*Assumptions!G$21</f>
        <v>283118.40768543613</v>
      </c>
      <c r="M20" s="52">
        <f>'Temporary Relocation Numbers'!M20*Assumptions!H$21</f>
        <v>119854.34407093612</v>
      </c>
      <c r="N20" s="53">
        <f>'Temporary Relocation Numbers'!N20*Assumptions!C$21</f>
        <v>158897506.61117077</v>
      </c>
      <c r="O20" s="53">
        <f>'Temporary Relocation Numbers'!O20*Assumptions!D$21</f>
        <v>310063839.07077122</v>
      </c>
      <c r="P20" s="53">
        <f>'Temporary Relocation Numbers'!P20*Assumptions!E$21</f>
        <v>247385208.94596046</v>
      </c>
      <c r="Q20" s="53">
        <f>'Temporary Relocation Numbers'!Q20*Assumptions!F$21</f>
        <v>103602132.72215596</v>
      </c>
      <c r="R20" s="53">
        <f>'Temporary Relocation Numbers'!R20*Assumptions!G$21</f>
        <v>64828080.262662597</v>
      </c>
      <c r="S20" s="53">
        <f>'Temporary Relocation Numbers'!S20*Assumptions!H$21</f>
        <v>36592119.887366898</v>
      </c>
      <c r="U20">
        <v>2039</v>
      </c>
      <c r="V20" s="51">
        <f>'Temporary Relocation Numbers'!V20*Assumptions!C$21</f>
        <v>0</v>
      </c>
      <c r="W20" s="51">
        <f>'Temporary Relocation Numbers'!W20*Assumptions!D$21</f>
        <v>0</v>
      </c>
      <c r="X20" s="51">
        <f>'Temporary Relocation Numbers'!X20*Assumptions!E$21</f>
        <v>0</v>
      </c>
      <c r="Y20" s="51">
        <f>'Temporary Relocation Numbers'!Y20*Assumptions!F$21</f>
        <v>0</v>
      </c>
      <c r="Z20" s="51">
        <f>'Temporary Relocation Numbers'!Z20*Assumptions!G$21</f>
        <v>0</v>
      </c>
      <c r="AA20" s="51">
        <f>'Temporary Relocation Numbers'!AA20*Assumptions!H$21</f>
        <v>0</v>
      </c>
      <c r="AB20" s="52">
        <f>'Temporary Relocation Numbers'!AB20*Assumptions!C$21</f>
        <v>443802.36397002108</v>
      </c>
      <c r="AC20" s="52">
        <f>'Temporary Relocation Numbers'!AC20*Assumptions!D$21</f>
        <v>506691.45148281322</v>
      </c>
      <c r="AD20" s="52">
        <f>'Temporary Relocation Numbers'!AD20*Assumptions!E$21</f>
        <v>344937.44711871754</v>
      </c>
      <c r="AE20" s="52">
        <f>'Temporary Relocation Numbers'!AE20*Assumptions!F$21</f>
        <v>352005.36693129019</v>
      </c>
      <c r="AF20" s="52">
        <f>'Temporary Relocation Numbers'!AF20*Assumptions!G$21</f>
        <v>277335.15311257658</v>
      </c>
      <c r="AG20" s="52">
        <f>'Temporary Relocation Numbers'!AG20*Assumptions!H$21</f>
        <v>109622.85917228043</v>
      </c>
      <c r="AH20" s="53">
        <f>'Temporary Relocation Numbers'!AH20*Assumptions!C$21</f>
        <v>147929712.89197835</v>
      </c>
      <c r="AI20" s="53">
        <f>'Temporary Relocation Numbers'!AI20*Assumptions!D$21</f>
        <v>283147809.59967452</v>
      </c>
      <c r="AJ20" s="53">
        <f>'Temporary Relocation Numbers'!AJ20*Assumptions!E$21</f>
        <v>223537705.26370159</v>
      </c>
      <c r="AK20" s="53">
        <f>'Temporary Relocation Numbers'!AK20*Assumptions!F$21</f>
        <v>103335545.51305173</v>
      </c>
      <c r="AL20" s="53">
        <f>'Temporary Relocation Numbers'!AL20*Assumptions!G$21</f>
        <v>63503838.244300768</v>
      </c>
      <c r="AM20" s="53">
        <f>'Temporary Relocation Numbers'!AM20*Assumptions!H$21</f>
        <v>33468397.297755893</v>
      </c>
    </row>
    <row r="21" spans="1:39" x14ac:dyDescent="0.35">
      <c r="A21">
        <v>2040</v>
      </c>
      <c r="B21" s="51">
        <f>'Temporary Relocation Numbers'!B21*Assumptions!C$21</f>
        <v>0</v>
      </c>
      <c r="C21" s="51">
        <f>'Temporary Relocation Numbers'!C21*Assumptions!D$21</f>
        <v>0</v>
      </c>
      <c r="D21" s="51">
        <f>'Temporary Relocation Numbers'!D21*Assumptions!E$21</f>
        <v>0</v>
      </c>
      <c r="E21" s="51">
        <f>'Temporary Relocation Numbers'!E21*Assumptions!F$21</f>
        <v>0</v>
      </c>
      <c r="F21" s="51">
        <f>'Temporary Relocation Numbers'!F21*Assumptions!G$21</f>
        <v>0</v>
      </c>
      <c r="G21" s="51">
        <f>'Temporary Relocation Numbers'!G21*Assumptions!H$21</f>
        <v>0</v>
      </c>
      <c r="H21" s="52">
        <f>'Temporary Relocation Numbers'!H21*Assumptions!C$21</f>
        <v>532888.77591493633</v>
      </c>
      <c r="I21" s="52">
        <f>'Temporary Relocation Numbers'!I21*Assumptions!D$21</f>
        <v>620250.01658673922</v>
      </c>
      <c r="J21" s="52">
        <f>'Temporary Relocation Numbers'!J21*Assumptions!E$21</f>
        <v>426725.48426094995</v>
      </c>
      <c r="K21" s="52">
        <f>'Temporary Relocation Numbers'!K21*Assumptions!F$21</f>
        <v>394505.93213909643</v>
      </c>
      <c r="L21" s="52">
        <f>'Temporary Relocation Numbers'!L21*Assumptions!G$21</f>
        <v>316485.19642012322</v>
      </c>
      <c r="M21" s="52">
        <f>'Temporary Relocation Numbers'!M21*Assumptions!H$21</f>
        <v>133979.72224836904</v>
      </c>
      <c r="N21" s="53">
        <f>'Temporary Relocation Numbers'!N21*Assumptions!C$21</f>
        <v>179011788.27321765</v>
      </c>
      <c r="O21" s="53">
        <f>'Temporary Relocation Numbers'!O21*Assumptions!D$21</f>
        <v>349313739.99934</v>
      </c>
      <c r="P21" s="53">
        <f>'Temporary Relocation Numbers'!P21*Assumptions!E$21</f>
        <v>278700840.49919689</v>
      </c>
      <c r="Q21" s="53">
        <f>'Temporary Relocation Numbers'!Q21*Assumptions!F$21</f>
        <v>116716765.68780443</v>
      </c>
      <c r="R21" s="53">
        <f>'Temporary Relocation Numbers'!R21*Assumptions!G$21</f>
        <v>73034441.040895879</v>
      </c>
      <c r="S21" s="53">
        <f>'Temporary Relocation Numbers'!S21*Assumptions!H$21</f>
        <v>41224188.833715871</v>
      </c>
      <c r="U21">
        <v>2040</v>
      </c>
      <c r="V21" s="51">
        <f>'Temporary Relocation Numbers'!V21*Assumptions!C$21</f>
        <v>0</v>
      </c>
      <c r="W21" s="51">
        <f>'Temporary Relocation Numbers'!W21*Assumptions!D$21</f>
        <v>0</v>
      </c>
      <c r="X21" s="51">
        <f>'Temporary Relocation Numbers'!X21*Assumptions!E$21</f>
        <v>0</v>
      </c>
      <c r="Y21" s="51">
        <f>'Temporary Relocation Numbers'!Y21*Assumptions!F$21</f>
        <v>0</v>
      </c>
      <c r="Z21" s="51">
        <f>'Temporary Relocation Numbers'!Z21*Assumptions!G$21</f>
        <v>0</v>
      </c>
      <c r="AA21" s="51">
        <f>'Temporary Relocation Numbers'!AA21*Assumptions!H$21</f>
        <v>0</v>
      </c>
      <c r="AB21" s="52">
        <f>'Temporary Relocation Numbers'!AB21*Assumptions!C$21</f>
        <v>496106.48590827174</v>
      </c>
      <c r="AC21" s="52">
        <f>'Temporary Relocation Numbers'!AC21*Assumptions!D$21</f>
        <v>566407.33768574556</v>
      </c>
      <c r="AD21" s="52">
        <f>'Temporary Relocation Numbers'!AD21*Assumptions!E$21</f>
        <v>385589.89009755896</v>
      </c>
      <c r="AE21" s="52">
        <f>'Temporary Relocation Numbers'!AE21*Assumptions!F$21</f>
        <v>393490.79632421822</v>
      </c>
      <c r="AF21" s="52">
        <f>'Temporary Relocation Numbers'!AF21*Assumptions!G$21</f>
        <v>310020.35905966227</v>
      </c>
      <c r="AG21" s="52">
        <f>'Temporary Relocation Numbers'!AG21*Assumptions!H$21</f>
        <v>122542.41043846957</v>
      </c>
      <c r="AH21" s="53">
        <f>'Temporary Relocation Numbers'!AH21*Assumptions!C$21</f>
        <v>166655619.76587385</v>
      </c>
      <c r="AI21" s="53">
        <f>'Temporary Relocation Numbers'!AI21*Assumptions!D$21</f>
        <v>318990504.15004373</v>
      </c>
      <c r="AJ21" s="53">
        <f>'Temporary Relocation Numbers'!AJ21*Assumptions!E$21</f>
        <v>251834564.42565408</v>
      </c>
      <c r="AK21" s="53">
        <f>'Temporary Relocation Numbers'!AK21*Assumptions!F$21</f>
        <v>116416432.13285889</v>
      </c>
      <c r="AL21" s="53">
        <f>'Temporary Relocation Numbers'!AL21*Assumptions!G$21</f>
        <v>71542567.839930117</v>
      </c>
      <c r="AM21" s="53">
        <f>'Temporary Relocation Numbers'!AM21*Assumptions!H$21</f>
        <v>37705045.086520024</v>
      </c>
    </row>
    <row r="22" spans="1:39" x14ac:dyDescent="0.35">
      <c r="A22">
        <v>2041</v>
      </c>
      <c r="B22" s="51">
        <f>'Temporary Relocation Numbers'!B22*Assumptions!C$21</f>
        <v>0</v>
      </c>
      <c r="C22" s="51">
        <f>'Temporary Relocation Numbers'!C22*Assumptions!D$21</f>
        <v>0</v>
      </c>
      <c r="D22" s="51">
        <f>'Temporary Relocation Numbers'!D22*Assumptions!E$21</f>
        <v>0</v>
      </c>
      <c r="E22" s="51">
        <f>'Temporary Relocation Numbers'!E22*Assumptions!F$21</f>
        <v>0</v>
      </c>
      <c r="F22" s="51">
        <f>'Temporary Relocation Numbers'!F22*Assumptions!G$21</f>
        <v>0</v>
      </c>
      <c r="G22" s="51">
        <f>'Temporary Relocation Numbers'!G22*Assumptions!H$21</f>
        <v>0</v>
      </c>
      <c r="H22" s="52">
        <f>'Temporary Relocation Numbers'!H22*Assumptions!C$21</f>
        <v>536103.88060427958</v>
      </c>
      <c r="I22" s="52">
        <f>'Temporary Relocation Numbers'!I22*Assumptions!D$21</f>
        <v>623992.20224915899</v>
      </c>
      <c r="J22" s="52">
        <f>'Temporary Relocation Numbers'!J22*Assumptions!E$21</f>
        <v>429300.06861610757</v>
      </c>
      <c r="K22" s="52">
        <f>'Temporary Relocation Numbers'!K22*Assumptions!F$21</f>
        <v>396886.12464777986</v>
      </c>
      <c r="L22" s="52">
        <f>'Temporary Relocation Numbers'!L22*Assumptions!G$21</f>
        <v>318394.66249467328</v>
      </c>
      <c r="M22" s="52">
        <f>'Temporary Relocation Numbers'!M22*Assumptions!H$21</f>
        <v>134788.06885416509</v>
      </c>
      <c r="N22" s="53">
        <f>'Temporary Relocation Numbers'!N22*Assumptions!C$21</f>
        <v>181498593.56892627</v>
      </c>
      <c r="O22" s="53">
        <f>'Temporary Relocation Numbers'!O22*Assumptions!D$21</f>
        <v>354166354.82919872</v>
      </c>
      <c r="P22" s="53">
        <f>'Temporary Relocation Numbers'!P22*Assumptions!E$21</f>
        <v>282572511.36935234</v>
      </c>
      <c r="Q22" s="53">
        <f>'Temporary Relocation Numbers'!Q22*Assumptions!F$21</f>
        <v>118338177.74010694</v>
      </c>
      <c r="R22" s="53">
        <f>'Temporary Relocation Numbers'!R22*Assumptions!G$21</f>
        <v>74049024.697657153</v>
      </c>
      <c r="S22" s="53">
        <f>'Temporary Relocation Numbers'!S22*Assumptions!H$21</f>
        <v>41796869.169976808</v>
      </c>
      <c r="U22">
        <v>2041</v>
      </c>
      <c r="V22" s="51">
        <f>'Temporary Relocation Numbers'!V22*Assumptions!C$21</f>
        <v>0</v>
      </c>
      <c r="W22" s="51">
        <f>'Temporary Relocation Numbers'!W22*Assumptions!D$21</f>
        <v>0</v>
      </c>
      <c r="X22" s="51">
        <f>'Temporary Relocation Numbers'!X22*Assumptions!E$21</f>
        <v>0</v>
      </c>
      <c r="Y22" s="51">
        <f>'Temporary Relocation Numbers'!Y22*Assumptions!F$21</f>
        <v>0</v>
      </c>
      <c r="Z22" s="51">
        <f>'Temporary Relocation Numbers'!Z22*Assumptions!G$21</f>
        <v>0</v>
      </c>
      <c r="AA22" s="51">
        <f>'Temporary Relocation Numbers'!AA22*Assumptions!H$21</f>
        <v>0</v>
      </c>
      <c r="AB22" s="52">
        <f>'Temporary Relocation Numbers'!AB22*Assumptions!C$21</f>
        <v>499099.67015486938</v>
      </c>
      <c r="AC22" s="52">
        <f>'Temporary Relocation Numbers'!AC22*Assumptions!D$21</f>
        <v>569824.67160189978</v>
      </c>
      <c r="AD22" s="52">
        <f>'Temporary Relocation Numbers'!AD22*Assumptions!E$21</f>
        <v>387916.28900075878</v>
      </c>
      <c r="AE22" s="52">
        <f>'Temporary Relocation Numbers'!AE22*Assumptions!F$21</f>
        <v>395864.86416286486</v>
      </c>
      <c r="AF22" s="52">
        <f>'Temporary Relocation Numbers'!AF22*Assumptions!G$21</f>
        <v>311890.82050538005</v>
      </c>
      <c r="AG22" s="52">
        <f>'Temporary Relocation Numbers'!AG22*Assumptions!H$21</f>
        <v>123281.7517349112</v>
      </c>
      <c r="AH22" s="53">
        <f>'Temporary Relocation Numbers'!AH22*Assumptions!C$21</f>
        <v>168970774.99554417</v>
      </c>
      <c r="AI22" s="53">
        <f>'Temporary Relocation Numbers'!AI22*Assumptions!D$21</f>
        <v>323421873.07078969</v>
      </c>
      <c r="AJ22" s="53">
        <f>'Temporary Relocation Numbers'!AJ22*Assumptions!E$21</f>
        <v>255333012.96078825</v>
      </c>
      <c r="AK22" s="53">
        <f>'Temporary Relocation Numbers'!AK22*Assumptions!F$21</f>
        <v>118033671.99582057</v>
      </c>
      <c r="AL22" s="53">
        <f>'Temporary Relocation Numbers'!AL22*Assumptions!G$21</f>
        <v>72536426.614757791</v>
      </c>
      <c r="AM22" s="53">
        <f>'Temporary Relocation Numbers'!AM22*Assumptions!H$21</f>
        <v>38228837.998152085</v>
      </c>
    </row>
    <row r="23" spans="1:39" x14ac:dyDescent="0.35">
      <c r="A23">
        <v>2042</v>
      </c>
      <c r="B23" s="51">
        <f>'Temporary Relocation Numbers'!B23*Assumptions!C$21</f>
        <v>0</v>
      </c>
      <c r="C23" s="51">
        <f>'Temporary Relocation Numbers'!C23*Assumptions!D$21</f>
        <v>0</v>
      </c>
      <c r="D23" s="51">
        <f>'Temporary Relocation Numbers'!D23*Assumptions!E$21</f>
        <v>0</v>
      </c>
      <c r="E23" s="51">
        <f>'Temporary Relocation Numbers'!E23*Assumptions!F$21</f>
        <v>0</v>
      </c>
      <c r="F23" s="51">
        <f>'Temporary Relocation Numbers'!F23*Assumptions!G$21</f>
        <v>0</v>
      </c>
      <c r="G23" s="51">
        <f>'Temporary Relocation Numbers'!G23*Assumptions!H$21</f>
        <v>0</v>
      </c>
      <c r="H23" s="52">
        <f>'Temporary Relocation Numbers'!H23*Assumptions!C$21</f>
        <v>539338.38314666587</v>
      </c>
      <c r="I23" s="52">
        <f>'Temporary Relocation Numbers'!I23*Assumptions!D$21</f>
        <v>627756.96582880174</v>
      </c>
      <c r="J23" s="52">
        <f>'Temporary Relocation Numbers'!J23*Assumptions!E$21</f>
        <v>431890.18634071772</v>
      </c>
      <c r="K23" s="52">
        <f>'Temporary Relocation Numbers'!K23*Assumptions!F$21</f>
        <v>399280.67769179825</v>
      </c>
      <c r="L23" s="52">
        <f>'Temporary Relocation Numbers'!L23*Assumptions!G$21</f>
        <v>320315.64904705639</v>
      </c>
      <c r="M23" s="52">
        <f>'Temporary Relocation Numbers'!M23*Assumptions!H$21</f>
        <v>135601.29249824828</v>
      </c>
      <c r="N23" s="53">
        <f>'Temporary Relocation Numbers'!N23*Assumptions!C$21</f>
        <v>184019945.19612747</v>
      </c>
      <c r="O23" s="53">
        <f>'Temporary Relocation Numbers'!O23*Assumptions!D$21</f>
        <v>359086381.46681225</v>
      </c>
      <c r="P23" s="53">
        <f>'Temporary Relocation Numbers'!P23*Assumptions!E$21</f>
        <v>286497966.91880739</v>
      </c>
      <c r="Q23" s="53">
        <f>'Temporary Relocation Numbers'!Q23*Assumptions!F$21</f>
        <v>119982114.20891342</v>
      </c>
      <c r="R23" s="53">
        <f>'Temporary Relocation Numbers'!R23*Assumptions!G$21</f>
        <v>75077702.800571471</v>
      </c>
      <c r="S23" s="53">
        <f>'Temporary Relocation Numbers'!S23*Assumptions!H$21</f>
        <v>42377505.096797995</v>
      </c>
      <c r="U23">
        <v>2042</v>
      </c>
      <c r="V23" s="51">
        <f>'Temporary Relocation Numbers'!V23*Assumptions!C$21</f>
        <v>0</v>
      </c>
      <c r="W23" s="51">
        <f>'Temporary Relocation Numbers'!W23*Assumptions!D$21</f>
        <v>0</v>
      </c>
      <c r="X23" s="51">
        <f>'Temporary Relocation Numbers'!X23*Assumptions!E$21</f>
        <v>0</v>
      </c>
      <c r="Y23" s="51">
        <f>'Temporary Relocation Numbers'!Y23*Assumptions!F$21</f>
        <v>0</v>
      </c>
      <c r="Z23" s="51">
        <f>'Temporary Relocation Numbers'!Z23*Assumptions!G$21</f>
        <v>0</v>
      </c>
      <c r="AA23" s="51">
        <f>'Temporary Relocation Numbers'!AA23*Assumptions!H$21</f>
        <v>0</v>
      </c>
      <c r="AB23" s="52">
        <f>'Temporary Relocation Numbers'!AB23*Assumptions!C$21</f>
        <v>502110.91333072633</v>
      </c>
      <c r="AC23" s="52">
        <f>'Temporary Relocation Numbers'!AC23*Assumptions!D$21</f>
        <v>573262.62349087547</v>
      </c>
      <c r="AD23" s="52">
        <f>'Temporary Relocation Numbers'!AD23*Assumptions!E$21</f>
        <v>390256.72388362477</v>
      </c>
      <c r="AE23" s="52">
        <f>'Temporary Relocation Numbers'!AE23*Assumptions!F$21</f>
        <v>398253.25558456645</v>
      </c>
      <c r="AF23" s="52">
        <f>'Temporary Relocation Numbers'!AF23*Assumptions!G$21</f>
        <v>313772.56710033939</v>
      </c>
      <c r="AG23" s="52">
        <f>'Temporary Relocation Numbers'!AG23*Assumptions!H$21</f>
        <v>124025.55373643182</v>
      </c>
      <c r="AH23" s="53">
        <f>'Temporary Relocation Numbers'!AH23*Assumptions!C$21</f>
        <v>171318092.0193682</v>
      </c>
      <c r="AI23" s="53">
        <f>'Temporary Relocation Numbers'!AI23*Assumptions!D$21</f>
        <v>327914801.9134025</v>
      </c>
      <c r="AJ23" s="53">
        <f>'Temporary Relocation Numbers'!AJ23*Assumptions!E$21</f>
        <v>258880061.42572519</v>
      </c>
      <c r="AK23" s="53">
        <f>'Temporary Relocation Numbers'!AK23*Assumptions!F$21</f>
        <v>119673378.31584872</v>
      </c>
      <c r="AL23" s="53">
        <f>'Temporary Relocation Numbers'!AL23*Assumptions!G$21</f>
        <v>73544091.928742856</v>
      </c>
      <c r="AM23" s="53">
        <f>'Temporary Relocation Numbers'!AM23*Assumptions!H$21</f>
        <v>38759907.363469489</v>
      </c>
    </row>
    <row r="24" spans="1:39" x14ac:dyDescent="0.35">
      <c r="A24">
        <v>2043</v>
      </c>
      <c r="B24" s="51">
        <f>'Temporary Relocation Numbers'!B24*Assumptions!C$21</f>
        <v>0</v>
      </c>
      <c r="C24" s="51">
        <f>'Temporary Relocation Numbers'!C24*Assumptions!D$21</f>
        <v>0</v>
      </c>
      <c r="D24" s="51">
        <f>'Temporary Relocation Numbers'!D24*Assumptions!E$21</f>
        <v>0</v>
      </c>
      <c r="E24" s="51">
        <f>'Temporary Relocation Numbers'!E24*Assumptions!F$21</f>
        <v>0</v>
      </c>
      <c r="F24" s="51">
        <f>'Temporary Relocation Numbers'!F24*Assumptions!G$21</f>
        <v>0</v>
      </c>
      <c r="G24" s="51">
        <f>'Temporary Relocation Numbers'!G24*Assumptions!H$21</f>
        <v>0</v>
      </c>
      <c r="H24" s="52">
        <f>'Temporary Relocation Numbers'!H24*Assumptions!C$21</f>
        <v>542592.40057613887</v>
      </c>
      <c r="I24" s="52">
        <f>'Temporary Relocation Numbers'!I24*Assumptions!D$21</f>
        <v>631544.44354615244</v>
      </c>
      <c r="J24" s="52">
        <f>'Temporary Relocation Numbers'!J24*Assumptions!E$21</f>
        <v>434495.93115304055</v>
      </c>
      <c r="K24" s="52">
        <f>'Temporary Relocation Numbers'!K24*Assumptions!F$21</f>
        <v>401689.67791329289</v>
      </c>
      <c r="L24" s="52">
        <f>'Temporary Relocation Numbers'!L24*Assumptions!G$21</f>
        <v>322248.22558435181</v>
      </c>
      <c r="M24" s="52">
        <f>'Temporary Relocation Numbers'!M24*Assumptions!H$21</f>
        <v>136419.42260549925</v>
      </c>
      <c r="N24" s="53">
        <f>'Temporary Relocation Numbers'!N24*Assumptions!C$21</f>
        <v>186576323.06735063</v>
      </c>
      <c r="O24" s="53">
        <f>'Temporary Relocation Numbers'!O24*Assumptions!D$21</f>
        <v>364074756.38704717</v>
      </c>
      <c r="P24" s="53">
        <f>'Temporary Relocation Numbers'!P24*Assumptions!E$21</f>
        <v>290477954.31637508</v>
      </c>
      <c r="Q24" s="53">
        <f>'Temporary Relocation Numbers'!Q24*Assumptions!F$21</f>
        <v>121648888.00008771</v>
      </c>
      <c r="R24" s="53">
        <f>'Temporary Relocation Numbers'!R24*Assumptions!G$21</f>
        <v>76120671.147600919</v>
      </c>
      <c r="S24" s="53">
        <f>'Temporary Relocation Numbers'!S24*Assumptions!H$21</f>
        <v>42966207.132067285</v>
      </c>
      <c r="U24">
        <v>2043</v>
      </c>
      <c r="V24" s="51">
        <f>'Temporary Relocation Numbers'!V24*Assumptions!C$21</f>
        <v>0</v>
      </c>
      <c r="W24" s="51">
        <f>'Temporary Relocation Numbers'!W24*Assumptions!D$21</f>
        <v>0</v>
      </c>
      <c r="X24" s="51">
        <f>'Temporary Relocation Numbers'!X24*Assumptions!E$21</f>
        <v>0</v>
      </c>
      <c r="Y24" s="51">
        <f>'Temporary Relocation Numbers'!Y24*Assumptions!F$21</f>
        <v>0</v>
      </c>
      <c r="Z24" s="51">
        <f>'Temporary Relocation Numbers'!Z24*Assumptions!G$21</f>
        <v>0</v>
      </c>
      <c r="AA24" s="51">
        <f>'Temporary Relocation Numbers'!AA24*Assumptions!H$21</f>
        <v>0</v>
      </c>
      <c r="AB24" s="52">
        <f>'Temporary Relocation Numbers'!AB24*Assumptions!C$21</f>
        <v>505140.32439168997</v>
      </c>
      <c r="AC24" s="52">
        <f>'Temporary Relocation Numbers'!AC24*Assumptions!D$21</f>
        <v>576721.31774812716</v>
      </c>
      <c r="AD24" s="52">
        <f>'Temporary Relocation Numbers'!AD24*Assumptions!E$21</f>
        <v>392611.27943013958</v>
      </c>
      <c r="AE24" s="52">
        <f>'Temporary Relocation Numbers'!AE24*Assumptions!F$21</f>
        <v>400656.05700851791</v>
      </c>
      <c r="AF24" s="52">
        <f>'Temporary Relocation Numbers'!AF24*Assumptions!G$21</f>
        <v>315665.66693179967</v>
      </c>
      <c r="AG24" s="52">
        <f>'Temporary Relocation Numbers'!AG24*Assumptions!H$21</f>
        <v>124773.84335602788</v>
      </c>
      <c r="AH24" s="53">
        <f>'Temporary Relocation Numbers'!AH24*Assumptions!C$21</f>
        <v>173698017.62423518</v>
      </c>
      <c r="AI24" s="53">
        <f>'Temporary Relocation Numbers'!AI24*Assumptions!D$21</f>
        <v>332470145.85921508</v>
      </c>
      <c r="AJ24" s="53">
        <f>'Temporary Relocation Numbers'!AJ24*Assumptions!E$21</f>
        <v>262476384.96350417</v>
      </c>
      <c r="AK24" s="53">
        <f>'Temporary Relocation Numbers'!AK24*Assumptions!F$21</f>
        <v>121335863.1936433</v>
      </c>
      <c r="AL24" s="53">
        <f>'Temporary Relocation Numbers'!AL24*Assumptions!G$21</f>
        <v>74565755.580285981</v>
      </c>
      <c r="AM24" s="53">
        <f>'Temporary Relocation Numbers'!AM24*Assumptions!H$21</f>
        <v>39298354.265891023</v>
      </c>
    </row>
    <row r="25" spans="1:39" x14ac:dyDescent="0.35">
      <c r="A25">
        <v>2044</v>
      </c>
      <c r="B25" s="51">
        <f>'Temporary Relocation Numbers'!B25*Assumptions!C$21</f>
        <v>0</v>
      </c>
      <c r="C25" s="51">
        <f>'Temporary Relocation Numbers'!C25*Assumptions!D$21</f>
        <v>0</v>
      </c>
      <c r="D25" s="51">
        <f>'Temporary Relocation Numbers'!D25*Assumptions!E$21</f>
        <v>0</v>
      </c>
      <c r="E25" s="51">
        <f>'Temporary Relocation Numbers'!E25*Assumptions!F$21</f>
        <v>0</v>
      </c>
      <c r="F25" s="51">
        <f>'Temporary Relocation Numbers'!F25*Assumptions!G$21</f>
        <v>0</v>
      </c>
      <c r="G25" s="51">
        <f>'Temporary Relocation Numbers'!G25*Assumptions!H$21</f>
        <v>0</v>
      </c>
      <c r="H25" s="52">
        <f>'Temporary Relocation Numbers'!H25*Assumptions!C$21</f>
        <v>545866.05063284945</v>
      </c>
      <c r="I25" s="52">
        <f>'Temporary Relocation Numbers'!I25*Assumptions!D$21</f>
        <v>635354.77244356216</v>
      </c>
      <c r="J25" s="52">
        <f>'Temporary Relocation Numbers'!J25*Assumptions!E$21</f>
        <v>437117.39733677136</v>
      </c>
      <c r="K25" s="52">
        <f>'Temporary Relocation Numbers'!K25*Assumptions!F$21</f>
        <v>404113.21247714717</v>
      </c>
      <c r="L25" s="52">
        <f>'Temporary Relocation Numbers'!L25*Assumptions!G$21</f>
        <v>324192.46203299897</v>
      </c>
      <c r="M25" s="52">
        <f>'Temporary Relocation Numbers'!M25*Assumptions!H$21</f>
        <v>137242.48877832943</v>
      </c>
      <c r="N25" s="53">
        <f>'Temporary Relocation Numbers'!N25*Assumptions!C$21</f>
        <v>189168213.76199907</v>
      </c>
      <c r="O25" s="53">
        <f>'Temporary Relocation Numbers'!O25*Assumptions!D$21</f>
        <v>369132429.07414019</v>
      </c>
      <c r="P25" s="53">
        <f>'Temporary Relocation Numbers'!P25*Assumptions!E$21</f>
        <v>294513231.11042649</v>
      </c>
      <c r="Q25" s="53">
        <f>'Temporary Relocation Numbers'!Q25*Assumptions!F$21</f>
        <v>123338816.36633566</v>
      </c>
      <c r="R25" s="53">
        <f>'Temporary Relocation Numbers'!R25*Assumptions!G$21</f>
        <v>77178128.256703869</v>
      </c>
      <c r="S25" s="53">
        <f>'Temporary Relocation Numbers'!S25*Assumptions!H$21</f>
        <v>43563087.328970626</v>
      </c>
      <c r="U25">
        <v>2044</v>
      </c>
      <c r="V25" s="51">
        <f>'Temporary Relocation Numbers'!V25*Assumptions!C$21</f>
        <v>0</v>
      </c>
      <c r="W25" s="51">
        <f>'Temporary Relocation Numbers'!W25*Assumptions!D$21</f>
        <v>0</v>
      </c>
      <c r="X25" s="51">
        <f>'Temporary Relocation Numbers'!X25*Assumptions!E$21</f>
        <v>0</v>
      </c>
      <c r="Y25" s="51">
        <f>'Temporary Relocation Numbers'!Y25*Assumptions!F$21</f>
        <v>0</v>
      </c>
      <c r="Z25" s="51">
        <f>'Temporary Relocation Numbers'!Z25*Assumptions!G$21</f>
        <v>0</v>
      </c>
      <c r="AA25" s="51">
        <f>'Temporary Relocation Numbers'!AA25*Assumptions!H$21</f>
        <v>0</v>
      </c>
      <c r="AB25" s="52">
        <f>'Temporary Relocation Numbers'!AB25*Assumptions!C$21</f>
        <v>508188.01295097644</v>
      </c>
      <c r="AC25" s="52">
        <f>'Temporary Relocation Numbers'!AC25*Assumptions!D$21</f>
        <v>580200.87951962929</v>
      </c>
      <c r="AD25" s="52">
        <f>'Temporary Relocation Numbers'!AD25*Assumptions!E$21</f>
        <v>394980.04083521449</v>
      </c>
      <c r="AE25" s="52">
        <f>'Temporary Relocation Numbers'!AE25*Assumptions!F$21</f>
        <v>403073.35537531174</v>
      </c>
      <c r="AF25" s="52">
        <f>'Temporary Relocation Numbers'!AF25*Assumptions!G$21</f>
        <v>317570.18849781423</v>
      </c>
      <c r="AG25" s="52">
        <f>'Temporary Relocation Numbers'!AG25*Assumptions!H$21</f>
        <v>125526.64766907161</v>
      </c>
      <c r="AH25" s="53">
        <f>'Temporary Relocation Numbers'!AH25*Assumptions!C$21</f>
        <v>176111004.8037318</v>
      </c>
      <c r="AI25" s="53">
        <f>'Temporary Relocation Numbers'!AI25*Assumptions!D$21</f>
        <v>337088771.96961302</v>
      </c>
      <c r="AJ25" s="53">
        <f>'Temporary Relocation Numbers'!AJ25*Assumptions!E$21</f>
        <v>266122668.09615162</v>
      </c>
      <c r="AK25" s="53">
        <f>'Temporary Relocation Numbers'!AK25*Assumptions!F$21</f>
        <v>123021443.06556104</v>
      </c>
      <c r="AL25" s="53">
        <f>'Temporary Relocation Numbers'!AL25*Assumptions!G$21</f>
        <v>75601612.032222867</v>
      </c>
      <c r="AM25" s="53">
        <f>'Temporary Relocation Numbers'!AM25*Assumptions!H$21</f>
        <v>39844281.193071328</v>
      </c>
    </row>
    <row r="26" spans="1:39" x14ac:dyDescent="0.35">
      <c r="A26">
        <v>2045</v>
      </c>
      <c r="B26" s="51">
        <f>'Temporary Relocation Numbers'!B26*Assumptions!C$21</f>
        <v>0</v>
      </c>
      <c r="C26" s="51">
        <f>'Temporary Relocation Numbers'!C26*Assumptions!D$21</f>
        <v>0</v>
      </c>
      <c r="D26" s="51">
        <f>'Temporary Relocation Numbers'!D26*Assumptions!E$21</f>
        <v>0</v>
      </c>
      <c r="E26" s="51">
        <f>'Temporary Relocation Numbers'!E26*Assumptions!F$21</f>
        <v>0</v>
      </c>
      <c r="F26" s="51">
        <f>'Temporary Relocation Numbers'!F26*Assumptions!G$21</f>
        <v>0</v>
      </c>
      <c r="G26" s="51">
        <f>'Temporary Relocation Numbers'!G26*Assumptions!H$21</f>
        <v>0</v>
      </c>
      <c r="H26" s="52">
        <f>'Temporary Relocation Numbers'!H26*Assumptions!C$21</f>
        <v>549159.45176731655</v>
      </c>
      <c r="I26" s="52">
        <f>'Temporary Relocation Numbers'!I26*Assumptions!D$21</f>
        <v>639188.0903902062</v>
      </c>
      <c r="J26" s="52">
        <f>'Temporary Relocation Numbers'!J26*Assumptions!E$21</f>
        <v>439754.67974445212</v>
      </c>
      <c r="K26" s="52">
        <f>'Temporary Relocation Numbers'!K26*Assumptions!F$21</f>
        <v>406551.36907414079</v>
      </c>
      <c r="L26" s="52">
        <f>'Temporary Relocation Numbers'!L26*Assumptions!G$21</f>
        <v>326148.42874132848</v>
      </c>
      <c r="M26" s="52">
        <f>'Temporary Relocation Numbers'!M26*Assumptions!H$21</f>
        <v>138070.52079775179</v>
      </c>
      <c r="N26" s="53">
        <f>'Temporary Relocation Numbers'!N26*Assumptions!C$21</f>
        <v>191796110.61896521</v>
      </c>
      <c r="O26" s="53">
        <f>'Temporary Relocation Numbers'!O26*Assumptions!D$21</f>
        <v>374260362.2024228</v>
      </c>
      <c r="P26" s="53">
        <f>'Temporary Relocation Numbers'!P26*Assumptions!E$21</f>
        <v>298604565.37308323</v>
      </c>
      <c r="Q26" s="53">
        <f>'Temporary Relocation Numbers'!Q26*Assumptions!F$21</f>
        <v>125052220.96759078</v>
      </c>
      <c r="R26" s="53">
        <f>'Temporary Relocation Numbers'!R26*Assumptions!G$21</f>
        <v>78250275.403620929</v>
      </c>
      <c r="S26" s="53">
        <f>'Temporary Relocation Numbers'!S26*Assumptions!H$21</f>
        <v>44168259.297320321</v>
      </c>
      <c r="U26">
        <v>2045</v>
      </c>
      <c r="V26" s="51">
        <f>'Temporary Relocation Numbers'!V26*Assumptions!C$21</f>
        <v>0</v>
      </c>
      <c r="W26" s="51">
        <f>'Temporary Relocation Numbers'!W26*Assumptions!D$21</f>
        <v>0</v>
      </c>
      <c r="X26" s="51">
        <f>'Temporary Relocation Numbers'!X26*Assumptions!E$21</f>
        <v>0</v>
      </c>
      <c r="Y26" s="51">
        <f>'Temporary Relocation Numbers'!Y26*Assumptions!F$21</f>
        <v>0</v>
      </c>
      <c r="Z26" s="51">
        <f>'Temporary Relocation Numbers'!Z26*Assumptions!G$21</f>
        <v>0</v>
      </c>
      <c r="AA26" s="51">
        <f>'Temporary Relocation Numbers'!AA26*Assumptions!H$21</f>
        <v>0</v>
      </c>
      <c r="AB26" s="52">
        <f>'Temporary Relocation Numbers'!AB26*Assumptions!C$21</f>
        <v>511254.08928313706</v>
      </c>
      <c r="AC26" s="52">
        <f>'Temporary Relocation Numbers'!AC26*Assumptions!D$21</f>
        <v>583701.43470640713</v>
      </c>
      <c r="AD26" s="52">
        <f>'Temporary Relocation Numbers'!AD26*Assumptions!E$21</f>
        <v>397363.09380777134</v>
      </c>
      <c r="AE26" s="52">
        <f>'Temporary Relocation Numbers'!AE26*Assumptions!F$21</f>
        <v>405505.23815008299</v>
      </c>
      <c r="AF26" s="52">
        <f>'Temporary Relocation Numbers'!AF26*Assumptions!G$21</f>
        <v>319486.20070970955</v>
      </c>
      <c r="AG26" s="52">
        <f>'Temporary Relocation Numbers'!AG26*Assumptions!H$21</f>
        <v>126283.99391429036</v>
      </c>
      <c r="AH26" s="53">
        <f>'Temporary Relocation Numbers'!AH26*Assumptions!C$21</f>
        <v>178557512.84436467</v>
      </c>
      <c r="AI26" s="53">
        <f>'Temporary Relocation Numbers'!AI26*Assumptions!D$21</f>
        <v>341771559.35107052</v>
      </c>
      <c r="AJ26" s="53">
        <f>'Temporary Relocation Numbers'!AJ26*Assumptions!E$21</f>
        <v>269819604.85497296</v>
      </c>
      <c r="AK26" s="53">
        <f>'Temporary Relocation Numbers'!AK26*Assumptions!F$21</f>
        <v>124730438.76384559</v>
      </c>
      <c r="AL26" s="53">
        <f>'Temporary Relocation Numbers'!AL26*Assumptions!G$21</f>
        <v>76651858.448838145</v>
      </c>
      <c r="AM26" s="53">
        <f>'Temporary Relocation Numbers'!AM26*Assumptions!H$21</f>
        <v>40397792.05640848</v>
      </c>
    </row>
    <row r="27" spans="1:39" x14ac:dyDescent="0.35">
      <c r="A27">
        <v>2046</v>
      </c>
      <c r="B27" s="51">
        <f>'Temporary Relocation Numbers'!B27*Assumptions!C$21</f>
        <v>0</v>
      </c>
      <c r="C27" s="51">
        <f>'Temporary Relocation Numbers'!C27*Assumptions!D$21</f>
        <v>0</v>
      </c>
      <c r="D27" s="51">
        <f>'Temporary Relocation Numbers'!D27*Assumptions!E$21</f>
        <v>0</v>
      </c>
      <c r="E27" s="51">
        <f>'Temporary Relocation Numbers'!E27*Assumptions!F$21</f>
        <v>0</v>
      </c>
      <c r="F27" s="51">
        <f>'Temporary Relocation Numbers'!F27*Assumptions!G$21</f>
        <v>0</v>
      </c>
      <c r="G27" s="51">
        <f>'Temporary Relocation Numbers'!G27*Assumptions!H$21</f>
        <v>0</v>
      </c>
      <c r="H27" s="52">
        <f>'Temporary Relocation Numbers'!H27*Assumptions!C$21</f>
        <v>552472.72314471216</v>
      </c>
      <c r="I27" s="52">
        <f>'Temporary Relocation Numbers'!I27*Assumptions!D$21</f>
        <v>643044.53608707327</v>
      </c>
      <c r="J27" s="52">
        <f>'Temporary Relocation Numbers'!J27*Assumptions!E$21</f>
        <v>442407.87380090344</v>
      </c>
      <c r="K27" s="52">
        <f>'Temporary Relocation Numbers'!K27*Assumptions!F$21</f>
        <v>409004.23592412286</v>
      </c>
      <c r="L27" s="52">
        <f>'Temporary Relocation Numbers'!L27*Assumptions!G$21</f>
        <v>328116.19648210669</v>
      </c>
      <c r="M27" s="52">
        <f>'Temporary Relocation Numbers'!M27*Assumptions!H$21</f>
        <v>138903.54862445869</v>
      </c>
      <c r="N27" s="53">
        <f>'Temporary Relocation Numbers'!N27*Assumptions!C$21</f>
        <v>194460513.83053255</v>
      </c>
      <c r="O27" s="53">
        <f>'Temporary Relocation Numbers'!O27*Assumptions!D$21</f>
        <v>379459531.81955606</v>
      </c>
      <c r="P27" s="53">
        <f>'Temporary Relocation Numbers'!P27*Assumptions!E$21</f>
        <v>302752735.84641099</v>
      </c>
      <c r="Q27" s="53">
        <f>'Temporary Relocation Numbers'!Q27*Assumptions!F$21</f>
        <v>126789427.93223879</v>
      </c>
      <c r="R27" s="53">
        <f>'Temporary Relocation Numbers'!R27*Assumptions!G$21</f>
        <v>79337316.660185456</v>
      </c>
      <c r="S27" s="53">
        <f>'Temporary Relocation Numbers'!S27*Assumptions!H$21</f>
        <v>44781838.225179352</v>
      </c>
      <c r="U27">
        <v>2046</v>
      </c>
      <c r="V27" s="51">
        <f>'Temporary Relocation Numbers'!V27*Assumptions!C$21</f>
        <v>0</v>
      </c>
      <c r="W27" s="51">
        <f>'Temporary Relocation Numbers'!W27*Assumptions!D$21</f>
        <v>0</v>
      </c>
      <c r="X27" s="51">
        <f>'Temporary Relocation Numbers'!X27*Assumptions!E$21</f>
        <v>0</v>
      </c>
      <c r="Y27" s="51">
        <f>'Temporary Relocation Numbers'!Y27*Assumptions!F$21</f>
        <v>0</v>
      </c>
      <c r="Z27" s="51">
        <f>'Temporary Relocation Numbers'!Z27*Assumptions!G$21</f>
        <v>0</v>
      </c>
      <c r="AA27" s="51">
        <f>'Temporary Relocation Numbers'!AA27*Assumptions!H$21</f>
        <v>0</v>
      </c>
      <c r="AB27" s="52">
        <f>'Temporary Relocation Numbers'!AB27*Assumptions!C$21</f>
        <v>514338.66432804766</v>
      </c>
      <c r="AC27" s="52">
        <f>'Temporary Relocation Numbers'!AC27*Assumptions!D$21</f>
        <v>587223.10996908997</v>
      </c>
      <c r="AD27" s="52">
        <f>'Temporary Relocation Numbers'!AD27*Assumptions!E$21</f>
        <v>399760.52457384428</v>
      </c>
      <c r="AE27" s="52">
        <f>'Temporary Relocation Numbers'!AE27*Assumptions!F$21</f>
        <v>407951.79332567513</v>
      </c>
      <c r="AF27" s="52">
        <f>'Temporary Relocation Numbers'!AF27*Assumptions!G$21</f>
        <v>321413.77289457811</v>
      </c>
      <c r="AG27" s="52">
        <f>'Temporary Relocation Numbers'!AG27*Assumptions!H$21</f>
        <v>127045.90949475218</v>
      </c>
      <c r="AH27" s="53">
        <f>'Temporary Relocation Numbers'!AH27*Assumptions!C$21</f>
        <v>181038007.41298056</v>
      </c>
      <c r="AI27" s="53">
        <f>'Temporary Relocation Numbers'!AI27*Assumptions!D$21</f>
        <v>346519399.32247865</v>
      </c>
      <c r="AJ27" s="53">
        <f>'Temporary Relocation Numbers'!AJ27*Assumptions!E$21</f>
        <v>273567898.91265404</v>
      </c>
      <c r="AK27" s="53">
        <f>'Temporary Relocation Numbers'!AK27*Assumptions!F$21</f>
        <v>126463175.5776948</v>
      </c>
      <c r="AL27" s="53">
        <f>'Temporary Relocation Numbers'!AL27*Assumptions!G$21</f>
        <v>77716694.733393565</v>
      </c>
      <c r="AM27" s="53">
        <f>'Temporary Relocation Numbers'!AM27*Assumptions!H$21</f>
        <v>40958992.210822232</v>
      </c>
    </row>
    <row r="28" spans="1:39" x14ac:dyDescent="0.35">
      <c r="A28">
        <v>2047</v>
      </c>
      <c r="B28" s="51">
        <f>'Temporary Relocation Numbers'!B28*Assumptions!C$21</f>
        <v>0</v>
      </c>
      <c r="C28" s="51">
        <f>'Temporary Relocation Numbers'!C28*Assumptions!D$21</f>
        <v>0</v>
      </c>
      <c r="D28" s="51">
        <f>'Temporary Relocation Numbers'!D28*Assumptions!E$21</f>
        <v>0</v>
      </c>
      <c r="E28" s="51">
        <f>'Temporary Relocation Numbers'!E28*Assumptions!F$21</f>
        <v>0</v>
      </c>
      <c r="F28" s="51">
        <f>'Temporary Relocation Numbers'!F28*Assumptions!G$21</f>
        <v>0</v>
      </c>
      <c r="G28" s="51">
        <f>'Temporary Relocation Numbers'!G28*Assumptions!H$21</f>
        <v>0</v>
      </c>
      <c r="H28" s="52">
        <f>'Temporary Relocation Numbers'!H28*Assumptions!C$21</f>
        <v>555805.98464917357</v>
      </c>
      <c r="I28" s="52">
        <f>'Temporary Relocation Numbers'!I28*Assumptions!D$21</f>
        <v>646924.24907198362</v>
      </c>
      <c r="J28" s="52">
        <f>'Temporary Relocation Numbers'!J28*Assumptions!E$21</f>
        <v>445077.07550667686</v>
      </c>
      <c r="K28" s="52">
        <f>'Temporary Relocation Numbers'!K28*Assumptions!F$21</f>
        <v>411471.90177920338</v>
      </c>
      <c r="L28" s="52">
        <f>'Temporary Relocation Numbers'!L28*Assumptions!G$21</f>
        <v>330095.83645509707</v>
      </c>
      <c r="M28" s="52">
        <f>'Temporary Relocation Numbers'!M28*Assumptions!H$21</f>
        <v>139741.60239990582</v>
      </c>
      <c r="N28" s="53">
        <f>'Temporary Relocation Numbers'!N28*Assumptions!C$21</f>
        <v>197161930.5375815</v>
      </c>
      <c r="O28" s="53">
        <f>'Temporary Relocation Numbers'!O28*Assumptions!D$21</f>
        <v>384730927.53231072</v>
      </c>
      <c r="P28" s="53">
        <f>'Temporary Relocation Numbers'!P28*Assumptions!E$21</f>
        <v>306958532.09064502</v>
      </c>
      <c r="Q28" s="53">
        <f>'Temporary Relocation Numbers'!Q28*Assumptions!F$21</f>
        <v>128550767.91919279</v>
      </c>
      <c r="R28" s="53">
        <f>'Temporary Relocation Numbers'!R28*Assumptions!G$21</f>
        <v>80439458.933166593</v>
      </c>
      <c r="S28" s="53">
        <f>'Temporary Relocation Numbers'!S28*Assumptions!H$21</f>
        <v>45403940.900786236</v>
      </c>
      <c r="U28">
        <v>2047</v>
      </c>
      <c r="V28" s="51">
        <f>'Temporary Relocation Numbers'!V28*Assumptions!C$21</f>
        <v>0</v>
      </c>
      <c r="W28" s="51">
        <f>'Temporary Relocation Numbers'!W28*Assumptions!D$21</f>
        <v>0</v>
      </c>
      <c r="X28" s="51">
        <f>'Temporary Relocation Numbers'!X28*Assumptions!E$21</f>
        <v>0</v>
      </c>
      <c r="Y28" s="51">
        <f>'Temporary Relocation Numbers'!Y28*Assumptions!F$21</f>
        <v>0</v>
      </c>
      <c r="Z28" s="51">
        <f>'Temporary Relocation Numbers'!Z28*Assumptions!G$21</f>
        <v>0</v>
      </c>
      <c r="AA28" s="51">
        <f>'Temporary Relocation Numbers'!AA28*Assumptions!H$21</f>
        <v>0</v>
      </c>
      <c r="AB28" s="52">
        <f>'Temporary Relocation Numbers'!AB28*Assumptions!C$21</f>
        <v>517441.84969492367</v>
      </c>
      <c r="AC28" s="52">
        <f>'Temporary Relocation Numbers'!AC28*Assumptions!D$21</f>
        <v>590766.03273249557</v>
      </c>
      <c r="AD28" s="52">
        <f>'Temporary Relocation Numbers'!AD28*Assumptions!E$21</f>
        <v>402172.41987969854</v>
      </c>
      <c r="AE28" s="52">
        <f>'Temporary Relocation Numbers'!AE28*Assumptions!F$21</f>
        <v>410413.1094258228</v>
      </c>
      <c r="AF28" s="52">
        <f>'Temporary Relocation Numbers'!AF28*Assumptions!G$21</f>
        <v>323352.97479778697</v>
      </c>
      <c r="AG28" s="52">
        <f>'Temporary Relocation Numbers'!AG28*Assumptions!H$21</f>
        <v>127812.42197885763</v>
      </c>
      <c r="AH28" s="53">
        <f>'Temporary Relocation Numbers'!AH28*Assumptions!C$21</f>
        <v>183552960.64540124</v>
      </c>
      <c r="AI28" s="53">
        <f>'Temporary Relocation Numbers'!AI28*Assumptions!D$21</f>
        <v>351333195.58479899</v>
      </c>
      <c r="AJ28" s="53">
        <f>'Temporary Relocation Numbers'!AJ28*Assumptions!E$21</f>
        <v>277368263.71719718</v>
      </c>
      <c r="AK28" s="53">
        <f>'Temporary Relocation Numbers'!AK28*Assumptions!F$21</f>
        <v>128219983.31517607</v>
      </c>
      <c r="AL28" s="53">
        <f>'Temporary Relocation Numbers'!AL28*Assumptions!G$21</f>
        <v>78796323.566177472</v>
      </c>
      <c r="AM28" s="53">
        <f>'Temporary Relocation Numbers'!AM28*Assumptions!H$21</f>
        <v>41527988.474807367</v>
      </c>
    </row>
    <row r="29" spans="1:39" x14ac:dyDescent="0.35">
      <c r="A29">
        <v>2048</v>
      </c>
      <c r="B29" s="51">
        <f>'Temporary Relocation Numbers'!B29*Assumptions!C$21</f>
        <v>0</v>
      </c>
      <c r="C29" s="51">
        <f>'Temporary Relocation Numbers'!C29*Assumptions!D$21</f>
        <v>0</v>
      </c>
      <c r="D29" s="51">
        <f>'Temporary Relocation Numbers'!D29*Assumptions!E$21</f>
        <v>0</v>
      </c>
      <c r="E29" s="51">
        <f>'Temporary Relocation Numbers'!E29*Assumptions!F$21</f>
        <v>0</v>
      </c>
      <c r="F29" s="51">
        <f>'Temporary Relocation Numbers'!F29*Assumptions!G$21</f>
        <v>0</v>
      </c>
      <c r="G29" s="51">
        <f>'Temporary Relocation Numbers'!G29*Assumptions!H$21</f>
        <v>0</v>
      </c>
      <c r="H29" s="52">
        <f>'Temporary Relocation Numbers'!H29*Assumptions!C$21</f>
        <v>559159.35688814125</v>
      </c>
      <c r="I29" s="52">
        <f>'Temporary Relocation Numbers'!I29*Assumptions!D$21</f>
        <v>650827.36972463795</v>
      </c>
      <c r="J29" s="52">
        <f>'Temporary Relocation Numbers'!J29*Assumptions!E$21</f>
        <v>447762.38144152949</v>
      </c>
      <c r="K29" s="52">
        <f>'Temporary Relocation Numbers'!K29*Assumptions!F$21</f>
        <v>413954.45592696528</v>
      </c>
      <c r="L29" s="52">
        <f>'Temporary Relocation Numbers'!L29*Assumptions!G$21</f>
        <v>332087.42028963612</v>
      </c>
      <c r="M29" s="52">
        <f>'Temporary Relocation Numbers'!M29*Assumptions!H$21</f>
        <v>140584.71244740288</v>
      </c>
      <c r="N29" s="53">
        <f>'Temporary Relocation Numbers'!N29*Assumptions!C$21</f>
        <v>199900874.92611906</v>
      </c>
      <c r="O29" s="53">
        <f>'Temporary Relocation Numbers'!O29*Assumptions!D$21</f>
        <v>390075552.69492847</v>
      </c>
      <c r="P29" s="53">
        <f>'Temporary Relocation Numbers'!P29*Assumptions!E$21</f>
        <v>311222754.63447499</v>
      </c>
      <c r="Q29" s="53">
        <f>'Temporary Relocation Numbers'!Q29*Assumptions!F$21</f>
        <v>130336576.18083055</v>
      </c>
      <c r="R29" s="53">
        <f>'Temporary Relocation Numbers'!R29*Assumptions!G$21</f>
        <v>81556912.003651693</v>
      </c>
      <c r="S29" s="53">
        <f>'Temporary Relocation Numbers'!S29*Assumptions!H$21</f>
        <v>46034685.734784469</v>
      </c>
      <c r="U29">
        <v>2048</v>
      </c>
      <c r="V29" s="51">
        <f>'Temporary Relocation Numbers'!V29*Assumptions!C$21</f>
        <v>0</v>
      </c>
      <c r="W29" s="51">
        <f>'Temporary Relocation Numbers'!W29*Assumptions!D$21</f>
        <v>0</v>
      </c>
      <c r="X29" s="51">
        <f>'Temporary Relocation Numbers'!X29*Assumptions!E$21</f>
        <v>0</v>
      </c>
      <c r="Y29" s="51">
        <f>'Temporary Relocation Numbers'!Y29*Assumptions!F$21</f>
        <v>0</v>
      </c>
      <c r="Z29" s="51">
        <f>'Temporary Relocation Numbers'!Z29*Assumptions!G$21</f>
        <v>0</v>
      </c>
      <c r="AA29" s="51">
        <f>'Temporary Relocation Numbers'!AA29*Assumptions!H$21</f>
        <v>0</v>
      </c>
      <c r="AB29" s="52">
        <f>'Temporary Relocation Numbers'!AB29*Assumptions!C$21</f>
        <v>520563.75766635791</v>
      </c>
      <c r="AC29" s="52">
        <f>'Temporary Relocation Numbers'!AC29*Assumptions!D$21</f>
        <v>594330.3311902401</v>
      </c>
      <c r="AD29" s="52">
        <f>'Temporary Relocation Numbers'!AD29*Assumptions!E$21</f>
        <v>404598.86699497083</v>
      </c>
      <c r="AE29" s="52">
        <f>'Temporary Relocation Numbers'!AE29*Assumptions!F$21</f>
        <v>412889.27550835552</v>
      </c>
      <c r="AF29" s="52">
        <f>'Temporary Relocation Numbers'!AF29*Assumptions!G$21</f>
        <v>325303.87658550154</v>
      </c>
      <c r="AG29" s="52">
        <f>'Temporary Relocation Numbers'!AG29*Assumptions!H$21</f>
        <v>128583.55910133693</v>
      </c>
      <c r="AH29" s="53">
        <f>'Temporary Relocation Numbers'!AH29*Assumptions!C$21</f>
        <v>186102851.23628962</v>
      </c>
      <c r="AI29" s="53">
        <f>'Temporary Relocation Numbers'!AI29*Assumptions!D$21</f>
        <v>356213864.39307338</v>
      </c>
      <c r="AJ29" s="53">
        <f>'Temporary Relocation Numbers'!AJ29*Assumptions!E$21</f>
        <v>281221422.62771922</v>
      </c>
      <c r="AK29" s="53">
        <f>'Temporary Relocation Numbers'!AK29*Assumptions!F$21</f>
        <v>130001196.36600147</v>
      </c>
      <c r="AL29" s="53">
        <f>'Temporary Relocation Numbers'!AL29*Assumptions!G$21</f>
        <v>79890950.44308275</v>
      </c>
      <c r="AM29" s="53">
        <f>'Temporary Relocation Numbers'!AM29*Assumptions!H$21</f>
        <v>42104889.150765419</v>
      </c>
    </row>
    <row r="30" spans="1:39" x14ac:dyDescent="0.35">
      <c r="A30">
        <v>2049</v>
      </c>
      <c r="B30" s="51">
        <f>'Temporary Relocation Numbers'!B30*Assumptions!C$21</f>
        <v>0</v>
      </c>
      <c r="C30" s="51">
        <f>'Temporary Relocation Numbers'!C30*Assumptions!D$21</f>
        <v>0</v>
      </c>
      <c r="D30" s="51">
        <f>'Temporary Relocation Numbers'!D30*Assumptions!E$21</f>
        <v>0</v>
      </c>
      <c r="E30" s="51">
        <f>'Temporary Relocation Numbers'!E30*Assumptions!F$21</f>
        <v>0</v>
      </c>
      <c r="F30" s="51">
        <f>'Temporary Relocation Numbers'!F30*Assumptions!G$21</f>
        <v>0</v>
      </c>
      <c r="G30" s="51">
        <f>'Temporary Relocation Numbers'!G30*Assumptions!H$21</f>
        <v>0</v>
      </c>
      <c r="H30" s="52">
        <f>'Temporary Relocation Numbers'!H30*Assumptions!C$21</f>
        <v>562532.9611967227</v>
      </c>
      <c r="I30" s="52">
        <f>'Temporary Relocation Numbers'!I30*Assumptions!D$21</f>
        <v>654754.03927169682</v>
      </c>
      <c r="J30" s="52">
        <f>'Temporary Relocation Numbers'!J30*Assumptions!E$21</f>
        <v>450463.8887679177</v>
      </c>
      <c r="K30" s="52">
        <f>'Temporary Relocation Numbers'!K30*Assumptions!F$21</f>
        <v>416451.98819369444</v>
      </c>
      <c r="L30" s="52">
        <f>'Temporary Relocation Numbers'!L30*Assumptions!G$21</f>
        <v>334091.02004722535</v>
      </c>
      <c r="M30" s="52">
        <f>'Temporary Relocation Numbers'!M30*Assumptions!H$21</f>
        <v>141432.90927321068</v>
      </c>
      <c r="N30" s="53">
        <f>'Temporary Relocation Numbers'!N30*Assumptions!C$21</f>
        <v>202677868.32514778</v>
      </c>
      <c r="O30" s="53">
        <f>'Temporary Relocation Numbers'!O30*Assumptions!D$21</f>
        <v>395494424.60009992</v>
      </c>
      <c r="P30" s="53">
        <f>'Temporary Relocation Numbers'!P30*Assumptions!E$21</f>
        <v>315546215.12741631</v>
      </c>
      <c r="Q30" s="53">
        <f>'Temporary Relocation Numbers'!Q30*Assumptions!F$21</f>
        <v>132147192.62680633</v>
      </c>
      <c r="R30" s="53">
        <f>'Temporary Relocation Numbers'!R30*Assumptions!G$21</f>
        <v>82689888.566975981</v>
      </c>
      <c r="S30" s="53">
        <f>'Temporary Relocation Numbers'!S30*Assumptions!H$21</f>
        <v>46674192.78276065</v>
      </c>
      <c r="U30">
        <v>2049</v>
      </c>
      <c r="V30" s="51">
        <f>'Temporary Relocation Numbers'!V30*Assumptions!C$21</f>
        <v>0</v>
      </c>
      <c r="W30" s="51">
        <f>'Temporary Relocation Numbers'!W30*Assumptions!D$21</f>
        <v>0</v>
      </c>
      <c r="X30" s="51">
        <f>'Temporary Relocation Numbers'!X30*Assumptions!E$21</f>
        <v>0</v>
      </c>
      <c r="Y30" s="51">
        <f>'Temporary Relocation Numbers'!Y30*Assumptions!F$21</f>
        <v>0</v>
      </c>
      <c r="Z30" s="51">
        <f>'Temporary Relocation Numbers'!Z30*Assumptions!G$21</f>
        <v>0</v>
      </c>
      <c r="AA30" s="51">
        <f>'Temporary Relocation Numbers'!AA30*Assumptions!H$21</f>
        <v>0</v>
      </c>
      <c r="AB30" s="52">
        <f>'Temporary Relocation Numbers'!AB30*Assumptions!C$21</f>
        <v>523704.5012023832</v>
      </c>
      <c r="AC30" s="52">
        <f>'Temporary Relocation Numbers'!AC30*Assumptions!D$21</f>
        <v>597916.13430937682</v>
      </c>
      <c r="AD30" s="52">
        <f>'Temporary Relocation Numbers'!AD30*Assumptions!E$21</f>
        <v>407039.9537158258</v>
      </c>
      <c r="AE30" s="52">
        <f>'Temporary Relocation Numbers'!AE30*Assumptions!F$21</f>
        <v>415380.3811684199</v>
      </c>
      <c r="AF30" s="52">
        <f>'Temporary Relocation Numbers'!AF30*Assumptions!G$21</f>
        <v>327266.54884722427</v>
      </c>
      <c r="AG30" s="52">
        <f>'Temporary Relocation Numbers'!AG30*Assumptions!H$21</f>
        <v>129359.34876425368</v>
      </c>
      <c r="AH30" s="53">
        <f>'Temporary Relocation Numbers'!AH30*Assumptions!C$21</f>
        <v>188688164.53026399</v>
      </c>
      <c r="AI30" s="53">
        <f>'Temporary Relocation Numbers'!AI30*Assumptions!D$21</f>
        <v>361162334.73082304</v>
      </c>
      <c r="AJ30" s="53">
        <f>'Temporary Relocation Numbers'!AJ30*Assumptions!E$21</f>
        <v>285128109.05213481</v>
      </c>
      <c r="AK30" s="53">
        <f>'Temporary Relocation Numbers'!AK30*Assumptions!F$21</f>
        <v>131807153.76517573</v>
      </c>
      <c r="AL30" s="53">
        <f>'Temporary Relocation Numbers'!AL30*Assumptions!G$21</f>
        <v>81000783.714720875</v>
      </c>
      <c r="AM30" s="53">
        <f>'Temporary Relocation Numbers'!AM30*Assumptions!H$21</f>
        <v>42689804.045618817</v>
      </c>
    </row>
    <row r="31" spans="1:39" x14ac:dyDescent="0.35">
      <c r="A31">
        <v>2050</v>
      </c>
      <c r="B31" s="51">
        <f>'Temporary Relocation Numbers'!B31*Assumptions!C$21</f>
        <v>0</v>
      </c>
      <c r="C31" s="51">
        <f>'Temporary Relocation Numbers'!C31*Assumptions!D$21</f>
        <v>0</v>
      </c>
      <c r="D31" s="51">
        <f>'Temporary Relocation Numbers'!D31*Assumptions!E$21</f>
        <v>0</v>
      </c>
      <c r="E31" s="51">
        <f>'Temporary Relocation Numbers'!E31*Assumptions!F$21</f>
        <v>0</v>
      </c>
      <c r="F31" s="51">
        <f>'Temporary Relocation Numbers'!F31*Assumptions!G$21</f>
        <v>0</v>
      </c>
      <c r="G31" s="51">
        <f>'Temporary Relocation Numbers'!G31*Assumptions!H$21</f>
        <v>0</v>
      </c>
      <c r="H31" s="52">
        <f>'Temporary Relocation Numbers'!H31*Assumptions!C$21</f>
        <v>616354.15341133159</v>
      </c>
      <c r="I31" s="52">
        <f>'Temporary Relocation Numbers'!I31*Assumptions!D$21</f>
        <v>717398.62266813568</v>
      </c>
      <c r="J31" s="52">
        <f>'Temporary Relocation Numbers'!J31*Assumptions!E$21</f>
        <v>493562.70290947676</v>
      </c>
      <c r="K31" s="52">
        <f>'Temporary Relocation Numbers'!K31*Assumptions!F$21</f>
        <v>456296.6622854062</v>
      </c>
      <c r="L31" s="52">
        <f>'Temporary Relocation Numbers'!L31*Assumptions!G$21</f>
        <v>366055.68389356002</v>
      </c>
      <c r="M31" s="52">
        <f>'Temporary Relocation Numbers'!M31*Assumptions!H$21</f>
        <v>154964.71686590891</v>
      </c>
      <c r="N31" s="53">
        <f>'Temporary Relocation Numbers'!N31*Assumptions!C$21</f>
        <v>223804046.81062332</v>
      </c>
      <c r="O31" s="53">
        <f>'Temporary Relocation Numbers'!O31*Assumptions!D$21</f>
        <v>436718885.23389792</v>
      </c>
      <c r="P31" s="53">
        <f>'Temporary Relocation Numbers'!P31*Assumptions!E$21</f>
        <v>348437254.07649207</v>
      </c>
      <c r="Q31" s="53">
        <f>'Temporary Relocation Numbers'!Q31*Assumptions!F$21</f>
        <v>145921588.42472205</v>
      </c>
      <c r="R31" s="53">
        <f>'Temporary Relocation Numbers'!R31*Assumptions!G$21</f>
        <v>91309089.860367835</v>
      </c>
      <c r="S31" s="53">
        <f>'Temporary Relocation Numbers'!S31*Assumptions!H$21</f>
        <v>51539288.984642066</v>
      </c>
      <c r="U31">
        <v>2050</v>
      </c>
      <c r="V31" s="51">
        <f>'Temporary Relocation Numbers'!V31*Assumptions!C$21</f>
        <v>0</v>
      </c>
      <c r="W31" s="51">
        <f>'Temporary Relocation Numbers'!W31*Assumptions!D$21</f>
        <v>0</v>
      </c>
      <c r="X31" s="51">
        <f>'Temporary Relocation Numbers'!X31*Assumptions!E$21</f>
        <v>0</v>
      </c>
      <c r="Y31" s="51">
        <f>'Temporary Relocation Numbers'!Y31*Assumptions!F$21</f>
        <v>0</v>
      </c>
      <c r="Z31" s="51">
        <f>'Temporary Relocation Numbers'!Z31*Assumptions!G$21</f>
        <v>0</v>
      </c>
      <c r="AA31" s="51">
        <f>'Temporary Relocation Numbers'!AA31*Assumptions!H$21</f>
        <v>0</v>
      </c>
      <c r="AB31" s="52">
        <f>'Temporary Relocation Numbers'!AB31*Assumptions!C$21</f>
        <v>573810.72175683058</v>
      </c>
      <c r="AC31" s="52">
        <f>'Temporary Relocation Numbers'!AC31*Assumptions!D$21</f>
        <v>655122.6651487801</v>
      </c>
      <c r="AD31" s="52">
        <f>'Temporary Relocation Numbers'!AD31*Assumptions!E$21</f>
        <v>445984.11716779432</v>
      </c>
      <c r="AE31" s="52">
        <f>'Temporary Relocation Numbers'!AE31*Assumptions!F$21</f>
        <v>455122.52763657138</v>
      </c>
      <c r="AF31" s="52">
        <f>'Temporary Relocation Numbers'!AF31*Assumptions!G$21</f>
        <v>358578.27108559187</v>
      </c>
      <c r="AG31" s="52">
        <f>'Temporary Relocation Numbers'!AG31*Assumptions!H$21</f>
        <v>141736.00018710742</v>
      </c>
      <c r="AH31" s="53">
        <f>'Temporary Relocation Numbers'!AH31*Assumptions!C$21</f>
        <v>208356122.72868031</v>
      </c>
      <c r="AI31" s="53">
        <f>'Temporary Relocation Numbers'!AI31*Assumptions!D$21</f>
        <v>398808181.35830975</v>
      </c>
      <c r="AJ31" s="53">
        <f>'Temporary Relocation Numbers'!AJ31*Assumptions!E$21</f>
        <v>314848509.07823938</v>
      </c>
      <c r="AK31" s="53">
        <f>'Temporary Relocation Numbers'!AK31*Assumptions!F$21</f>
        <v>145546105.52698547</v>
      </c>
      <c r="AL31" s="53">
        <f>'Temporary Relocation Numbers'!AL31*Assumptions!G$21</f>
        <v>89443920.739802122</v>
      </c>
      <c r="AM31" s="53">
        <f>'Temporary Relocation Numbers'!AM31*Assumptions!H$21</f>
        <v>47139586.487236381</v>
      </c>
    </row>
    <row r="32" spans="1:39" x14ac:dyDescent="0.35">
      <c r="A32">
        <v>2051</v>
      </c>
      <c r="B32" s="51">
        <f>'Temporary Relocation Numbers'!B32*Assumptions!C$21</f>
        <v>0</v>
      </c>
      <c r="C32" s="51">
        <f>'Temporary Relocation Numbers'!C32*Assumptions!D$21</f>
        <v>0</v>
      </c>
      <c r="D32" s="51">
        <f>'Temporary Relocation Numbers'!D32*Assumptions!E$21</f>
        <v>0</v>
      </c>
      <c r="E32" s="51">
        <f>'Temporary Relocation Numbers'!E32*Assumptions!F$21</f>
        <v>0</v>
      </c>
      <c r="F32" s="51">
        <f>'Temporary Relocation Numbers'!F32*Assumptions!G$21</f>
        <v>0</v>
      </c>
      <c r="G32" s="51">
        <f>'Temporary Relocation Numbers'!G32*Assumptions!H$21</f>
        <v>0</v>
      </c>
      <c r="H32" s="52">
        <f>'Temporary Relocation Numbers'!H32*Assumptions!C$21</f>
        <v>620072.83396624983</v>
      </c>
      <c r="I32" s="52">
        <f>'Temporary Relocation Numbers'!I32*Assumptions!D$21</f>
        <v>721726.93990827398</v>
      </c>
      <c r="J32" s="52">
        <f>'Temporary Relocation Numbers'!J32*Assumptions!E$21</f>
        <v>496540.53962199646</v>
      </c>
      <c r="K32" s="52">
        <f>'Temporary Relocation Numbers'!K32*Assumptions!F$21</f>
        <v>459049.65991821745</v>
      </c>
      <c r="L32" s="52">
        <f>'Temporary Relocation Numbers'!L32*Assumptions!G$21</f>
        <v>368264.22608667775</v>
      </c>
      <c r="M32" s="52">
        <f>'Temporary Relocation Numbers'!M32*Assumptions!H$21</f>
        <v>155899.67329658795</v>
      </c>
      <c r="N32" s="53">
        <f>'Temporary Relocation Numbers'!N32*Assumptions!C$21</f>
        <v>226913099.5393756</v>
      </c>
      <c r="O32" s="53">
        <f>'Temporary Relocation Numbers'!O32*Assumptions!D$21</f>
        <v>442785719.41846049</v>
      </c>
      <c r="P32" s="53">
        <f>'Temporary Relocation Numbers'!P32*Assumptions!E$21</f>
        <v>353277692.89349943</v>
      </c>
      <c r="Q32" s="53">
        <f>'Temporary Relocation Numbers'!Q32*Assumptions!F$21</f>
        <v>147948709.55653808</v>
      </c>
      <c r="R32" s="53">
        <f>'Temporary Relocation Numbers'!R32*Assumptions!G$21</f>
        <v>92577542.236613214</v>
      </c>
      <c r="S32" s="53">
        <f>'Temporary Relocation Numbers'!S32*Assumptions!H$21</f>
        <v>52255265.167106912</v>
      </c>
      <c r="U32">
        <v>2051</v>
      </c>
      <c r="V32" s="51">
        <f>'Temporary Relocation Numbers'!V32*Assumptions!C$21</f>
        <v>0</v>
      </c>
      <c r="W32" s="51">
        <f>'Temporary Relocation Numbers'!W32*Assumptions!D$21</f>
        <v>0</v>
      </c>
      <c r="X32" s="51">
        <f>'Temporary Relocation Numbers'!X32*Assumptions!E$21</f>
        <v>0</v>
      </c>
      <c r="Y32" s="51">
        <f>'Temporary Relocation Numbers'!Y32*Assumptions!F$21</f>
        <v>0</v>
      </c>
      <c r="Z32" s="51">
        <f>'Temporary Relocation Numbers'!Z32*Assumptions!G$21</f>
        <v>0</v>
      </c>
      <c r="AA32" s="51">
        <f>'Temporary Relocation Numbers'!AA32*Assumptions!H$21</f>
        <v>0</v>
      </c>
      <c r="AB32" s="52">
        <f>'Temporary Relocation Numbers'!AB32*Assumptions!C$21</f>
        <v>577272.72288295359</v>
      </c>
      <c r="AC32" s="52">
        <f>'Temporary Relocation Numbers'!AC32*Assumptions!D$21</f>
        <v>659075.24971804325</v>
      </c>
      <c r="AD32" s="52">
        <f>'Temporary Relocation Numbers'!AD32*Assumptions!E$21</f>
        <v>448674.89560278173</v>
      </c>
      <c r="AE32" s="52">
        <f>'Temporary Relocation Numbers'!AE32*Assumptions!F$21</f>
        <v>457868.44130367349</v>
      </c>
      <c r="AF32" s="52">
        <f>'Temporary Relocation Numbers'!AF32*Assumptions!G$21</f>
        <v>360741.69942743395</v>
      </c>
      <c r="AG32" s="52">
        <f>'Temporary Relocation Numbers'!AG32*Assumptions!H$21</f>
        <v>142591.1431352169</v>
      </c>
      <c r="AH32" s="53">
        <f>'Temporary Relocation Numbers'!AH32*Assumptions!C$21</f>
        <v>211250575.1800696</v>
      </c>
      <c r="AI32" s="53">
        <f>'Temporary Relocation Numbers'!AI32*Assumptions!D$21</f>
        <v>404348365.6497491</v>
      </c>
      <c r="AJ32" s="53">
        <f>'Temporary Relocation Numbers'!AJ32*Assumptions!E$21</f>
        <v>319222338.01584387</v>
      </c>
      <c r="AK32" s="53">
        <f>'Temporary Relocation Numbers'!AK32*Assumptions!F$21</f>
        <v>147568010.5059014</v>
      </c>
      <c r="AL32" s="53">
        <f>'Temporary Relocation Numbers'!AL32*Assumptions!G$21</f>
        <v>90686462.46239078</v>
      </c>
      <c r="AM32" s="53">
        <f>'Temporary Relocation Numbers'!AM32*Assumptions!H$21</f>
        <v>47794442.653105505</v>
      </c>
    </row>
    <row r="33" spans="1:39" x14ac:dyDescent="0.35">
      <c r="A33">
        <v>2052</v>
      </c>
      <c r="B33" s="51">
        <f>'Temporary Relocation Numbers'!B33*Assumptions!C$21</f>
        <v>0</v>
      </c>
      <c r="C33" s="51">
        <f>'Temporary Relocation Numbers'!C33*Assumptions!D$21</f>
        <v>0</v>
      </c>
      <c r="D33" s="51">
        <f>'Temporary Relocation Numbers'!D33*Assumptions!E$21</f>
        <v>0</v>
      </c>
      <c r="E33" s="51">
        <f>'Temporary Relocation Numbers'!E33*Assumptions!F$21</f>
        <v>0</v>
      </c>
      <c r="F33" s="51">
        <f>'Temporary Relocation Numbers'!F33*Assumptions!G$21</f>
        <v>0</v>
      </c>
      <c r="G33" s="51">
        <f>'Temporary Relocation Numbers'!G33*Assumptions!H$21</f>
        <v>0</v>
      </c>
      <c r="H33" s="52">
        <f>'Temporary Relocation Numbers'!H33*Assumptions!C$21</f>
        <v>623813.95062384196</v>
      </c>
      <c r="I33" s="52">
        <f>'Temporary Relocation Numbers'!I33*Assumptions!D$21</f>
        <v>726081.37140280183</v>
      </c>
      <c r="J33" s="52">
        <f>'Temporary Relocation Numbers'!J33*Assumptions!E$21</f>
        <v>499536.34266672528</v>
      </c>
      <c r="K33" s="52">
        <f>'Temporary Relocation Numbers'!K33*Assumptions!F$21</f>
        <v>461819.26735029469</v>
      </c>
      <c r="L33" s="52">
        <f>'Temporary Relocation Numbers'!L33*Assumptions!G$21</f>
        <v>370486.09318863688</v>
      </c>
      <c r="M33" s="52">
        <f>'Temporary Relocation Numbers'!M33*Assumptions!H$21</f>
        <v>156840.27064698696</v>
      </c>
      <c r="N33" s="53">
        <f>'Temporary Relocation Numbers'!N33*Assumptions!C$21</f>
        <v>230065342.76896074</v>
      </c>
      <c r="O33" s="53">
        <f>'Temporary Relocation Numbers'!O33*Assumptions!D$21</f>
        <v>448936833.16653049</v>
      </c>
      <c r="P33" s="53">
        <f>'Temporary Relocation Numbers'!P33*Assumptions!E$21</f>
        <v>358185374.37089139</v>
      </c>
      <c r="Q33" s="53">
        <f>'Temporary Relocation Numbers'!Q33*Assumptions!F$21</f>
        <v>150003991.15540639</v>
      </c>
      <c r="R33" s="53">
        <f>'Temporary Relocation Numbers'!R33*Assumptions!G$21</f>
        <v>93863615.765728056</v>
      </c>
      <c r="S33" s="53">
        <f>'Temporary Relocation Numbers'!S33*Assumptions!H$21</f>
        <v>52981187.584841132</v>
      </c>
      <c r="U33">
        <v>2052</v>
      </c>
      <c r="V33" s="51">
        <f>'Temporary Relocation Numbers'!V33*Assumptions!C$21</f>
        <v>0</v>
      </c>
      <c r="W33" s="51">
        <f>'Temporary Relocation Numbers'!W33*Assumptions!D$21</f>
        <v>0</v>
      </c>
      <c r="X33" s="51">
        <f>'Temporary Relocation Numbers'!X33*Assumptions!E$21</f>
        <v>0</v>
      </c>
      <c r="Y33" s="51">
        <f>'Temporary Relocation Numbers'!Y33*Assumptions!F$21</f>
        <v>0</v>
      </c>
      <c r="Z33" s="51">
        <f>'Temporary Relocation Numbers'!Z33*Assumptions!G$21</f>
        <v>0</v>
      </c>
      <c r="AA33" s="51">
        <f>'Temporary Relocation Numbers'!AA33*Assumptions!H$21</f>
        <v>0</v>
      </c>
      <c r="AB33" s="52">
        <f>'Temporary Relocation Numbers'!AB33*Assumptions!C$21</f>
        <v>580755.61147482612</v>
      </c>
      <c r="AC33" s="52">
        <f>'Temporary Relocation Numbers'!AC33*Assumptions!D$21</f>
        <v>663051.68161485018</v>
      </c>
      <c r="AD33" s="52">
        <f>'Temporary Relocation Numbers'!AD33*Assumptions!E$21</f>
        <v>451381.90844681562</v>
      </c>
      <c r="AE33" s="52">
        <f>'Temporary Relocation Numbers'!AE33*Assumptions!F$21</f>
        <v>460630.92202999449</v>
      </c>
      <c r="AF33" s="52">
        <f>'Temporary Relocation Numbers'!AF33*Assumptions!G$21</f>
        <v>362918.18049044657</v>
      </c>
      <c r="AG33" s="52">
        <f>'Temporary Relocation Numbers'!AG33*Assumptions!H$21</f>
        <v>143451.44546034234</v>
      </c>
      <c r="AH33" s="53">
        <f>'Temporary Relocation Numbers'!AH33*Assumptions!C$21</f>
        <v>214185236.93696731</v>
      </c>
      <c r="AI33" s="53">
        <f>'Temporary Relocation Numbers'!AI33*Assumptions!D$21</f>
        <v>409965513.36224633</v>
      </c>
      <c r="AJ33" s="53">
        <f>'Temporary Relocation Numbers'!AJ33*Assumptions!E$21</f>
        <v>323656927.53837681</v>
      </c>
      <c r="AK33" s="53">
        <f>'Temporary Relocation Numbers'!AK33*Assumptions!F$21</f>
        <v>149618003.48984483</v>
      </c>
      <c r="AL33" s="53">
        <f>'Temporary Relocation Numbers'!AL33*Assumptions!G$21</f>
        <v>91946265.390879214</v>
      </c>
      <c r="AM33" s="53">
        <f>'Temporary Relocation Numbers'!AM33*Assumptions!H$21</f>
        <v>48458395.984010063</v>
      </c>
    </row>
    <row r="34" spans="1:39" x14ac:dyDescent="0.35">
      <c r="A34">
        <v>2053</v>
      </c>
      <c r="B34" s="51">
        <f>'Temporary Relocation Numbers'!B34*Assumptions!C$21</f>
        <v>0</v>
      </c>
      <c r="C34" s="51">
        <f>'Temporary Relocation Numbers'!C34*Assumptions!D$21</f>
        <v>0</v>
      </c>
      <c r="D34" s="51">
        <f>'Temporary Relocation Numbers'!D34*Assumptions!E$21</f>
        <v>0</v>
      </c>
      <c r="E34" s="51">
        <f>'Temporary Relocation Numbers'!E34*Assumptions!F$21</f>
        <v>0</v>
      </c>
      <c r="F34" s="51">
        <f>'Temporary Relocation Numbers'!F34*Assumptions!G$21</f>
        <v>0</v>
      </c>
      <c r="G34" s="51">
        <f>'Temporary Relocation Numbers'!G34*Assumptions!H$21</f>
        <v>0</v>
      </c>
      <c r="H34" s="52">
        <f>'Temporary Relocation Numbers'!H34*Assumptions!C$21</f>
        <v>627577.6387489764</v>
      </c>
      <c r="I34" s="52">
        <f>'Temporary Relocation Numbers'!I34*Assumptions!D$21</f>
        <v>730462.07470816607</v>
      </c>
      <c r="J34" s="52">
        <f>'Temporary Relocation Numbers'!J34*Assumptions!E$21</f>
        <v>502550.22044084006</v>
      </c>
      <c r="K34" s="52">
        <f>'Temporary Relocation Numbers'!K34*Assumptions!F$21</f>
        <v>464605.58479437616</v>
      </c>
      <c r="L34" s="52">
        <f>'Temporary Relocation Numbers'!L34*Assumptions!G$21</f>
        <v>372721.36559328117</v>
      </c>
      <c r="M34" s="52">
        <f>'Temporary Relocation Numbers'!M34*Assumptions!H$21</f>
        <v>157786.54295075094</v>
      </c>
      <c r="N34" s="53">
        <f>'Temporary Relocation Numbers'!N34*Assumptions!C$21</f>
        <v>233261376.4954305</v>
      </c>
      <c r="O34" s="53">
        <f>'Temporary Relocation Numbers'!O34*Assumptions!D$21</f>
        <v>455173397.27734339</v>
      </c>
      <c r="P34" s="53">
        <f>'Temporary Relocation Numbers'!P34*Assumptions!E$21</f>
        <v>363161232.63376409</v>
      </c>
      <c r="Q34" s="53">
        <f>'Temporary Relocation Numbers'!Q34*Assumptions!F$21</f>
        <v>152087824.42237177</v>
      </c>
      <c r="R34" s="53">
        <f>'Temporary Relocation Numbers'!R34*Assumptions!G$21</f>
        <v>95167555.238162771</v>
      </c>
      <c r="S34" s="53">
        <f>'Temporary Relocation Numbers'!S34*Assumptions!H$21</f>
        <v>53717194.409474529</v>
      </c>
      <c r="U34">
        <v>2053</v>
      </c>
      <c r="V34" s="51">
        <f>'Temporary Relocation Numbers'!V34*Assumptions!C$21</f>
        <v>0</v>
      </c>
      <c r="W34" s="51">
        <f>'Temporary Relocation Numbers'!W34*Assumptions!D$21</f>
        <v>0</v>
      </c>
      <c r="X34" s="51">
        <f>'Temporary Relocation Numbers'!X34*Assumptions!E$21</f>
        <v>0</v>
      </c>
      <c r="Y34" s="51">
        <f>'Temporary Relocation Numbers'!Y34*Assumptions!F$21</f>
        <v>0</v>
      </c>
      <c r="Z34" s="51">
        <f>'Temporary Relocation Numbers'!Z34*Assumptions!G$21</f>
        <v>0</v>
      </c>
      <c r="AA34" s="51">
        <f>'Temporary Relocation Numbers'!AA34*Assumptions!H$21</f>
        <v>0</v>
      </c>
      <c r="AB34" s="52">
        <f>'Temporary Relocation Numbers'!AB34*Assumptions!C$21</f>
        <v>584259.51355384674</v>
      </c>
      <c r="AC34" s="52">
        <f>'Temporary Relocation Numbers'!AC34*Assumptions!D$21</f>
        <v>667052.10471848329</v>
      </c>
      <c r="AD34" s="52">
        <f>'Temporary Relocation Numbers'!AD34*Assumptions!E$21</f>
        <v>454105.25364777318</v>
      </c>
      <c r="AE34" s="52">
        <f>'Temporary Relocation Numbers'!AE34*Assumptions!F$21</f>
        <v>463410.06977040693</v>
      </c>
      <c r="AF34" s="52">
        <f>'Temporary Relocation Numbers'!AF34*Assumptions!G$21</f>
        <v>365107.7930262697</v>
      </c>
      <c r="AG34" s="52">
        <f>'Temporary Relocation Numbers'!AG34*Assumptions!H$21</f>
        <v>144316.93829081289</v>
      </c>
      <c r="AH34" s="53">
        <f>'Temporary Relocation Numbers'!AH34*Assumptions!C$21</f>
        <v>217160666.5811007</v>
      </c>
      <c r="AI34" s="53">
        <f>'Temporary Relocation Numbers'!AI34*Assumptions!D$21</f>
        <v>415660693.66026723</v>
      </c>
      <c r="AJ34" s="53">
        <f>'Temporary Relocation Numbers'!AJ34*Assumptions!E$21</f>
        <v>328153121.72290045</v>
      </c>
      <c r="AK34" s="53">
        <f>'Temporary Relocation Numbers'!AK34*Assumptions!F$21</f>
        <v>151696474.67322874</v>
      </c>
      <c r="AL34" s="53">
        <f>'Temporary Relocation Numbers'!AL34*Assumptions!G$21</f>
        <v>93223569.315387771</v>
      </c>
      <c r="AM34" s="53">
        <f>'Temporary Relocation Numbers'!AM34*Assumptions!H$21</f>
        <v>49131572.856421717</v>
      </c>
    </row>
    <row r="35" spans="1:39" x14ac:dyDescent="0.35">
      <c r="A35">
        <v>2054</v>
      </c>
      <c r="B35" s="51">
        <f>'Temporary Relocation Numbers'!B35*Assumptions!C$21</f>
        <v>0</v>
      </c>
      <c r="C35" s="51">
        <f>'Temporary Relocation Numbers'!C35*Assumptions!D$21</f>
        <v>0</v>
      </c>
      <c r="D35" s="51">
        <f>'Temporary Relocation Numbers'!D35*Assumptions!E$21</f>
        <v>0</v>
      </c>
      <c r="E35" s="51">
        <f>'Temporary Relocation Numbers'!E35*Assumptions!F$21</f>
        <v>0</v>
      </c>
      <c r="F35" s="51">
        <f>'Temporary Relocation Numbers'!F35*Assumptions!G$21</f>
        <v>0</v>
      </c>
      <c r="G35" s="51">
        <f>'Temporary Relocation Numbers'!G35*Assumptions!H$21</f>
        <v>0</v>
      </c>
      <c r="H35" s="52">
        <f>'Temporary Relocation Numbers'!H35*Assumptions!C$21</f>
        <v>631364.03452322492</v>
      </c>
      <c r="I35" s="52">
        <f>'Temporary Relocation Numbers'!I35*Assumptions!D$21</f>
        <v>734869.20833140577</v>
      </c>
      <c r="J35" s="52">
        <f>'Temporary Relocation Numbers'!J35*Assumptions!E$21</f>
        <v>505582.28199551563</v>
      </c>
      <c r="K35" s="52">
        <f>'Temporary Relocation Numbers'!K35*Assumptions!F$21</f>
        <v>467408.71306781907</v>
      </c>
      <c r="L35" s="52">
        <f>'Temporary Relocation Numbers'!L35*Assumptions!G$21</f>
        <v>374970.12417949818</v>
      </c>
      <c r="M35" s="52">
        <f>'Temporary Relocation Numbers'!M35*Assumptions!H$21</f>
        <v>158738.52444686188</v>
      </c>
      <c r="N35" s="53">
        <f>'Temporary Relocation Numbers'!N35*Assumptions!C$21</f>
        <v>236501809.04989314</v>
      </c>
      <c r="O35" s="53">
        <f>'Temporary Relocation Numbers'!O35*Assumptions!D$21</f>
        <v>461496598.8147046</v>
      </c>
      <c r="P35" s="53">
        <f>'Temporary Relocation Numbers'!P35*Assumptions!E$21</f>
        <v>368206214.78394145</v>
      </c>
      <c r="Q35" s="53">
        <f>'Temporary Relocation Numbers'!Q35*Assumptions!F$21</f>
        <v>154200605.99298599</v>
      </c>
      <c r="R35" s="53">
        <f>'Temporary Relocation Numbers'!R35*Assumptions!G$21</f>
        <v>96489608.844960451</v>
      </c>
      <c r="S35" s="53">
        <f>'Temporary Relocation Numbers'!S35*Assumptions!H$21</f>
        <v>54463425.732096747</v>
      </c>
      <c r="U35">
        <v>2054</v>
      </c>
      <c r="V35" s="51">
        <f>'Temporary Relocation Numbers'!V35*Assumptions!C$21</f>
        <v>0</v>
      </c>
      <c r="W35" s="51">
        <f>'Temporary Relocation Numbers'!W35*Assumptions!D$21</f>
        <v>0</v>
      </c>
      <c r="X35" s="51">
        <f>'Temporary Relocation Numbers'!X35*Assumptions!E$21</f>
        <v>0</v>
      </c>
      <c r="Y35" s="51">
        <f>'Temporary Relocation Numbers'!Y35*Assumptions!F$21</f>
        <v>0</v>
      </c>
      <c r="Z35" s="51">
        <f>'Temporary Relocation Numbers'!Z35*Assumptions!G$21</f>
        <v>0</v>
      </c>
      <c r="AA35" s="51">
        <f>'Temporary Relocation Numbers'!AA35*Assumptions!H$21</f>
        <v>0</v>
      </c>
      <c r="AB35" s="52">
        <f>'Temporary Relocation Numbers'!AB35*Assumptions!C$21</f>
        <v>587784.55590174603</v>
      </c>
      <c r="AC35" s="52">
        <f>'Temporary Relocation Numbers'!AC35*Assumptions!D$21</f>
        <v>671076.66377629898</v>
      </c>
      <c r="AD35" s="52">
        <f>'Temporary Relocation Numbers'!AD35*Assumptions!E$21</f>
        <v>456845.02974448609</v>
      </c>
      <c r="AE35" s="52">
        <f>'Temporary Relocation Numbers'!AE35*Assumptions!F$21</f>
        <v>466205.98508284654</v>
      </c>
      <c r="AF35" s="52">
        <f>'Temporary Relocation Numbers'!AF35*Assumptions!G$21</f>
        <v>367310.61626167968</v>
      </c>
      <c r="AG35" s="52">
        <f>'Temporary Relocation Numbers'!AG35*Assumptions!H$21</f>
        <v>145187.65294276594</v>
      </c>
      <c r="AH35" s="53">
        <f>'Temporary Relocation Numbers'!AH35*Assumptions!C$21</f>
        <v>220177430.45393157</v>
      </c>
      <c r="AI35" s="53">
        <f>'Temporary Relocation Numbers'!AI35*Assumptions!D$21</f>
        <v>421434990.56095314</v>
      </c>
      <c r="AJ35" s="53">
        <f>'Temporary Relocation Numbers'!AJ35*Assumptions!E$21</f>
        <v>332711776.37227088</v>
      </c>
      <c r="AK35" s="53">
        <f>'Temporary Relocation Numbers'!AK35*Assumptions!F$21</f>
        <v>153803819.6709891</v>
      </c>
      <c r="AL35" s="53">
        <f>'Temporary Relocation Numbers'!AL35*Assumptions!G$21</f>
        <v>94518617.35716553</v>
      </c>
      <c r="AM35" s="53">
        <f>'Temporary Relocation Numbers'!AM35*Assumptions!H$21</f>
        <v>49814101.402415372</v>
      </c>
    </row>
    <row r="36" spans="1:39" x14ac:dyDescent="0.35">
      <c r="A36">
        <v>2055</v>
      </c>
      <c r="B36" s="51">
        <f>'Temporary Relocation Numbers'!B36*Assumptions!C$21</f>
        <v>0</v>
      </c>
      <c r="C36" s="51">
        <f>'Temporary Relocation Numbers'!C36*Assumptions!D$21</f>
        <v>0</v>
      </c>
      <c r="D36" s="51">
        <f>'Temporary Relocation Numbers'!D36*Assumptions!E$21</f>
        <v>0</v>
      </c>
      <c r="E36" s="51">
        <f>'Temporary Relocation Numbers'!E36*Assumptions!F$21</f>
        <v>0</v>
      </c>
      <c r="F36" s="51">
        <f>'Temporary Relocation Numbers'!F36*Assumptions!G$21</f>
        <v>0</v>
      </c>
      <c r="G36" s="51">
        <f>'Temporary Relocation Numbers'!G36*Assumptions!H$21</f>
        <v>0</v>
      </c>
      <c r="H36" s="52">
        <f>'Temporary Relocation Numbers'!H36*Assumptions!C$21</f>
        <v>635173.27494979079</v>
      </c>
      <c r="I36" s="52">
        <f>'Temporary Relocation Numbers'!I36*Assumptions!D$21</f>
        <v>739302.93173588871</v>
      </c>
      <c r="J36" s="52">
        <f>'Temporary Relocation Numbers'!J36*Assumptions!E$21</f>
        <v>508632.63703987142</v>
      </c>
      <c r="K36" s="52">
        <f>'Temporary Relocation Numbers'!K36*Assumptions!F$21</f>
        <v>470228.75359624665</v>
      </c>
      <c r="L36" s="52">
        <f>'Temporary Relocation Numbers'!L36*Assumptions!G$21</f>
        <v>377232.45031414664</v>
      </c>
      <c r="M36" s="52">
        <f>'Temporary Relocation Numbers'!M36*Assumptions!H$21</f>
        <v>159696.24958087751</v>
      </c>
      <c r="N36" s="53">
        <f>'Temporary Relocation Numbers'!N36*Assumptions!C$21</f>
        <v>239787257.21430287</v>
      </c>
      <c r="O36" s="53">
        <f>'Temporary Relocation Numbers'!O36*Assumptions!D$21</f>
        <v>467907641.3329342</v>
      </c>
      <c r="P36" s="53">
        <f>'Temporary Relocation Numbers'!P36*Assumptions!E$21</f>
        <v>373321281.08024585</v>
      </c>
      <c r="Q36" s="53">
        <f>'Temporary Relocation Numbers'!Q36*Assumptions!F$21</f>
        <v>156342738.01280344</v>
      </c>
      <c r="R36" s="53">
        <f>'Temporary Relocation Numbers'!R36*Assumptions!G$21</f>
        <v>97830028.224997461</v>
      </c>
      <c r="S36" s="53">
        <f>'Temporary Relocation Numbers'!S36*Assumptions!H$21</f>
        <v>55220023.589922145</v>
      </c>
      <c r="U36">
        <v>2055</v>
      </c>
      <c r="V36" s="51">
        <f>'Temporary Relocation Numbers'!V36*Assumptions!C$21</f>
        <v>0</v>
      </c>
      <c r="W36" s="51">
        <f>'Temporary Relocation Numbers'!W36*Assumptions!D$21</f>
        <v>0</v>
      </c>
      <c r="X36" s="51">
        <f>'Temporary Relocation Numbers'!X36*Assumptions!E$21</f>
        <v>0</v>
      </c>
      <c r="Y36" s="51">
        <f>'Temporary Relocation Numbers'!Y36*Assumptions!F$21</f>
        <v>0</v>
      </c>
      <c r="Z36" s="51">
        <f>'Temporary Relocation Numbers'!Z36*Assumptions!G$21</f>
        <v>0</v>
      </c>
      <c r="AA36" s="51">
        <f>'Temporary Relocation Numbers'!AA36*Assumptions!H$21</f>
        <v>0</v>
      </c>
      <c r="AB36" s="52">
        <f>'Temporary Relocation Numbers'!AB36*Assumptions!C$21</f>
        <v>591330.86606517318</v>
      </c>
      <c r="AC36" s="52">
        <f>'Temporary Relocation Numbers'!AC36*Assumptions!D$21</f>
        <v>675125.504408965</v>
      </c>
      <c r="AD36" s="52">
        <f>'Temporary Relocation Numbers'!AD36*Assumptions!E$21</f>
        <v>459601.33587030548</v>
      </c>
      <c r="AE36" s="52">
        <f>'Temporary Relocation Numbers'!AE36*Assumptions!F$21</f>
        <v>469018.76913194999</v>
      </c>
      <c r="AF36" s="52">
        <f>'Temporary Relocation Numbers'!AF36*Assumptions!G$21</f>
        <v>369526.72990145546</v>
      </c>
      <c r="AG36" s="52">
        <f>'Temporary Relocation Numbers'!AG36*Assumptions!H$21</f>
        <v>146063.62092128006</v>
      </c>
      <c r="AH36" s="53">
        <f>'Temporary Relocation Numbers'!AH36*Assumptions!C$21</f>
        <v>223236102.76445377</v>
      </c>
      <c r="AI36" s="53">
        <f>'Temporary Relocation Numbers'!AI36*Assumptions!D$21</f>
        <v>427289503.1404506</v>
      </c>
      <c r="AJ36" s="53">
        <f>'Temporary Relocation Numbers'!AJ36*Assumptions!E$21</f>
        <v>337333759.17803097</v>
      </c>
      <c r="AK36" s="53">
        <f>'Temporary Relocation Numbers'!AK36*Assumptions!F$21</f>
        <v>155940439.59388646</v>
      </c>
      <c r="AL36" s="53">
        <f>'Temporary Relocation Numbers'!AL36*Assumptions!G$21</f>
        <v>95831656.014866203</v>
      </c>
      <c r="AM36" s="53">
        <f>'Temporary Relocation Numbers'!AM36*Assumptions!H$21</f>
        <v>50506111.534057789</v>
      </c>
    </row>
    <row r="37" spans="1:39" x14ac:dyDescent="0.35">
      <c r="A37">
        <v>2056</v>
      </c>
      <c r="B37" s="51">
        <f>'Temporary Relocation Numbers'!B37*Assumptions!C$21</f>
        <v>0</v>
      </c>
      <c r="C37" s="51">
        <f>'Temporary Relocation Numbers'!C37*Assumptions!D$21</f>
        <v>0</v>
      </c>
      <c r="D37" s="51">
        <f>'Temporary Relocation Numbers'!D37*Assumptions!E$21</f>
        <v>0</v>
      </c>
      <c r="E37" s="51">
        <f>'Temporary Relocation Numbers'!E37*Assumptions!F$21</f>
        <v>0</v>
      </c>
      <c r="F37" s="51">
        <f>'Temporary Relocation Numbers'!F37*Assumptions!G$21</f>
        <v>0</v>
      </c>
      <c r="G37" s="51">
        <f>'Temporary Relocation Numbers'!G37*Assumptions!H$21</f>
        <v>0</v>
      </c>
      <c r="H37" s="52">
        <f>'Temporary Relocation Numbers'!H37*Assumptions!C$21</f>
        <v>639005.49785846518</v>
      </c>
      <c r="I37" s="52">
        <f>'Temporary Relocation Numbers'!I37*Assumptions!D$21</f>
        <v>743763.40534708137</v>
      </c>
      <c r="J37" s="52">
        <f>'Temporary Relocation Numbers'!J37*Assumptions!E$21</f>
        <v>511701.39594493975</v>
      </c>
      <c r="K37" s="52">
        <f>'Temporary Relocation Numbers'!K37*Assumptions!F$21</f>
        <v>473065.80841721862</v>
      </c>
      <c r="L37" s="52">
        <f>'Temporary Relocation Numbers'!L37*Assumptions!G$21</f>
        <v>379508.42585499963</v>
      </c>
      <c r="M37" s="52">
        <f>'Temporary Relocation Numbers'!M37*Assumptions!H$21</f>
        <v>160659.75300617763</v>
      </c>
      <c r="N37" s="53">
        <f>'Temporary Relocation Numbers'!N37*Assumptions!C$21</f>
        <v>243118346.33885744</v>
      </c>
      <c r="O37" s="53">
        <f>'Temporary Relocation Numbers'!O37*Assumptions!D$21</f>
        <v>474407745.10595125</v>
      </c>
      <c r="P37" s="53">
        <f>'Temporary Relocation Numbers'!P37*Assumptions!E$21</f>
        <v>378507405.12127358</v>
      </c>
      <c r="Q37" s="53">
        <f>'Temporary Relocation Numbers'!Q37*Assumptions!F$21</f>
        <v>158514628.21392491</v>
      </c>
      <c r="R37" s="53">
        <f>'Temporary Relocation Numbers'!R37*Assumptions!G$21</f>
        <v>99189068.512880236</v>
      </c>
      <c r="S37" s="53">
        <f>'Temporary Relocation Numbers'!S37*Assumptions!H$21</f>
        <v>55987131.993325107</v>
      </c>
      <c r="U37">
        <v>2056</v>
      </c>
      <c r="V37" s="51">
        <f>'Temporary Relocation Numbers'!V37*Assumptions!C$21</f>
        <v>0</v>
      </c>
      <c r="W37" s="51">
        <f>'Temporary Relocation Numbers'!W37*Assumptions!D$21</f>
        <v>0</v>
      </c>
      <c r="X37" s="51">
        <f>'Temporary Relocation Numbers'!X37*Assumptions!E$21</f>
        <v>0</v>
      </c>
      <c r="Y37" s="51">
        <f>'Temporary Relocation Numbers'!Y37*Assumptions!F$21</f>
        <v>0</v>
      </c>
      <c r="Z37" s="51">
        <f>'Temporary Relocation Numbers'!Z37*Assumptions!G$21</f>
        <v>0</v>
      </c>
      <c r="AA37" s="51">
        <f>'Temporary Relocation Numbers'!AA37*Assumptions!H$21</f>
        <v>0</v>
      </c>
      <c r="AB37" s="52">
        <f>'Temporary Relocation Numbers'!AB37*Assumptions!C$21</f>
        <v>594898.57236031024</v>
      </c>
      <c r="AC37" s="52">
        <f>'Temporary Relocation Numbers'!AC37*Assumptions!D$21</f>
        <v>679198.7731157298</v>
      </c>
      <c r="AD37" s="52">
        <f>'Temporary Relocation Numbers'!AD37*Assumptions!E$21</f>
        <v>462374.27175668819</v>
      </c>
      <c r="AE37" s="52">
        <f>'Temporary Relocation Numbers'!AE37*Assumptions!F$21</f>
        <v>471848.52369271568</v>
      </c>
      <c r="AF37" s="52">
        <f>'Temporary Relocation Numbers'!AF37*Assumptions!G$21</f>
        <v>371756.2141312632</v>
      </c>
      <c r="AG37" s="52">
        <f>'Temporary Relocation Numbers'!AG37*Assumptions!H$21</f>
        <v>146944.87392151481</v>
      </c>
      <c r="AH37" s="53">
        <f>'Temporary Relocation Numbers'!AH37*Assumptions!C$21</f>
        <v>226337265.69848752</v>
      </c>
      <c r="AI37" s="53">
        <f>'Temporary Relocation Numbers'!AI37*Assumptions!D$21</f>
        <v>433225345.74310982</v>
      </c>
      <c r="AJ37" s="53">
        <f>'Temporary Relocation Numbers'!AJ37*Assumptions!E$21</f>
        <v>342019949.88556629</v>
      </c>
      <c r="AK37" s="53">
        <f>'Temporary Relocation Numbers'!AK37*Assumptions!F$21</f>
        <v>158106741.1248523</v>
      </c>
      <c r="AL37" s="53">
        <f>'Temporary Relocation Numbers'!AL37*Assumptions!G$21</f>
        <v>97162935.211466178</v>
      </c>
      <c r="AM37" s="53">
        <f>'Temporary Relocation Numbers'!AM37*Assumptions!H$21</f>
        <v>51207734.96813494</v>
      </c>
    </row>
    <row r="38" spans="1:39" x14ac:dyDescent="0.35">
      <c r="A38">
        <v>2057</v>
      </c>
      <c r="B38" s="51">
        <f>'Temporary Relocation Numbers'!B38*Assumptions!C$21</f>
        <v>0</v>
      </c>
      <c r="C38" s="51">
        <f>'Temporary Relocation Numbers'!C38*Assumptions!D$21</f>
        <v>0</v>
      </c>
      <c r="D38" s="51">
        <f>'Temporary Relocation Numbers'!D38*Assumptions!E$21</f>
        <v>0</v>
      </c>
      <c r="E38" s="51">
        <f>'Temporary Relocation Numbers'!E38*Assumptions!F$21</f>
        <v>0</v>
      </c>
      <c r="F38" s="51">
        <f>'Temporary Relocation Numbers'!F38*Assumptions!G$21</f>
        <v>0</v>
      </c>
      <c r="G38" s="51">
        <f>'Temporary Relocation Numbers'!G38*Assumptions!H$21</f>
        <v>0</v>
      </c>
      <c r="H38" s="52">
        <f>'Temporary Relocation Numbers'!H38*Assumptions!C$21</f>
        <v>642860.84191061475</v>
      </c>
      <c r="I38" s="52">
        <f>'Temporary Relocation Numbers'!I38*Assumptions!D$21</f>
        <v>748250.79055835295</v>
      </c>
      <c r="J38" s="52">
        <f>'Temporary Relocation Numbers'!J38*Assumptions!E$21</f>
        <v>514788.66974766046</v>
      </c>
      <c r="K38" s="52">
        <f>'Temporary Relocation Numbers'!K38*Assumptions!F$21</f>
        <v>475919.98018392327</v>
      </c>
      <c r="L38" s="52">
        <f>'Temporary Relocation Numbers'!L38*Assumptions!G$21</f>
        <v>381798.13315370708</v>
      </c>
      <c r="M38" s="52">
        <f>'Temporary Relocation Numbers'!M38*Assumptions!H$21</f>
        <v>161629.06958521804</v>
      </c>
      <c r="N38" s="53">
        <f>'Temporary Relocation Numbers'!N38*Assumptions!C$21</f>
        <v>246495710.46102712</v>
      </c>
      <c r="O38" s="53">
        <f>'Temporary Relocation Numbers'!O38*Assumptions!D$21</f>
        <v>480998147.35953957</v>
      </c>
      <c r="P38" s="53">
        <f>'Temporary Relocation Numbers'!P38*Assumptions!E$21</f>
        <v>383765574.03070813</v>
      </c>
      <c r="Q38" s="53">
        <f>'Temporary Relocation Numbers'!Q38*Assumptions!F$21</f>
        <v>160716689.99260524</v>
      </c>
      <c r="R38" s="53">
        <f>'Temporary Relocation Numbers'!R38*Assumptions!G$21</f>
        <v>100566988.38750753</v>
      </c>
      <c r="S38" s="53">
        <f>'Temporary Relocation Numbers'!S38*Assumptions!H$21</f>
        <v>56764896.953250751</v>
      </c>
      <c r="U38">
        <v>2057</v>
      </c>
      <c r="V38" s="51">
        <f>'Temporary Relocation Numbers'!V38*Assumptions!C$21</f>
        <v>0</v>
      </c>
      <c r="W38" s="51">
        <f>'Temporary Relocation Numbers'!W38*Assumptions!D$21</f>
        <v>0</v>
      </c>
      <c r="X38" s="51">
        <f>'Temporary Relocation Numbers'!X38*Assumptions!E$21</f>
        <v>0</v>
      </c>
      <c r="Y38" s="51">
        <f>'Temporary Relocation Numbers'!Y38*Assumptions!F$21</f>
        <v>0</v>
      </c>
      <c r="Z38" s="51">
        <f>'Temporary Relocation Numbers'!Z38*Assumptions!G$21</f>
        <v>0</v>
      </c>
      <c r="AA38" s="51">
        <f>'Temporary Relocation Numbers'!AA38*Assumptions!H$21</f>
        <v>0</v>
      </c>
      <c r="AB38" s="52">
        <f>'Temporary Relocation Numbers'!AB38*Assumptions!C$21</f>
        <v>598487.8038775163</v>
      </c>
      <c r="AC38" s="52">
        <f>'Temporary Relocation Numbers'!AC38*Assumptions!D$21</f>
        <v>683296.61727972317</v>
      </c>
      <c r="AD38" s="52">
        <f>'Temporary Relocation Numbers'!AD38*Assumptions!E$21</f>
        <v>465163.93773680623</v>
      </c>
      <c r="AE38" s="52">
        <f>'Temporary Relocation Numbers'!AE38*Assumptions!F$21</f>
        <v>474695.35115418636</v>
      </c>
      <c r="AF38" s="52">
        <f>'Temporary Relocation Numbers'!AF38*Assumptions!G$21</f>
        <v>373999.14962055703</v>
      </c>
      <c r="AG38" s="52">
        <f>'Temporary Relocation Numbers'!AG38*Assumptions!H$21</f>
        <v>147831.44382985798</v>
      </c>
      <c r="AH38" s="53">
        <f>'Temporary Relocation Numbers'!AH38*Assumptions!C$21</f>
        <v>229481509.52949235</v>
      </c>
      <c r="AI38" s="53">
        <f>'Temporary Relocation Numbers'!AI38*Assumptions!D$21</f>
        <v>439243648.1935879</v>
      </c>
      <c r="AJ38" s="53">
        <f>'Temporary Relocation Numbers'!AJ38*Assumptions!E$21</f>
        <v>346771240.461555</v>
      </c>
      <c r="AK38" s="53">
        <f>'Temporary Relocation Numbers'!AK38*Assumptions!F$21</f>
        <v>160303136.59639755</v>
      </c>
      <c r="AL38" s="53">
        <f>'Temporary Relocation Numbers'!AL38*Assumptions!G$21</f>
        <v>98512708.341835037</v>
      </c>
      <c r="AM38" s="53">
        <f>'Temporary Relocation Numbers'!AM38*Assumptions!H$21</f>
        <v>51919105.251222901</v>
      </c>
    </row>
    <row r="39" spans="1:39" x14ac:dyDescent="0.35">
      <c r="A39">
        <v>2058</v>
      </c>
      <c r="B39" s="51">
        <f>'Temporary Relocation Numbers'!B39*Assumptions!C$21</f>
        <v>0</v>
      </c>
      <c r="C39" s="51">
        <f>'Temporary Relocation Numbers'!C39*Assumptions!D$21</f>
        <v>0</v>
      </c>
      <c r="D39" s="51">
        <f>'Temporary Relocation Numbers'!D39*Assumptions!E$21</f>
        <v>0</v>
      </c>
      <c r="E39" s="51">
        <f>'Temporary Relocation Numbers'!E39*Assumptions!F$21</f>
        <v>0</v>
      </c>
      <c r="F39" s="51">
        <f>'Temporary Relocation Numbers'!F39*Assumptions!G$21</f>
        <v>0</v>
      </c>
      <c r="G39" s="51">
        <f>'Temporary Relocation Numbers'!G39*Assumptions!H$21</f>
        <v>0</v>
      </c>
      <c r="H39" s="52">
        <f>'Temporary Relocation Numbers'!H39*Assumptions!C$21</f>
        <v>646739.44660419901</v>
      </c>
      <c r="I39" s="52">
        <f>'Temporary Relocation Numbers'!I39*Assumptions!D$21</f>
        <v>752765.24973681581</v>
      </c>
      <c r="J39" s="52">
        <f>'Temporary Relocation Numbers'!J39*Assumptions!E$21</f>
        <v>517894.57015489804</v>
      </c>
      <c r="K39" s="52">
        <f>'Temporary Relocation Numbers'!K39*Assumptions!F$21</f>
        <v>478791.37216889131</v>
      </c>
      <c r="L39" s="52">
        <f>'Temporary Relocation Numbers'!L39*Assumptions!G$21</f>
        <v>384101.65505877521</v>
      </c>
      <c r="M39" s="52">
        <f>'Temporary Relocation Numbers'!M39*Assumptions!H$21</f>
        <v>162604.23439079203</v>
      </c>
      <c r="N39" s="53">
        <f>'Temporary Relocation Numbers'!N39*Assumptions!C$21</f>
        <v>249919992.42623693</v>
      </c>
      <c r="O39" s="53">
        <f>'Temporary Relocation Numbers'!O39*Assumptions!D$21</f>
        <v>487680102.50684023</v>
      </c>
      <c r="P39" s="53">
        <f>'Temporary Relocation Numbers'!P39*Assumptions!E$21</f>
        <v>389096788.64520967</v>
      </c>
      <c r="Q39" s="53">
        <f>'Temporary Relocation Numbers'!Q39*Assumptions!F$21</f>
        <v>162949342.48793906</v>
      </c>
      <c r="R39" s="53">
        <f>'Temporary Relocation Numbers'!R39*Assumptions!G$21</f>
        <v>101964050.12130697</v>
      </c>
      <c r="S39" s="53">
        <f>'Temporary Relocation Numbers'!S39*Assumptions!H$21</f>
        <v>57553466.509006761</v>
      </c>
      <c r="U39">
        <v>2058</v>
      </c>
      <c r="V39" s="51">
        <f>'Temporary Relocation Numbers'!V39*Assumptions!C$21</f>
        <v>0</v>
      </c>
      <c r="W39" s="51">
        <f>'Temporary Relocation Numbers'!W39*Assumptions!D$21</f>
        <v>0</v>
      </c>
      <c r="X39" s="51">
        <f>'Temporary Relocation Numbers'!X39*Assumptions!E$21</f>
        <v>0</v>
      </c>
      <c r="Y39" s="51">
        <f>'Temporary Relocation Numbers'!Y39*Assumptions!F$21</f>
        <v>0</v>
      </c>
      <c r="Z39" s="51">
        <f>'Temporary Relocation Numbers'!Z39*Assumptions!G$21</f>
        <v>0</v>
      </c>
      <c r="AA39" s="51">
        <f>'Temporary Relocation Numbers'!AA39*Assumptions!H$21</f>
        <v>0</v>
      </c>
      <c r="AB39" s="52">
        <f>'Temporary Relocation Numbers'!AB39*Assumptions!C$21</f>
        <v>602098.69048599782</v>
      </c>
      <c r="AC39" s="52">
        <f>'Temporary Relocation Numbers'!AC39*Assumptions!D$21</f>
        <v>687419.18517328904</v>
      </c>
      <c r="AD39" s="52">
        <f>'Temporary Relocation Numbers'!AD39*Assumptions!E$21</f>
        <v>467970.43474917667</v>
      </c>
      <c r="AE39" s="52">
        <f>'Temporary Relocation Numbers'!AE39*Assumptions!F$21</f>
        <v>477559.35452315386</v>
      </c>
      <c r="AF39" s="52">
        <f>'Temporary Relocation Numbers'!AF39*Assumptions!G$21</f>
        <v>376255.61752549821</v>
      </c>
      <c r="AG39" s="52">
        <f>'Temporary Relocation Numbers'!AG39*Assumptions!H$21</f>
        <v>148723.36272507915</v>
      </c>
      <c r="AH39" s="53">
        <f>'Temporary Relocation Numbers'!AH39*Assumptions!C$21</f>
        <v>232669432.73091948</v>
      </c>
      <c r="AI39" s="53">
        <f>'Temporary Relocation Numbers'!AI39*Assumptions!D$21</f>
        <v>445345556.01189888</v>
      </c>
      <c r="AJ39" s="53">
        <f>'Temporary Relocation Numbers'!AJ39*Assumptions!E$21</f>
        <v>351588535.26374465</v>
      </c>
      <c r="AK39" s="53">
        <f>'Temporary Relocation Numbers'!AK39*Assumptions!F$21</f>
        <v>162530044.06909534</v>
      </c>
      <c r="AL39" s="53">
        <f>'Temporary Relocation Numbers'!AL39*Assumptions!G$21</f>
        <v>99881232.320966348</v>
      </c>
      <c r="AM39" s="53">
        <f>'Temporary Relocation Numbers'!AM39*Assumptions!H$21</f>
        <v>52640357.785107076</v>
      </c>
    </row>
    <row r="40" spans="1:39" x14ac:dyDescent="0.35">
      <c r="A40">
        <v>2059</v>
      </c>
      <c r="B40" s="51">
        <f>'Temporary Relocation Numbers'!B40*Assumptions!C$21</f>
        <v>0</v>
      </c>
      <c r="C40" s="51">
        <f>'Temporary Relocation Numbers'!C40*Assumptions!D$21</f>
        <v>0</v>
      </c>
      <c r="D40" s="51">
        <f>'Temporary Relocation Numbers'!D40*Assumptions!E$21</f>
        <v>0</v>
      </c>
      <c r="E40" s="51">
        <f>'Temporary Relocation Numbers'!E40*Assumptions!F$21</f>
        <v>0</v>
      </c>
      <c r="F40" s="51">
        <f>'Temporary Relocation Numbers'!F40*Assumptions!G$21</f>
        <v>0</v>
      </c>
      <c r="G40" s="51">
        <f>'Temporary Relocation Numbers'!G40*Assumptions!H$21</f>
        <v>0</v>
      </c>
      <c r="H40" s="52">
        <f>'Temporary Relocation Numbers'!H40*Assumptions!C$21</f>
        <v>650641.45227881731</v>
      </c>
      <c r="I40" s="52">
        <f>'Temporary Relocation Numbers'!I40*Assumptions!D$21</f>
        <v>757306.94622919965</v>
      </c>
      <c r="J40" s="52">
        <f>'Temporary Relocation Numbers'!J40*Assumptions!E$21</f>
        <v>521019.20954748354</v>
      </c>
      <c r="K40" s="52">
        <f>'Temporary Relocation Numbers'!K40*Assumptions!F$21</f>
        <v>481680.08826773247</v>
      </c>
      <c r="L40" s="52">
        <f>'Temporary Relocation Numbers'!L40*Assumptions!G$21</f>
        <v>386419.07491856435</v>
      </c>
      <c r="M40" s="52">
        <f>'Temporary Relocation Numbers'!M40*Assumptions!H$21</f>
        <v>163585.28270729919</v>
      </c>
      <c r="N40" s="53">
        <f>'Temporary Relocation Numbers'!N40*Assumptions!C$21</f>
        <v>253391844.01022571</v>
      </c>
      <c r="O40" s="53">
        <f>'Temporary Relocation Numbers'!O40*Assumptions!D$21</f>
        <v>494454882.38711691</v>
      </c>
      <c r="P40" s="53">
        <f>'Temporary Relocation Numbers'!P40*Assumptions!E$21</f>
        <v>394502063.70491302</v>
      </c>
      <c r="Q40" s="53">
        <f>'Temporary Relocation Numbers'!Q40*Assumptions!F$21</f>
        <v>165213010.6616393</v>
      </c>
      <c r="R40" s="53">
        <f>'Temporary Relocation Numbers'!R40*Assumptions!G$21</f>
        <v>103380519.63015608</v>
      </c>
      <c r="S40" s="53">
        <f>'Temporary Relocation Numbers'!S40*Assumptions!H$21</f>
        <v>58352990.756440915</v>
      </c>
      <c r="U40">
        <v>2059</v>
      </c>
      <c r="V40" s="51">
        <f>'Temporary Relocation Numbers'!V40*Assumptions!C$21</f>
        <v>0</v>
      </c>
      <c r="W40" s="51">
        <f>'Temporary Relocation Numbers'!W40*Assumptions!D$21</f>
        <v>0</v>
      </c>
      <c r="X40" s="51">
        <f>'Temporary Relocation Numbers'!X40*Assumptions!E$21</f>
        <v>0</v>
      </c>
      <c r="Y40" s="51">
        <f>'Temporary Relocation Numbers'!Y40*Assumptions!F$21</f>
        <v>0</v>
      </c>
      <c r="Z40" s="51">
        <f>'Temporary Relocation Numbers'!Z40*Assumptions!G$21</f>
        <v>0</v>
      </c>
      <c r="AA40" s="51">
        <f>'Temporary Relocation Numbers'!AA40*Assumptions!H$21</f>
        <v>0</v>
      </c>
      <c r="AB40" s="52">
        <f>'Temporary Relocation Numbers'!AB40*Assumptions!C$21</f>
        <v>605731.36283850775</v>
      </c>
      <c r="AC40" s="52">
        <f>'Temporary Relocation Numbers'!AC40*Assumptions!D$21</f>
        <v>691566.62596334983</v>
      </c>
      <c r="AD40" s="52">
        <f>'Temporary Relocation Numbers'!AD40*Assumptions!E$21</f>
        <v>470793.86434131413</v>
      </c>
      <c r="AE40" s="52">
        <f>'Temporary Relocation Numbers'!AE40*Assumptions!F$21</f>
        <v>480440.63742788555</v>
      </c>
      <c r="AF40" s="52">
        <f>'Temporary Relocation Numbers'!AF40*Assumptions!G$21</f>
        <v>378525.69949189166</v>
      </c>
      <c r="AG40" s="52">
        <f>'Temporary Relocation Numbers'!AG40*Assumptions!H$21</f>
        <v>149620.66287949003</v>
      </c>
      <c r="AH40" s="53">
        <f>'Temporary Relocation Numbers'!AH40*Assumptions!C$21</f>
        <v>235901642.09012485</v>
      </c>
      <c r="AI40" s="53">
        <f>'Temporary Relocation Numbers'!AI40*Assumptions!D$21</f>
        <v>451532230.63145179</v>
      </c>
      <c r="AJ40" s="53">
        <f>'Temporary Relocation Numbers'!AJ40*Assumptions!E$21</f>
        <v>356472751.2130869</v>
      </c>
      <c r="AK40" s="53">
        <f>'Temporary Relocation Numbers'!AK40*Assumptions!F$21</f>
        <v>164787887.41115445</v>
      </c>
      <c r="AL40" s="53">
        <f>'Temporary Relocation Numbers'!AL40*Assumptions!G$21</f>
        <v>101268767.63287877</v>
      </c>
      <c r="AM40" s="53">
        <f>'Temporary Relocation Numbers'!AM40*Assumptions!H$21</f>
        <v>53371629.852554411</v>
      </c>
    </row>
    <row r="41" spans="1:39" x14ac:dyDescent="0.35">
      <c r="A41">
        <v>2060</v>
      </c>
      <c r="B41" s="51">
        <f>'Temporary Relocation Numbers'!B41*Assumptions!C$21</f>
        <v>0</v>
      </c>
      <c r="C41" s="51">
        <f>'Temporary Relocation Numbers'!C41*Assumptions!D$21</f>
        <v>0</v>
      </c>
      <c r="D41" s="51">
        <f>'Temporary Relocation Numbers'!D41*Assumptions!E$21</f>
        <v>0</v>
      </c>
      <c r="E41" s="51">
        <f>'Temporary Relocation Numbers'!E41*Assumptions!F$21</f>
        <v>0</v>
      </c>
      <c r="F41" s="51">
        <f>'Temporary Relocation Numbers'!F41*Assumptions!G$21</f>
        <v>0</v>
      </c>
      <c r="G41" s="51">
        <f>'Temporary Relocation Numbers'!G41*Assumptions!H$21</f>
        <v>0</v>
      </c>
      <c r="H41" s="52">
        <f>'Temporary Relocation Numbers'!H41*Assumptions!C$21</f>
        <v>693740.52756060963</v>
      </c>
      <c r="I41" s="52">
        <f>'Temporary Relocation Numbers'!I41*Assumptions!D$21</f>
        <v>807471.63981372362</v>
      </c>
      <c r="J41" s="52">
        <f>'Temporary Relocation Numbers'!J41*Assumptions!E$21</f>
        <v>555531.99082955311</v>
      </c>
      <c r="K41" s="52">
        <f>'Temporary Relocation Numbers'!K41*Assumptions!F$21</f>
        <v>513587.01075673377</v>
      </c>
      <c r="L41" s="52">
        <f>'Temporary Relocation Numbers'!L41*Assumptions!G$21</f>
        <v>412015.82216223516</v>
      </c>
      <c r="M41" s="52">
        <f>'Temporary Relocation Numbers'!M41*Assumptions!H$21</f>
        <v>174421.3190368349</v>
      </c>
      <c r="N41" s="53">
        <f>'Temporary Relocation Numbers'!N41*Assumptions!C$21</f>
        <v>272287199.13601911</v>
      </c>
      <c r="O41" s="53">
        <f>'Temporary Relocation Numbers'!O41*Assumptions!D$21</f>
        <v>531326237.23628867</v>
      </c>
      <c r="P41" s="53">
        <f>'Temporary Relocation Numbers'!P41*Assumptions!E$21</f>
        <v>423919966.32399625</v>
      </c>
      <c r="Q41" s="53">
        <f>'Temporary Relocation Numbers'!Q41*Assumptions!F$21</f>
        <v>177532896.17353132</v>
      </c>
      <c r="R41" s="53">
        <f>'Temporary Relocation Numbers'!R41*Assumptions!G$21</f>
        <v>111089574.50968893</v>
      </c>
      <c r="S41" s="53">
        <f>'Temporary Relocation Numbers'!S41*Assumptions!H$21</f>
        <v>62704356.078801475</v>
      </c>
      <c r="U41">
        <v>2060</v>
      </c>
      <c r="V41" s="51">
        <f>'Temporary Relocation Numbers'!V41*Assumptions!C$21</f>
        <v>0</v>
      </c>
      <c r="W41" s="51">
        <f>'Temporary Relocation Numbers'!W41*Assumptions!D$21</f>
        <v>0</v>
      </c>
      <c r="X41" s="51">
        <f>'Temporary Relocation Numbers'!X41*Assumptions!E$21</f>
        <v>0</v>
      </c>
      <c r="Y41" s="51">
        <f>'Temporary Relocation Numbers'!Y41*Assumptions!F$21</f>
        <v>0</v>
      </c>
      <c r="Z41" s="51">
        <f>'Temporary Relocation Numbers'!Z41*Assumptions!G$21</f>
        <v>0</v>
      </c>
      <c r="AA41" s="51">
        <f>'Temporary Relocation Numbers'!AA41*Assumptions!H$21</f>
        <v>0</v>
      </c>
      <c r="AB41" s="52">
        <f>'Temporary Relocation Numbers'!AB41*Assumptions!C$21</f>
        <v>645855.55338321382</v>
      </c>
      <c r="AC41" s="52">
        <f>'Temporary Relocation Numbers'!AC41*Assumptions!D$21</f>
        <v>737376.62157672015</v>
      </c>
      <c r="AD41" s="52">
        <f>'Temporary Relocation Numbers'!AD41*Assumptions!E$21</f>
        <v>501979.67356140824</v>
      </c>
      <c r="AE41" s="52">
        <f>'Temporary Relocation Numbers'!AE41*Assumptions!F$21</f>
        <v>512265.45757792954</v>
      </c>
      <c r="AF41" s="52">
        <f>'Temporary Relocation Numbers'!AF41*Assumptions!G$21</f>
        <v>403599.58244440774</v>
      </c>
      <c r="AG41" s="52">
        <f>'Temporary Relocation Numbers'!AG41*Assumptions!H$21</f>
        <v>159531.67022550126</v>
      </c>
      <c r="AH41" s="53">
        <f>'Temporary Relocation Numbers'!AH41*Assumptions!C$21</f>
        <v>253492758.01361459</v>
      </c>
      <c r="AI41" s="53">
        <f>'Temporary Relocation Numbers'!AI41*Assumptions!D$21</f>
        <v>485202855.98977488</v>
      </c>
      <c r="AJ41" s="53">
        <f>'Temporary Relocation Numbers'!AJ41*Assumptions!E$21</f>
        <v>383054819.20801443</v>
      </c>
      <c r="AK41" s="53">
        <f>'Temporary Relocation Numbers'!AK41*Assumptions!F$21</f>
        <v>177076071.60755414</v>
      </c>
      <c r="AL41" s="53">
        <f>'Temporary Relocation Numbers'!AL41*Assumptions!G$21</f>
        <v>108820349.78837025</v>
      </c>
      <c r="AM41" s="53">
        <f>'Temporary Relocation Numbers'!AM41*Assumptions!H$21</f>
        <v>57351536.560466111</v>
      </c>
    </row>
    <row r="42" spans="1:39" x14ac:dyDescent="0.35">
      <c r="A42">
        <v>2061</v>
      </c>
      <c r="B42" s="51">
        <f>'Temporary Relocation Numbers'!B42*Assumptions!C$21</f>
        <v>0</v>
      </c>
      <c r="C42" s="51">
        <f>'Temporary Relocation Numbers'!C42*Assumptions!D$21</f>
        <v>0</v>
      </c>
      <c r="D42" s="51">
        <f>'Temporary Relocation Numbers'!D42*Assumptions!E$21</f>
        <v>0</v>
      </c>
      <c r="E42" s="51">
        <f>'Temporary Relocation Numbers'!E42*Assumptions!F$21</f>
        <v>0</v>
      </c>
      <c r="F42" s="51">
        <f>'Temporary Relocation Numbers'!F42*Assumptions!G$21</f>
        <v>0</v>
      </c>
      <c r="G42" s="51">
        <f>'Temporary Relocation Numbers'!G42*Assumptions!H$21</f>
        <v>0</v>
      </c>
      <c r="H42" s="52">
        <f>'Temporary Relocation Numbers'!H42*Assumptions!C$21</f>
        <v>697926.10722405463</v>
      </c>
      <c r="I42" s="52">
        <f>'Temporary Relocation Numbers'!I42*Assumptions!D$21</f>
        <v>812343.39912450954</v>
      </c>
      <c r="J42" s="52">
        <f>'Temporary Relocation Numbers'!J42*Assumptions!E$21</f>
        <v>558883.70996780985</v>
      </c>
      <c r="K42" s="52">
        <f>'Temporary Relocation Numbers'!K42*Assumptions!F$21</f>
        <v>516685.66113426274</v>
      </c>
      <c r="L42" s="52">
        <f>'Temporary Relocation Numbers'!L42*Assumptions!G$21</f>
        <v>414501.65797223698</v>
      </c>
      <c r="M42" s="52">
        <f>'Temporary Relocation Numbers'!M42*Assumptions!H$21</f>
        <v>175473.6639652751</v>
      </c>
      <c r="N42" s="53">
        <f>'Temporary Relocation Numbers'!N42*Assumptions!C$21</f>
        <v>276069772.64861739</v>
      </c>
      <c r="O42" s="53">
        <f>'Temporary Relocation Numbers'!O42*Assumptions!D$21</f>
        <v>538707342.76712382</v>
      </c>
      <c r="P42" s="53">
        <f>'Temporary Relocation Numbers'!P42*Assumptions!E$21</f>
        <v>429808999.81938887</v>
      </c>
      <c r="Q42" s="53">
        <f>'Temporary Relocation Numbers'!Q42*Assumptions!F$21</f>
        <v>179999156.91884604</v>
      </c>
      <c r="R42" s="53">
        <f>'Temporary Relocation Numbers'!R42*Assumptions!G$21</f>
        <v>112632814.45412806</v>
      </c>
      <c r="S42" s="53">
        <f>'Temporary Relocation Numbers'!S42*Assumptions!H$21</f>
        <v>63575435.722577594</v>
      </c>
      <c r="U42">
        <v>2061</v>
      </c>
      <c r="V42" s="51">
        <f>'Temporary Relocation Numbers'!V42*Assumptions!C$21</f>
        <v>0</v>
      </c>
      <c r="W42" s="51">
        <f>'Temporary Relocation Numbers'!W42*Assumptions!D$21</f>
        <v>0</v>
      </c>
      <c r="X42" s="51">
        <f>'Temporary Relocation Numbers'!X42*Assumptions!E$21</f>
        <v>0</v>
      </c>
      <c r="Y42" s="51">
        <f>'Temporary Relocation Numbers'!Y42*Assumptions!F$21</f>
        <v>0</v>
      </c>
      <c r="Z42" s="51">
        <f>'Temporary Relocation Numbers'!Z42*Assumptions!G$21</f>
        <v>0</v>
      </c>
      <c r="AA42" s="51">
        <f>'Temporary Relocation Numbers'!AA42*Assumptions!H$21</f>
        <v>0</v>
      </c>
      <c r="AB42" s="52">
        <f>'Temporary Relocation Numbers'!AB42*Assumptions!C$21</f>
        <v>649752.22622034664</v>
      </c>
      <c r="AC42" s="52">
        <f>'Temporary Relocation Numbers'!AC42*Assumptions!D$21</f>
        <v>741825.47308381577</v>
      </c>
      <c r="AD42" s="52">
        <f>'Temporary Relocation Numbers'!AD42*Assumptions!E$21</f>
        <v>505008.2928068621</v>
      </c>
      <c r="AE42" s="52">
        <f>'Temporary Relocation Numbers'!AE42*Assumptions!F$21</f>
        <v>515356.13456210803</v>
      </c>
      <c r="AF42" s="52">
        <f>'Temporary Relocation Numbers'!AF42*Assumptions!G$21</f>
        <v>406034.64013145724</v>
      </c>
      <c r="AG42" s="52">
        <f>'Temporary Relocation Numbers'!AG42*Assumptions!H$21</f>
        <v>160494.18068588799</v>
      </c>
      <c r="AH42" s="53">
        <f>'Temporary Relocation Numbers'!AH42*Assumptions!C$21</f>
        <v>257014241.92890796</v>
      </c>
      <c r="AI42" s="53">
        <f>'Temporary Relocation Numbers'!AI42*Assumptions!D$21</f>
        <v>491943222.32769865</v>
      </c>
      <c r="AJ42" s="53">
        <f>'Temporary Relocation Numbers'!AJ42*Assumptions!E$21</f>
        <v>388376160.12160444</v>
      </c>
      <c r="AK42" s="53">
        <f>'Temporary Relocation Numbers'!AK42*Assumptions!F$21</f>
        <v>179535986.21354005</v>
      </c>
      <c r="AL42" s="53">
        <f>'Temporary Relocation Numbers'!AL42*Assumptions!G$21</f>
        <v>110332065.99848688</v>
      </c>
      <c r="AM42" s="53">
        <f>'Temporary Relocation Numbers'!AM42*Assumptions!H$21</f>
        <v>58148255.626910597</v>
      </c>
    </row>
    <row r="43" spans="1:39" x14ac:dyDescent="0.35">
      <c r="A43">
        <v>2062</v>
      </c>
      <c r="B43" s="51">
        <f>'Temporary Relocation Numbers'!B43*Assumptions!C$21</f>
        <v>0</v>
      </c>
      <c r="C43" s="51">
        <f>'Temporary Relocation Numbers'!C43*Assumptions!D$21</f>
        <v>0</v>
      </c>
      <c r="D43" s="51">
        <f>'Temporary Relocation Numbers'!D43*Assumptions!E$21</f>
        <v>0</v>
      </c>
      <c r="E43" s="51">
        <f>'Temporary Relocation Numbers'!E43*Assumptions!F$21</f>
        <v>0</v>
      </c>
      <c r="F43" s="51">
        <f>'Temporary Relocation Numbers'!F43*Assumptions!G$21</f>
        <v>0</v>
      </c>
      <c r="G43" s="51">
        <f>'Temporary Relocation Numbers'!G43*Assumptions!H$21</f>
        <v>0</v>
      </c>
      <c r="H43" s="52">
        <f>'Temporary Relocation Numbers'!H43*Assumptions!C$21</f>
        <v>702136.93995607947</v>
      </c>
      <c r="I43" s="52">
        <f>'Temporary Relocation Numbers'!I43*Assumptions!D$21</f>
        <v>817244.55146609922</v>
      </c>
      <c r="J43" s="52">
        <f>'Temporary Relocation Numbers'!J43*Assumptions!E$21</f>
        <v>562255.65120194457</v>
      </c>
      <c r="K43" s="52">
        <f>'Temporary Relocation Numbers'!K43*Assumptions!F$21</f>
        <v>519803.00675517035</v>
      </c>
      <c r="L43" s="52">
        <f>'Temporary Relocation Numbers'!L43*Assumptions!G$21</f>
        <v>417002.49170062429</v>
      </c>
      <c r="M43" s="52">
        <f>'Temporary Relocation Numbers'!M43*Assumptions!H$21</f>
        <v>176532.35805937077</v>
      </c>
      <c r="N43" s="53">
        <f>'Temporary Relocation Numbers'!N43*Assumptions!C$21</f>
        <v>279904893.11319727</v>
      </c>
      <c r="O43" s="53">
        <f>'Temporary Relocation Numbers'!O43*Assumptions!D$21</f>
        <v>546190985.52469337</v>
      </c>
      <c r="P43" s="53">
        <f>'Temporary Relocation Numbers'!P43*Assumptions!E$21</f>
        <v>435779842.897403</v>
      </c>
      <c r="Q43" s="53">
        <f>'Temporary Relocation Numbers'!Q43*Assumptions!F$21</f>
        <v>182499678.59379676</v>
      </c>
      <c r="R43" s="53">
        <f>'Temporary Relocation Numbers'!R43*Assumptions!G$21</f>
        <v>114197492.85970654</v>
      </c>
      <c r="S43" s="53">
        <f>'Temporary Relocation Numbers'!S43*Assumptions!H$21</f>
        <v>64458616.27597551</v>
      </c>
      <c r="U43">
        <v>2062</v>
      </c>
      <c r="V43" s="51">
        <f>'Temporary Relocation Numbers'!V43*Assumptions!C$21</f>
        <v>0</v>
      </c>
      <c r="W43" s="51">
        <f>'Temporary Relocation Numbers'!W43*Assumptions!D$21</f>
        <v>0</v>
      </c>
      <c r="X43" s="51">
        <f>'Temporary Relocation Numbers'!X43*Assumptions!E$21</f>
        <v>0</v>
      </c>
      <c r="Y43" s="51">
        <f>'Temporary Relocation Numbers'!Y43*Assumptions!F$21</f>
        <v>0</v>
      </c>
      <c r="Z43" s="51">
        <f>'Temporary Relocation Numbers'!Z43*Assumptions!G$21</f>
        <v>0</v>
      </c>
      <c r="AA43" s="51">
        <f>'Temporary Relocation Numbers'!AA43*Assumptions!H$21</f>
        <v>0</v>
      </c>
      <c r="AB43" s="52">
        <f>'Temporary Relocation Numbers'!AB43*Assumptions!C$21</f>
        <v>653672.4090499545</v>
      </c>
      <c r="AC43" s="52">
        <f>'Temporary Relocation Numbers'!AC43*Assumptions!D$21</f>
        <v>746301.16607076454</v>
      </c>
      <c r="AD43" s="52">
        <f>'Temporary Relocation Numbers'!AD43*Assumptions!E$21</f>
        <v>508055.18477333849</v>
      </c>
      <c r="AE43" s="52">
        <f>'Temporary Relocation Numbers'!AE43*Assumptions!F$21</f>
        <v>518465.45868338953</v>
      </c>
      <c r="AF43" s="52">
        <f>'Temporary Relocation Numbers'!AF43*Assumptions!G$21</f>
        <v>408484.38937468553</v>
      </c>
      <c r="AG43" s="52">
        <f>'Temporary Relocation Numbers'!AG43*Assumptions!H$21</f>
        <v>161462.49830910977</v>
      </c>
      <c r="AH43" s="53">
        <f>'Temporary Relocation Numbers'!AH43*Assumptions!C$21</f>
        <v>260584645.77809954</v>
      </c>
      <c r="AI43" s="53">
        <f>'Temporary Relocation Numbers'!AI43*Assumptions!D$21</f>
        <v>498777224.83822227</v>
      </c>
      <c r="AJ43" s="53">
        <f>'Temporary Relocation Numbers'!AJ43*Assumptions!E$21</f>
        <v>393771424.31640321</v>
      </c>
      <c r="AK43" s="53">
        <f>'Temporary Relocation Numbers'!AK43*Assumptions!F$21</f>
        <v>182030073.5895327</v>
      </c>
      <c r="AL43" s="53">
        <f>'Temporary Relocation Numbers'!AL43*Assumptions!G$21</f>
        <v>111864782.74668638</v>
      </c>
      <c r="AM43" s="53">
        <f>'Temporary Relocation Numbers'!AM43*Assumptions!H$21</f>
        <v>58956042.596830808</v>
      </c>
    </row>
    <row r="44" spans="1:39" x14ac:dyDescent="0.35">
      <c r="A44">
        <v>2063</v>
      </c>
      <c r="B44" s="51">
        <f>'Temporary Relocation Numbers'!B44*Assumptions!C$21</f>
        <v>0</v>
      </c>
      <c r="C44" s="51">
        <f>'Temporary Relocation Numbers'!C44*Assumptions!D$21</f>
        <v>0</v>
      </c>
      <c r="D44" s="51">
        <f>'Temporary Relocation Numbers'!D44*Assumptions!E$21</f>
        <v>0</v>
      </c>
      <c r="E44" s="51">
        <f>'Temporary Relocation Numbers'!E44*Assumptions!F$21</f>
        <v>0</v>
      </c>
      <c r="F44" s="51">
        <f>'Temporary Relocation Numbers'!F44*Assumptions!G$21</f>
        <v>0</v>
      </c>
      <c r="G44" s="51">
        <f>'Temporary Relocation Numbers'!G44*Assumptions!H$21</f>
        <v>0</v>
      </c>
      <c r="H44" s="52">
        <f>'Temporary Relocation Numbers'!H44*Assumptions!C$21</f>
        <v>706373.17811729421</v>
      </c>
      <c r="I44" s="52">
        <f>'Temporary Relocation Numbers'!I44*Assumptions!D$21</f>
        <v>822175.27417694544</v>
      </c>
      <c r="J44" s="52">
        <f>'Temporary Relocation Numbers'!J44*Assumptions!E$21</f>
        <v>565647.93653894635</v>
      </c>
      <c r="K44" s="52">
        <f>'Temporary Relocation Numbers'!K44*Assumptions!F$21</f>
        <v>522939.16041441</v>
      </c>
      <c r="L44" s="52">
        <f>'Temporary Relocation Numbers'!L44*Assumptions!G$21</f>
        <v>419518.41383509344</v>
      </c>
      <c r="M44" s="52">
        <f>'Temporary Relocation Numbers'!M44*Assumptions!H$21</f>
        <v>177597.43962586287</v>
      </c>
      <c r="N44" s="53">
        <f>'Temporary Relocation Numbers'!N44*Assumptions!C$21</f>
        <v>283793290.50424665</v>
      </c>
      <c r="O44" s="53">
        <f>'Temporary Relocation Numbers'!O44*Assumptions!D$21</f>
        <v>553778589.94099033</v>
      </c>
      <c r="P44" s="53">
        <f>'Temporary Relocation Numbers'!P44*Assumptions!E$21</f>
        <v>441833632.0446648</v>
      </c>
      <c r="Q44" s="53">
        <f>'Temporary Relocation Numbers'!Q44*Assumptions!F$21</f>
        <v>185034937.14615259</v>
      </c>
      <c r="R44" s="53">
        <f>'Temporary Relocation Numbers'!R44*Assumptions!G$21</f>
        <v>115783907.54635684</v>
      </c>
      <c r="S44" s="53">
        <f>'Temporary Relocation Numbers'!S44*Assumptions!H$21</f>
        <v>65354065.843042545</v>
      </c>
      <c r="U44">
        <v>2063</v>
      </c>
      <c r="V44" s="51">
        <f>'Temporary Relocation Numbers'!V44*Assumptions!C$21</f>
        <v>0</v>
      </c>
      <c r="W44" s="51">
        <f>'Temporary Relocation Numbers'!W44*Assumptions!D$21</f>
        <v>0</v>
      </c>
      <c r="X44" s="51">
        <f>'Temporary Relocation Numbers'!X44*Assumptions!E$21</f>
        <v>0</v>
      </c>
      <c r="Y44" s="51">
        <f>'Temporary Relocation Numbers'!Y44*Assumptions!F$21</f>
        <v>0</v>
      </c>
      <c r="Z44" s="51">
        <f>'Temporary Relocation Numbers'!Z44*Assumptions!G$21</f>
        <v>0</v>
      </c>
      <c r="AA44" s="51">
        <f>'Temporary Relocation Numbers'!AA44*Assumptions!H$21</f>
        <v>0</v>
      </c>
      <c r="AB44" s="52">
        <f>'Temporary Relocation Numbers'!AB44*Assumptions!C$21</f>
        <v>657616.24371605809</v>
      </c>
      <c r="AC44" s="52">
        <f>'Temporary Relocation Numbers'!AC44*Assumptions!D$21</f>
        <v>750803.8624816183</v>
      </c>
      <c r="AD44" s="52">
        <f>'Temporary Relocation Numbers'!AD44*Assumptions!E$21</f>
        <v>511120.45970656519</v>
      </c>
      <c r="AE44" s="52">
        <f>'Temporary Relocation Numbers'!AE44*Assumptions!F$21</f>
        <v>521593.54244648549</v>
      </c>
      <c r="AF44" s="52">
        <f>'Temporary Relocation Numbers'!AF44*Assumptions!G$21</f>
        <v>410948.91881339852</v>
      </c>
      <c r="AG44" s="52">
        <f>'Temporary Relocation Numbers'!AG44*Assumptions!H$21</f>
        <v>162436.65813181465</v>
      </c>
      <c r="AH44" s="53">
        <f>'Temporary Relocation Numbers'!AH44*Assumptions!C$21</f>
        <v>264204649.14967799</v>
      </c>
      <c r="AI44" s="53">
        <f>'Temporary Relocation Numbers'!AI44*Assumptions!D$21</f>
        <v>505706164.30121136</v>
      </c>
      <c r="AJ44" s="53">
        <f>'Temporary Relocation Numbers'!AJ44*Assumptions!E$21</f>
        <v>399241638.72370368</v>
      </c>
      <c r="AK44" s="53">
        <f>'Temporary Relocation Numbers'!AK44*Assumptions!F$21</f>
        <v>184558808.45860058</v>
      </c>
      <c r="AL44" s="53">
        <f>'Temporary Relocation Numbers'!AL44*Assumptions!G$21</f>
        <v>113418791.769339</v>
      </c>
      <c r="AM44" s="53">
        <f>'Temporary Relocation Numbers'!AM44*Assumptions!H$21</f>
        <v>59775051.223905452</v>
      </c>
    </row>
    <row r="45" spans="1:39" x14ac:dyDescent="0.35">
      <c r="A45">
        <v>2064</v>
      </c>
      <c r="B45" s="51">
        <f>'Temporary Relocation Numbers'!B45*Assumptions!C$21</f>
        <v>0</v>
      </c>
      <c r="C45" s="51">
        <f>'Temporary Relocation Numbers'!C45*Assumptions!D$21</f>
        <v>0</v>
      </c>
      <c r="D45" s="51">
        <f>'Temporary Relocation Numbers'!D45*Assumptions!E$21</f>
        <v>0</v>
      </c>
      <c r="E45" s="51">
        <f>'Temporary Relocation Numbers'!E45*Assumptions!F$21</f>
        <v>0</v>
      </c>
      <c r="F45" s="51">
        <f>'Temporary Relocation Numbers'!F45*Assumptions!G$21</f>
        <v>0</v>
      </c>
      <c r="G45" s="51">
        <f>'Temporary Relocation Numbers'!G45*Assumptions!H$21</f>
        <v>0</v>
      </c>
      <c r="H45" s="52">
        <f>'Temporary Relocation Numbers'!H45*Assumptions!C$21</f>
        <v>710634.97498755495</v>
      </c>
      <c r="I45" s="52">
        <f>'Temporary Relocation Numbers'!I45*Assumptions!D$21</f>
        <v>827135.74566544697</v>
      </c>
      <c r="J45" s="52">
        <f>'Temporary Relocation Numbers'!J45*Assumptions!E$21</f>
        <v>569060.68872191617</v>
      </c>
      <c r="K45" s="52">
        <f>'Temporary Relocation Numbers'!K45*Assumptions!F$21</f>
        <v>526094.23558746628</v>
      </c>
      <c r="L45" s="52">
        <f>'Temporary Relocation Numbers'!L45*Assumptions!G$21</f>
        <v>422049.5154092845</v>
      </c>
      <c r="M45" s="52">
        <f>'Temporary Relocation Numbers'!M45*Assumptions!H$21</f>
        <v>178668.94720261023</v>
      </c>
      <c r="N45" s="53">
        <f>'Temporary Relocation Numbers'!N45*Assumptions!C$21</f>
        <v>287735704.93695098</v>
      </c>
      <c r="O45" s="53">
        <f>'Temporary Relocation Numbers'!O45*Assumptions!D$21</f>
        <v>561471600.23600769</v>
      </c>
      <c r="P45" s="53">
        <f>'Temporary Relocation Numbers'!P45*Assumptions!E$21</f>
        <v>447971519.53570473</v>
      </c>
      <c r="Q45" s="53">
        <f>'Temporary Relocation Numbers'!Q45*Assumptions!F$21</f>
        <v>187605415.13547838</v>
      </c>
      <c r="R45" s="53">
        <f>'Temporary Relocation Numbers'!R45*Assumptions!G$21</f>
        <v>117392360.47128186</v>
      </c>
      <c r="S45" s="53">
        <f>'Temporary Relocation Numbers'!S45*Assumptions!H$21</f>
        <v>66261954.8631026</v>
      </c>
      <c r="U45">
        <v>2064</v>
      </c>
      <c r="V45" s="51">
        <f>'Temporary Relocation Numbers'!V45*Assumptions!C$21</f>
        <v>0</v>
      </c>
      <c r="W45" s="51">
        <f>'Temporary Relocation Numbers'!W45*Assumptions!D$21</f>
        <v>0</v>
      </c>
      <c r="X45" s="51">
        <f>'Temporary Relocation Numbers'!X45*Assumptions!E$21</f>
        <v>0</v>
      </c>
      <c r="Y45" s="51">
        <f>'Temporary Relocation Numbers'!Y45*Assumptions!F$21</f>
        <v>0</v>
      </c>
      <c r="Z45" s="51">
        <f>'Temporary Relocation Numbers'!Z45*Assumptions!G$21</f>
        <v>0</v>
      </c>
      <c r="AA45" s="51">
        <f>'Temporary Relocation Numbers'!AA45*Assumptions!H$21</f>
        <v>0</v>
      </c>
      <c r="AB45" s="52">
        <f>'Temporary Relocation Numbers'!AB45*Assumptions!C$21</f>
        <v>661583.87291847402</v>
      </c>
      <c r="AC45" s="52">
        <f>'Temporary Relocation Numbers'!AC45*Assumptions!D$21</f>
        <v>755333.72523749492</v>
      </c>
      <c r="AD45" s="52">
        <f>'Temporary Relocation Numbers'!AD45*Assumptions!E$21</f>
        <v>514204.22851742164</v>
      </c>
      <c r="AE45" s="52">
        <f>'Temporary Relocation Numbers'!AE45*Assumptions!F$21</f>
        <v>524740.49903488718</v>
      </c>
      <c r="AF45" s="52">
        <f>'Temporary Relocation Numbers'!AF45*Assumptions!G$21</f>
        <v>413428.31762169395</v>
      </c>
      <c r="AG45" s="52">
        <f>'Temporary Relocation Numbers'!AG45*Assumptions!H$21</f>
        <v>163416.69540203895</v>
      </c>
      <c r="AH45" s="53">
        <f>'Temporary Relocation Numbers'!AH45*Assumptions!C$21</f>
        <v>267874941.07287508</v>
      </c>
      <c r="AI45" s="53">
        <f>'Temporary Relocation Numbers'!AI45*Assumptions!D$21</f>
        <v>512731359.56677294</v>
      </c>
      <c r="AJ45" s="53">
        <f>'Temporary Relocation Numbers'!AJ45*Assumptions!E$21</f>
        <v>404787844.54077643</v>
      </c>
      <c r="AK45" s="53">
        <f>'Temporary Relocation Numbers'!AK45*Assumptions!F$21</f>
        <v>187122672.13859481</v>
      </c>
      <c r="AL45" s="53">
        <f>'Temporary Relocation Numbers'!AL45*Assumptions!G$21</f>
        <v>114994388.85557324</v>
      </c>
      <c r="AM45" s="53">
        <f>'Temporary Relocation Numbers'!AM45*Assumptions!H$21</f>
        <v>60605437.397736557</v>
      </c>
    </row>
    <row r="46" spans="1:39" x14ac:dyDescent="0.35">
      <c r="A46">
        <v>2065</v>
      </c>
      <c r="B46" s="51">
        <f>'Temporary Relocation Numbers'!B46*Assumptions!C$21</f>
        <v>0</v>
      </c>
      <c r="C46" s="51">
        <f>'Temporary Relocation Numbers'!C46*Assumptions!D$21</f>
        <v>0</v>
      </c>
      <c r="D46" s="51">
        <f>'Temporary Relocation Numbers'!D46*Assumptions!E$21</f>
        <v>0</v>
      </c>
      <c r="E46" s="51">
        <f>'Temporary Relocation Numbers'!E46*Assumptions!F$21</f>
        <v>0</v>
      </c>
      <c r="F46" s="51">
        <f>'Temporary Relocation Numbers'!F46*Assumptions!G$21</f>
        <v>0</v>
      </c>
      <c r="G46" s="51">
        <f>'Temporary Relocation Numbers'!G46*Assumptions!H$21</f>
        <v>0</v>
      </c>
      <c r="H46" s="52">
        <f>'Temporary Relocation Numbers'!H46*Assumptions!C$21</f>
        <v>714922.48477150768</v>
      </c>
      <c r="I46" s="52">
        <f>'Temporary Relocation Numbers'!I46*Assumptions!D$21</f>
        <v>832126.14541640168</v>
      </c>
      <c r="J46" s="52">
        <f>'Temporary Relocation Numbers'!J46*Assumptions!E$21</f>
        <v>572494.03123450617</v>
      </c>
      <c r="K46" s="52">
        <f>'Temporary Relocation Numbers'!K46*Assumptions!F$21</f>
        <v>529268.34643446177</v>
      </c>
      <c r="L46" s="52">
        <f>'Temporary Relocation Numbers'!L46*Assumptions!G$21</f>
        <v>424595.88800607581</v>
      </c>
      <c r="M46" s="52">
        <f>'Temporary Relocation Numbers'!M46*Assumptions!H$21</f>
        <v>179746.91955998415</v>
      </c>
      <c r="N46" s="53">
        <f>'Temporary Relocation Numbers'!N46*Assumptions!C$21</f>
        <v>291732886.80806643</v>
      </c>
      <c r="O46" s="53">
        <f>'Temporary Relocation Numbers'!O46*Assumptions!D$21</f>
        <v>569271480.69262791</v>
      </c>
      <c r="P46" s="53">
        <f>'Temporary Relocation Numbers'!P46*Assumptions!E$21</f>
        <v>454194673.65228039</v>
      </c>
      <c r="Q46" s="53">
        <f>'Temporary Relocation Numbers'!Q46*Assumptions!F$21</f>
        <v>190211601.82498553</v>
      </c>
      <c r="R46" s="53">
        <f>'Temporary Relocation Numbers'!R46*Assumptions!G$21</f>
        <v>119023157.78642939</v>
      </c>
      <c r="S46" s="53">
        <f>'Temporary Relocation Numbers'!S46*Assumptions!H$21</f>
        <v>67182456.143197447</v>
      </c>
      <c r="U46">
        <v>2065</v>
      </c>
      <c r="V46" s="51">
        <f>'Temporary Relocation Numbers'!V46*Assumptions!C$21</f>
        <v>0</v>
      </c>
      <c r="W46" s="51">
        <f>'Temporary Relocation Numbers'!W46*Assumptions!D$21</f>
        <v>0</v>
      </c>
      <c r="X46" s="51">
        <f>'Temporary Relocation Numbers'!X46*Assumptions!E$21</f>
        <v>0</v>
      </c>
      <c r="Y46" s="51">
        <f>'Temporary Relocation Numbers'!Y46*Assumptions!F$21</f>
        <v>0</v>
      </c>
      <c r="Z46" s="51">
        <f>'Temporary Relocation Numbers'!Z46*Assumptions!G$21</f>
        <v>0</v>
      </c>
      <c r="AA46" s="51">
        <f>'Temporary Relocation Numbers'!AA46*Assumptions!H$21</f>
        <v>0</v>
      </c>
      <c r="AB46" s="52">
        <f>'Temporary Relocation Numbers'!AB46*Assumptions!C$21</f>
        <v>665575.44021797692</v>
      </c>
      <c r="AC46" s="52">
        <f>'Temporary Relocation Numbers'!AC46*Assumptions!D$21</f>
        <v>759890.91824247176</v>
      </c>
      <c r="AD46" s="52">
        <f>'Temporary Relocation Numbers'!AD46*Assumptions!E$21</f>
        <v>517306.60278595088</v>
      </c>
      <c r="AE46" s="52">
        <f>'Temporary Relocation Numbers'!AE46*Assumptions!F$21</f>
        <v>527906.44231496239</v>
      </c>
      <c r="AF46" s="52">
        <f>'Temporary Relocation Numbers'!AF46*Assumptions!G$21</f>
        <v>415922.67551168823</v>
      </c>
      <c r="AG46" s="52">
        <f>'Temporary Relocation Numbers'!AG46*Assumptions!H$21</f>
        <v>164402.6455804829</v>
      </c>
      <c r="AH46" s="53">
        <f>'Temporary Relocation Numbers'!AH46*Assumptions!C$21</f>
        <v>271596220.14881474</v>
      </c>
      <c r="AI46" s="53">
        <f>'Temporary Relocation Numbers'!AI46*Assumptions!D$21</f>
        <v>519854147.8062852</v>
      </c>
      <c r="AJ46" s="53">
        <f>'Temporary Relocation Numbers'!AJ46*Assumptions!E$21</f>
        <v>410411097.42905045</v>
      </c>
      <c r="AK46" s="53">
        <f>'Temporary Relocation Numbers'!AK46*Assumptions!F$21</f>
        <v>189722152.63376305</v>
      </c>
      <c r="AL46" s="53">
        <f>'Temporary Relocation Numbers'!AL46*Assumptions!G$21</f>
        <v>116591873.90357667</v>
      </c>
      <c r="AM46" s="53">
        <f>'Temporary Relocation Numbers'!AM46*Assumptions!H$21</f>
        <v>61447359.173521511</v>
      </c>
    </row>
    <row r="47" spans="1:39" x14ac:dyDescent="0.35">
      <c r="A47">
        <v>2066</v>
      </c>
      <c r="B47" s="51">
        <f>'Temporary Relocation Numbers'!B47*Assumptions!C$21</f>
        <v>0</v>
      </c>
      <c r="C47" s="51">
        <f>'Temporary Relocation Numbers'!C47*Assumptions!D$21</f>
        <v>0</v>
      </c>
      <c r="D47" s="51">
        <f>'Temporary Relocation Numbers'!D47*Assumptions!E$21</f>
        <v>0</v>
      </c>
      <c r="E47" s="51">
        <f>'Temporary Relocation Numbers'!E47*Assumptions!F$21</f>
        <v>0</v>
      </c>
      <c r="F47" s="51">
        <f>'Temporary Relocation Numbers'!F47*Assumptions!G$21</f>
        <v>0</v>
      </c>
      <c r="G47" s="51">
        <f>'Temporary Relocation Numbers'!G47*Assumptions!H$21</f>
        <v>0</v>
      </c>
      <c r="H47" s="52">
        <f>'Temporary Relocation Numbers'!H47*Assumptions!C$21</f>
        <v>719235.86260416964</v>
      </c>
      <c r="I47" s="52">
        <f>'Temporary Relocation Numbers'!I47*Assumptions!D$21</f>
        <v>837146.65399750299</v>
      </c>
      <c r="J47" s="52">
        <f>'Temporary Relocation Numbers'!J47*Assumptions!E$21</f>
        <v>575948.08830538916</v>
      </c>
      <c r="K47" s="52">
        <f>'Temporary Relocation Numbers'!K47*Assumptions!F$21</f>
        <v>532461.60780428664</v>
      </c>
      <c r="L47" s="52">
        <f>'Temporary Relocation Numbers'!L47*Assumptions!G$21</f>
        <v>427157.62376089714</v>
      </c>
      <c r="M47" s="52">
        <f>'Temporary Relocation Numbers'!M47*Assumptions!H$21</f>
        <v>180831.39570227131</v>
      </c>
      <c r="N47" s="53">
        <f>'Temporary Relocation Numbers'!N47*Assumptions!C$21</f>
        <v>295785596.93875015</v>
      </c>
      <c r="O47" s="53">
        <f>'Temporary Relocation Numbers'!O47*Assumptions!D$21</f>
        <v>577179715.93533516</v>
      </c>
      <c r="P47" s="53">
        <f>'Temporary Relocation Numbers'!P47*Assumptions!E$21</f>
        <v>460504278.90574694</v>
      </c>
      <c r="Q47" s="53">
        <f>'Temporary Relocation Numbers'!Q47*Assumptions!F$21</f>
        <v>192853993.27465725</v>
      </c>
      <c r="R47" s="53">
        <f>'Temporary Relocation Numbers'!R47*Assumptions!G$21</f>
        <v>120676609.89676477</v>
      </c>
      <c r="S47" s="53">
        <f>'Temporary Relocation Numbers'!S47*Assumptions!H$21</f>
        <v>68115744.890978843</v>
      </c>
      <c r="U47">
        <v>2066</v>
      </c>
      <c r="V47" s="51">
        <f>'Temporary Relocation Numbers'!V47*Assumptions!C$21</f>
        <v>0</v>
      </c>
      <c r="W47" s="51">
        <f>'Temporary Relocation Numbers'!W47*Assumptions!D$21</f>
        <v>0</v>
      </c>
      <c r="X47" s="51">
        <f>'Temporary Relocation Numbers'!X47*Assumptions!E$21</f>
        <v>0</v>
      </c>
      <c r="Y47" s="51">
        <f>'Temporary Relocation Numbers'!Y47*Assumptions!F$21</f>
        <v>0</v>
      </c>
      <c r="Z47" s="51">
        <f>'Temporary Relocation Numbers'!Z47*Assumptions!G$21</f>
        <v>0</v>
      </c>
      <c r="AA47" s="51">
        <f>'Temporary Relocation Numbers'!AA47*Assumptions!H$21</f>
        <v>0</v>
      </c>
      <c r="AB47" s="52">
        <f>'Temporary Relocation Numbers'!AB47*Assumptions!C$21</f>
        <v>669591.09004149318</v>
      </c>
      <c r="AC47" s="52">
        <f>'Temporary Relocation Numbers'!AC47*Assumptions!D$21</f>
        <v>764475.6063895172</v>
      </c>
      <c r="AD47" s="52">
        <f>'Temporary Relocation Numbers'!AD47*Assumptions!E$21</f>
        <v>520427.69476539787</v>
      </c>
      <c r="AE47" s="52">
        <f>'Temporary Relocation Numbers'!AE47*Assumptions!F$21</f>
        <v>531091.4868400743</v>
      </c>
      <c r="AF47" s="52">
        <f>'Temporary Relocation Numbers'!AF47*Assumptions!G$21</f>
        <v>418432.08273676236</v>
      </c>
      <c r="AG47" s="52">
        <f>'Temporary Relocation Numbers'!AG47*Assumptions!H$21</f>
        <v>165394.54434179334</v>
      </c>
      <c r="AH47" s="53">
        <f>'Temporary Relocation Numbers'!AH47*Assumptions!C$21</f>
        <v>275369194.68348444</v>
      </c>
      <c r="AI47" s="53">
        <f>'Temporary Relocation Numbers'!AI47*Assumptions!D$21</f>
        <v>527075884.76691294</v>
      </c>
      <c r="AJ47" s="53">
        <f>'Temporary Relocation Numbers'!AJ47*Assumptions!E$21</f>
        <v>416112467.71504772</v>
      </c>
      <c r="AK47" s="53">
        <f>'Temporary Relocation Numbers'!AK47*Assumptions!F$21</f>
        <v>192357744.72763562</v>
      </c>
      <c r="AL47" s="53">
        <f>'Temporary Relocation Numbers'!AL47*Assumptions!G$21</f>
        <v>118211550.97767797</v>
      </c>
      <c r="AM47" s="53">
        <f>'Temporary Relocation Numbers'!AM47*Assumptions!H$21</f>
        <v>62300976.802137136</v>
      </c>
    </row>
    <row r="48" spans="1:39" x14ac:dyDescent="0.35">
      <c r="A48">
        <v>2067</v>
      </c>
      <c r="B48" s="51">
        <f>'Temporary Relocation Numbers'!B48*Assumptions!C$21</f>
        <v>0</v>
      </c>
      <c r="C48" s="51">
        <f>'Temporary Relocation Numbers'!C48*Assumptions!D$21</f>
        <v>0</v>
      </c>
      <c r="D48" s="51">
        <f>'Temporary Relocation Numbers'!D48*Assumptions!E$21</f>
        <v>0</v>
      </c>
      <c r="E48" s="51">
        <f>'Temporary Relocation Numbers'!E48*Assumptions!F$21</f>
        <v>0</v>
      </c>
      <c r="F48" s="51">
        <f>'Temporary Relocation Numbers'!F48*Assumptions!G$21</f>
        <v>0</v>
      </c>
      <c r="G48" s="51">
        <f>'Temporary Relocation Numbers'!G48*Assumptions!H$21</f>
        <v>0</v>
      </c>
      <c r="H48" s="52">
        <f>'Temporary Relocation Numbers'!H48*Assumptions!C$21</f>
        <v>723575.26455654204</v>
      </c>
      <c r="I48" s="52">
        <f>'Temporary Relocation Numbers'!I48*Assumptions!D$21</f>
        <v>842197.45306587219</v>
      </c>
      <c r="J48" s="52">
        <f>'Temporary Relocation Numbers'!J48*Assumptions!E$21</f>
        <v>579422.98491275276</v>
      </c>
      <c r="K48" s="52">
        <f>'Temporary Relocation Numbers'!K48*Assumptions!F$21</f>
        <v>535674.13523875491</v>
      </c>
      <c r="L48" s="52">
        <f>'Temporary Relocation Numbers'!L48*Assumptions!G$21</f>
        <v>429734.81536506343</v>
      </c>
      <c r="M48" s="52">
        <f>'Temporary Relocation Numbers'!M48*Assumptions!H$21</f>
        <v>181922.41486908461</v>
      </c>
      <c r="N48" s="53">
        <f>'Temporary Relocation Numbers'!N48*Assumptions!C$21</f>
        <v>299894606.71937394</v>
      </c>
      <c r="O48" s="53">
        <f>'Temporary Relocation Numbers'!O48*Assumptions!D$21</f>
        <v>585197811.21279764</v>
      </c>
      <c r="P48" s="53">
        <f>'Temporary Relocation Numbers'!P48*Assumptions!E$21</f>
        <v>466901536.26251638</v>
      </c>
      <c r="Q48" s="53">
        <f>'Temporary Relocation Numbers'!Q48*Assumptions!F$21</f>
        <v>195533092.43566889</v>
      </c>
      <c r="R48" s="53">
        <f>'Temporary Relocation Numbers'!R48*Assumptions!G$21</f>
        <v>122353031.51935315</v>
      </c>
      <c r="S48" s="53">
        <f>'Temporary Relocation Numbers'!S48*Assumptions!H$21</f>
        <v>69061998.748057187</v>
      </c>
      <c r="U48">
        <v>2067</v>
      </c>
      <c r="V48" s="51">
        <f>'Temporary Relocation Numbers'!V48*Assumptions!C$21</f>
        <v>0</v>
      </c>
      <c r="W48" s="51">
        <f>'Temporary Relocation Numbers'!W48*Assumptions!D$21</f>
        <v>0</v>
      </c>
      <c r="X48" s="51">
        <f>'Temporary Relocation Numbers'!X48*Assumptions!E$21</f>
        <v>0</v>
      </c>
      <c r="Y48" s="51">
        <f>'Temporary Relocation Numbers'!Y48*Assumptions!F$21</f>
        <v>0</v>
      </c>
      <c r="Z48" s="51">
        <f>'Temporary Relocation Numbers'!Z48*Assumptions!G$21</f>
        <v>0</v>
      </c>
      <c r="AA48" s="51">
        <f>'Temporary Relocation Numbers'!AA48*Assumptions!H$21</f>
        <v>0</v>
      </c>
      <c r="AB48" s="52">
        <f>'Temporary Relocation Numbers'!AB48*Assumptions!C$21</f>
        <v>673630.96768732788</v>
      </c>
      <c r="AC48" s="52">
        <f>'Temporary Relocation Numbers'!AC48*Assumptions!D$21</f>
        <v>769087.95556645677</v>
      </c>
      <c r="AD48" s="52">
        <f>'Temporary Relocation Numbers'!AD48*Assumptions!E$21</f>
        <v>523567.61738627037</v>
      </c>
      <c r="AE48" s="52">
        <f>'Temporary Relocation Numbers'!AE48*Assumptions!F$21</f>
        <v>534295.74785472639</v>
      </c>
      <c r="AF48" s="52">
        <f>'Temporary Relocation Numbers'!AF48*Assumptions!G$21</f>
        <v>420956.63009482762</v>
      </c>
      <c r="AG48" s="52">
        <f>'Temporary Relocation Numbers'!AG48*Assumptions!H$21</f>
        <v>166392.4275758549</v>
      </c>
      <c r="AH48" s="53">
        <f>'Temporary Relocation Numbers'!AH48*Assumptions!C$21</f>
        <v>279194582.8225534</v>
      </c>
      <c r="AI48" s="53">
        <f>'Temporary Relocation Numbers'!AI48*Assumptions!D$21</f>
        <v>534397945.02966034</v>
      </c>
      <c r="AJ48" s="53">
        <f>'Temporary Relocation Numbers'!AJ48*Assumptions!E$21</f>
        <v>421893040.59410763</v>
      </c>
      <c r="AK48" s="53">
        <f>'Temporary Relocation Numbers'!AK48*Assumptions!F$21</f>
        <v>195029950.07720259</v>
      </c>
      <c r="AL48" s="53">
        <f>'Temporary Relocation Numbers'!AL48*Assumptions!G$21</f>
        <v>119853728.36622262</v>
      </c>
      <c r="AM48" s="53">
        <f>'Temporary Relocation Numbers'!AM48*Assumptions!H$21</f>
        <v>63166452.760641672</v>
      </c>
    </row>
    <row r="49" spans="1:39" x14ac:dyDescent="0.35">
      <c r="A49">
        <v>2068</v>
      </c>
      <c r="B49" s="51">
        <f>'Temporary Relocation Numbers'!B49*Assumptions!C$21</f>
        <v>0</v>
      </c>
      <c r="C49" s="51">
        <f>'Temporary Relocation Numbers'!C49*Assumptions!D$21</f>
        <v>0</v>
      </c>
      <c r="D49" s="51">
        <f>'Temporary Relocation Numbers'!D49*Assumptions!E$21</f>
        <v>0</v>
      </c>
      <c r="E49" s="51">
        <f>'Temporary Relocation Numbers'!E49*Assumptions!F$21</f>
        <v>0</v>
      </c>
      <c r="F49" s="51">
        <f>'Temporary Relocation Numbers'!F49*Assumptions!G$21</f>
        <v>0</v>
      </c>
      <c r="G49" s="51">
        <f>'Temporary Relocation Numbers'!G49*Assumptions!H$21</f>
        <v>0</v>
      </c>
      <c r="H49" s="52">
        <f>'Temporary Relocation Numbers'!H49*Assumptions!C$21</f>
        <v>727940.84764125664</v>
      </c>
      <c r="I49" s="52">
        <f>'Temporary Relocation Numbers'!I49*Assumptions!D$21</f>
        <v>847278.72537463112</v>
      </c>
      <c r="J49" s="52">
        <f>'Temporary Relocation Numbers'!J49*Assumptions!E$21</f>
        <v>582918.84678882232</v>
      </c>
      <c r="K49" s="52">
        <f>'Temporary Relocation Numbers'!K49*Assumptions!F$21</f>
        <v>538906.04497678427</v>
      </c>
      <c r="L49" s="52">
        <f>'Temporary Relocation Numbers'!L49*Assumptions!G$21</f>
        <v>432327.55606912897</v>
      </c>
      <c r="M49" s="52">
        <f>'Temporary Relocation Numbers'!M49*Assumptions!H$21</f>
        <v>183020.01653678346</v>
      </c>
      <c r="N49" s="53">
        <f>'Temporary Relocation Numbers'!N49*Assumptions!C$21</f>
        <v>304060698.25635111</v>
      </c>
      <c r="O49" s="53">
        <f>'Temporary Relocation Numbers'!O49*Assumptions!D$21</f>
        <v>593327292.68437529</v>
      </c>
      <c r="P49" s="53">
        <f>'Temporary Relocation Numbers'!P49*Assumptions!E$21</f>
        <v>473387663.37264842</v>
      </c>
      <c r="Q49" s="53">
        <f>'Temporary Relocation Numbers'!Q49*Assumptions!F$21</f>
        <v>198249409.24611917</v>
      </c>
      <c r="R49" s="53">
        <f>'Temporary Relocation Numbers'!R49*Assumptions!G$21</f>
        <v>124052741.74326277</v>
      </c>
      <c r="S49" s="53">
        <f>'Temporary Relocation Numbers'!S49*Assumptions!H$21</f>
        <v>70021397.823813945</v>
      </c>
      <c r="U49">
        <v>2068</v>
      </c>
      <c r="V49" s="51">
        <f>'Temporary Relocation Numbers'!V49*Assumptions!C$21</f>
        <v>0</v>
      </c>
      <c r="W49" s="51">
        <f>'Temporary Relocation Numbers'!W49*Assumptions!D$21</f>
        <v>0</v>
      </c>
      <c r="X49" s="51">
        <f>'Temporary Relocation Numbers'!X49*Assumptions!E$21</f>
        <v>0</v>
      </c>
      <c r="Y49" s="51">
        <f>'Temporary Relocation Numbers'!Y49*Assumptions!F$21</f>
        <v>0</v>
      </c>
      <c r="Z49" s="51">
        <f>'Temporary Relocation Numbers'!Z49*Assumptions!G$21</f>
        <v>0</v>
      </c>
      <c r="AA49" s="51">
        <f>'Temporary Relocation Numbers'!AA49*Assumptions!H$21</f>
        <v>0</v>
      </c>
      <c r="AB49" s="52">
        <f>'Temporary Relocation Numbers'!AB49*Assumptions!C$21</f>
        <v>677695.21933042142</v>
      </c>
      <c r="AC49" s="52">
        <f>'Temporary Relocation Numbers'!AC49*Assumptions!D$21</f>
        <v>773728.13266197487</v>
      </c>
      <c r="AD49" s="52">
        <f>'Temporary Relocation Numbers'!AD49*Assumptions!E$21</f>
        <v>526726.48426042579</v>
      </c>
      <c r="AE49" s="52">
        <f>'Temporary Relocation Numbers'!AE49*Assumptions!F$21</f>
        <v>537519.34129873256</v>
      </c>
      <c r="AF49" s="52">
        <f>'Temporary Relocation Numbers'!AF49*Assumptions!G$21</f>
        <v>423496.40893161093</v>
      </c>
      <c r="AG49" s="52">
        <f>'Temporary Relocation Numbers'!AG49*Assumptions!H$21</f>
        <v>167396.33138908839</v>
      </c>
      <c r="AH49" s="53">
        <f>'Temporary Relocation Numbers'!AH49*Assumptions!C$21</f>
        <v>283073112.68806493</v>
      </c>
      <c r="AI49" s="53">
        <f>'Temporary Relocation Numbers'!AI49*Assumptions!D$21</f>
        <v>541821722.27100766</v>
      </c>
      <c r="AJ49" s="53">
        <f>'Temporary Relocation Numbers'!AJ49*Assumptions!E$21</f>
        <v>427753916.33694273</v>
      </c>
      <c r="AK49" s="53">
        <f>'Temporary Relocation Numbers'!AK49*Assumptions!F$21</f>
        <v>197739277.30839893</v>
      </c>
      <c r="AL49" s="53">
        <f>'Temporary Relocation Numbers'!AL49*Assumptions!G$21</f>
        <v>121518718.64025219</v>
      </c>
      <c r="AM49" s="53">
        <f>'Temporary Relocation Numbers'!AM49*Assumptions!H$21</f>
        <v>64043951.783200689</v>
      </c>
    </row>
    <row r="50" spans="1:39" x14ac:dyDescent="0.35">
      <c r="A50">
        <v>2069</v>
      </c>
      <c r="B50" s="51">
        <f>'Temporary Relocation Numbers'!B50*Assumptions!C$21</f>
        <v>0</v>
      </c>
      <c r="C50" s="51">
        <f>'Temporary Relocation Numbers'!C50*Assumptions!D$21</f>
        <v>0</v>
      </c>
      <c r="D50" s="51">
        <f>'Temporary Relocation Numbers'!D50*Assumptions!E$21</f>
        <v>0</v>
      </c>
      <c r="E50" s="51">
        <f>'Temporary Relocation Numbers'!E50*Assumptions!F$21</f>
        <v>0</v>
      </c>
      <c r="F50" s="51">
        <f>'Temporary Relocation Numbers'!F50*Assumptions!G$21</f>
        <v>0</v>
      </c>
      <c r="G50" s="51">
        <f>'Temporary Relocation Numbers'!G50*Assumptions!H$21</f>
        <v>0</v>
      </c>
      <c r="H50" s="52">
        <f>'Temporary Relocation Numbers'!H50*Assumptions!C$21</f>
        <v>732332.76981825824</v>
      </c>
      <c r="I50" s="52">
        <f>'Temporary Relocation Numbers'!I50*Assumptions!D$21</f>
        <v>852390.65477951651</v>
      </c>
      <c r="J50" s="52">
        <f>'Temporary Relocation Numbers'!J50*Assumptions!E$21</f>
        <v>586435.80042440887</v>
      </c>
      <c r="K50" s="52">
        <f>'Temporary Relocation Numbers'!K50*Assumptions!F$21</f>
        <v>542157.4539586032</v>
      </c>
      <c r="L50" s="52">
        <f>'Temporary Relocation Numbers'!L50*Assumptions!G$21</f>
        <v>434935.93968626123</v>
      </c>
      <c r="M50" s="52">
        <f>'Temporary Relocation Numbers'!M50*Assumptions!H$21</f>
        <v>184124.24041990208</v>
      </c>
      <c r="N50" s="53">
        <f>'Temporary Relocation Numbers'!N50*Assumptions!C$21</f>
        <v>308284664.52100122</v>
      </c>
      <c r="O50" s="53">
        <f>'Temporary Relocation Numbers'!O50*Assumptions!D$21</f>
        <v>601569707.71060812</v>
      </c>
      <c r="P50" s="53">
        <f>'Temporary Relocation Numbers'!P50*Assumptions!E$21</f>
        <v>479963894.80161726</v>
      </c>
      <c r="Q50" s="53">
        <f>'Temporary Relocation Numbers'!Q50*Assumptions!F$21</f>
        <v>201003460.72809145</v>
      </c>
      <c r="R50" s="53">
        <f>'Temporary Relocation Numbers'!R50*Assumptions!G$21</f>
        <v>125776064.09029996</v>
      </c>
      <c r="S50" s="53">
        <f>'Temporary Relocation Numbers'!S50*Assumptions!H$21</f>
        <v>70994124.729683518</v>
      </c>
      <c r="U50">
        <v>2069</v>
      </c>
      <c r="V50" s="51">
        <f>'Temporary Relocation Numbers'!V50*Assumptions!C$21</f>
        <v>0</v>
      </c>
      <c r="W50" s="51">
        <f>'Temporary Relocation Numbers'!W50*Assumptions!D$21</f>
        <v>0</v>
      </c>
      <c r="X50" s="51">
        <f>'Temporary Relocation Numbers'!X50*Assumptions!E$21</f>
        <v>0</v>
      </c>
      <c r="Y50" s="51">
        <f>'Temporary Relocation Numbers'!Y50*Assumptions!F$21</f>
        <v>0</v>
      </c>
      <c r="Z50" s="51">
        <f>'Temporary Relocation Numbers'!Z50*Assumptions!G$21</f>
        <v>0</v>
      </c>
      <c r="AA50" s="51">
        <f>'Temporary Relocation Numbers'!AA50*Assumptions!H$21</f>
        <v>0</v>
      </c>
      <c r="AB50" s="52">
        <f>'Temporary Relocation Numbers'!AB50*Assumptions!C$21</f>
        <v>681783.99202763918</v>
      </c>
      <c r="AC50" s="52">
        <f>'Temporary Relocation Numbers'!AC50*Assumptions!D$21</f>
        <v>778396.30557165458</v>
      </c>
      <c r="AD50" s="52">
        <f>'Temporary Relocation Numbers'!AD50*Assumptions!E$21</f>
        <v>529904.40968518157</v>
      </c>
      <c r="AE50" s="52">
        <f>'Temporary Relocation Numbers'!AE50*Assumptions!F$21</f>
        <v>540762.38381141284</v>
      </c>
      <c r="AF50" s="52">
        <f>'Temporary Relocation Numbers'!AF50*Assumptions!G$21</f>
        <v>426051.51114395971</v>
      </c>
      <c r="AG50" s="52">
        <f>'Temporary Relocation Numbers'!AG50*Assumptions!H$21</f>
        <v>168406.29210575746</v>
      </c>
      <c r="AH50" s="53">
        <f>'Temporary Relocation Numbers'!AH50*Assumptions!C$21</f>
        <v>287005522.51702541</v>
      </c>
      <c r="AI50" s="53">
        <f>'Temporary Relocation Numbers'!AI50*Assumptions!D$21</f>
        <v>549348629.52818251</v>
      </c>
      <c r="AJ50" s="53">
        <f>'Temporary Relocation Numbers'!AJ50*Assumptions!E$21</f>
        <v>433696210.49906403</v>
      </c>
      <c r="AK50" s="53">
        <f>'Temporary Relocation Numbers'!AK50*Assumptions!F$21</f>
        <v>200486242.11291564</v>
      </c>
      <c r="AL50" s="53">
        <f>'Temporary Relocation Numbers'!AL50*Assumptions!G$21</f>
        <v>123206838.71299891</v>
      </c>
      <c r="AM50" s="53">
        <f>'Temporary Relocation Numbers'!AM50*Assumptions!H$21</f>
        <v>64933640.892442465</v>
      </c>
    </row>
    <row r="51" spans="1:39" x14ac:dyDescent="0.35">
      <c r="A51">
        <v>2070</v>
      </c>
      <c r="B51" s="51">
        <f>'Temporary Relocation Numbers'!B51*Assumptions!C$21</f>
        <v>0</v>
      </c>
      <c r="C51" s="51">
        <f>'Temporary Relocation Numbers'!C51*Assumptions!D$21</f>
        <v>0</v>
      </c>
      <c r="D51" s="51">
        <f>'Temporary Relocation Numbers'!D51*Assumptions!E$21</f>
        <v>0</v>
      </c>
      <c r="E51" s="51">
        <f>'Temporary Relocation Numbers'!E51*Assumptions!F$21</f>
        <v>0</v>
      </c>
      <c r="F51" s="51">
        <f>'Temporary Relocation Numbers'!F51*Assumptions!G$21</f>
        <v>0</v>
      </c>
      <c r="G51" s="51">
        <f>'Temporary Relocation Numbers'!G51*Assumptions!H$21</f>
        <v>0</v>
      </c>
      <c r="H51" s="52">
        <f>'Temporary Relocation Numbers'!H51*Assumptions!C$21</f>
        <v>756999.55361203651</v>
      </c>
      <c r="I51" s="52">
        <f>'Temporary Relocation Numbers'!I51*Assumptions!D$21</f>
        <v>881101.28586939862</v>
      </c>
      <c r="J51" s="52">
        <f>'Temporary Relocation Numbers'!J51*Assumptions!E$21</f>
        <v>606188.41248025082</v>
      </c>
      <c r="K51" s="52">
        <f>'Temporary Relocation Numbers'!K51*Assumptions!F$21</f>
        <v>560418.6614999522</v>
      </c>
      <c r="L51" s="52">
        <f>'Temporary Relocation Numbers'!L51*Assumptions!G$21</f>
        <v>449585.66072912462</v>
      </c>
      <c r="M51" s="52">
        <f>'Temporary Relocation Numbers'!M51*Assumptions!H$21</f>
        <v>190326.00144550597</v>
      </c>
      <c r="N51" s="53">
        <f>'Temporary Relocation Numbers'!N51*Assumptions!C$21</f>
        <v>321157694.72379863</v>
      </c>
      <c r="O51" s="53">
        <f>'Temporary Relocation Numbers'!O51*Assumptions!D$21</f>
        <v>626689429.53809178</v>
      </c>
      <c r="P51" s="53">
        <f>'Temporary Relocation Numbers'!P51*Assumptions!E$21</f>
        <v>500005727.64346004</v>
      </c>
      <c r="Q51" s="53">
        <f>'Temporary Relocation Numbers'!Q51*Assumptions!F$21</f>
        <v>209396754.06572762</v>
      </c>
      <c r="R51" s="53">
        <f>'Temporary Relocation Numbers'!R51*Assumptions!G$21</f>
        <v>131028090.0849732</v>
      </c>
      <c r="S51" s="53">
        <f>'Temporary Relocation Numbers'!S51*Assumptions!H$21</f>
        <v>73958623.50968729</v>
      </c>
      <c r="U51">
        <v>2070</v>
      </c>
      <c r="V51" s="51">
        <f>'Temporary Relocation Numbers'!V51*Assumptions!C$21</f>
        <v>0</v>
      </c>
      <c r="W51" s="51">
        <f>'Temporary Relocation Numbers'!W51*Assumptions!D$21</f>
        <v>0</v>
      </c>
      <c r="X51" s="51">
        <f>'Temporary Relocation Numbers'!X51*Assumptions!E$21</f>
        <v>0</v>
      </c>
      <c r="Y51" s="51">
        <f>'Temporary Relocation Numbers'!Y51*Assumptions!F$21</f>
        <v>0</v>
      </c>
      <c r="Z51" s="51">
        <f>'Temporary Relocation Numbers'!Z51*Assumptions!G$21</f>
        <v>0</v>
      </c>
      <c r="AA51" s="51">
        <f>'Temporary Relocation Numbers'!AA51*Assumptions!H$21</f>
        <v>0</v>
      </c>
      <c r="AB51" s="52">
        <f>'Temporary Relocation Numbers'!AB51*Assumptions!C$21</f>
        <v>704748.16762991133</v>
      </c>
      <c r="AC51" s="52">
        <f>'Temporary Relocation Numbers'!AC51*Assumptions!D$21</f>
        <v>804614.62348220882</v>
      </c>
      <c r="AD51" s="52">
        <f>'Temporary Relocation Numbers'!AD51*Assumptions!E$21</f>
        <v>547752.90430917311</v>
      </c>
      <c r="AE51" s="52">
        <f>'Temporary Relocation Numbers'!AE51*Assumptions!F$21</f>
        <v>558976.60193058092</v>
      </c>
      <c r="AF51" s="52">
        <f>'Temporary Relocation Numbers'!AF51*Assumptions!G$21</f>
        <v>440401.98260109342</v>
      </c>
      <c r="AG51" s="52">
        <f>'Temporary Relocation Numbers'!AG51*Assumptions!H$21</f>
        <v>174078.63365332404</v>
      </c>
      <c r="AH51" s="53">
        <f>'Temporary Relocation Numbers'!AH51*Assumptions!C$21</f>
        <v>298990000.4522866</v>
      </c>
      <c r="AI51" s="53">
        <f>'Temporary Relocation Numbers'!AI51*Assumptions!D$21</f>
        <v>572287757.91710007</v>
      </c>
      <c r="AJ51" s="53">
        <f>'Temporary Relocation Numbers'!AJ51*Assumptions!E$21</f>
        <v>451806045.5285418</v>
      </c>
      <c r="AK51" s="53">
        <f>'Temporary Relocation Numbers'!AK51*Assumptions!F$21</f>
        <v>208857937.97386596</v>
      </c>
      <c r="AL51" s="53">
        <f>'Temporary Relocation Numbers'!AL51*Assumptions!G$21</f>
        <v>128351581.6680465</v>
      </c>
      <c r="AM51" s="53">
        <f>'Temporary Relocation Numbers'!AM51*Assumptions!H$21</f>
        <v>67645072.295249298</v>
      </c>
    </row>
    <row r="52" spans="1:39" x14ac:dyDescent="0.35">
      <c r="A52">
        <v>2071</v>
      </c>
      <c r="B52" s="51">
        <f>'Temporary Relocation Numbers'!B52*Assumptions!C$21</f>
        <v>0</v>
      </c>
      <c r="C52" s="51">
        <f>'Temporary Relocation Numbers'!C52*Assumptions!D$21</f>
        <v>0</v>
      </c>
      <c r="D52" s="51">
        <f>'Temporary Relocation Numbers'!D52*Assumptions!E$21</f>
        <v>0</v>
      </c>
      <c r="E52" s="51">
        <f>'Temporary Relocation Numbers'!E52*Assumptions!F$21</f>
        <v>0</v>
      </c>
      <c r="F52" s="51">
        <f>'Temporary Relocation Numbers'!F52*Assumptions!G$21</f>
        <v>0</v>
      </c>
      <c r="G52" s="51">
        <f>'Temporary Relocation Numbers'!G52*Assumptions!H$21</f>
        <v>0</v>
      </c>
      <c r="H52" s="52">
        <f>'Temporary Relocation Numbers'!H52*Assumptions!C$21</f>
        <v>761566.79714324092</v>
      </c>
      <c r="I52" s="52">
        <f>'Temporary Relocation Numbers'!I52*Assumptions!D$21</f>
        <v>886417.27863190591</v>
      </c>
      <c r="J52" s="52">
        <f>'Temporary Relocation Numbers'!J52*Assumptions!E$21</f>
        <v>609845.75955843716</v>
      </c>
      <c r="K52" s="52">
        <f>'Temporary Relocation Numbers'!K52*Assumptions!F$21</f>
        <v>563799.86363446957</v>
      </c>
      <c r="L52" s="52">
        <f>'Temporary Relocation Numbers'!L52*Assumptions!G$21</f>
        <v>452298.16853826353</v>
      </c>
      <c r="M52" s="52">
        <f>'Temporary Relocation Numbers'!M52*Assumptions!H$21</f>
        <v>191474.3048953221</v>
      </c>
      <c r="N52" s="53">
        <f>'Temporary Relocation Numbers'!N52*Assumptions!C$21</f>
        <v>325619169.93557501</v>
      </c>
      <c r="O52" s="53">
        <f>'Temporary Relocation Numbers'!O52*Assumptions!D$21</f>
        <v>635395306.43688762</v>
      </c>
      <c r="P52" s="53">
        <f>'Temporary Relocation Numbers'!P52*Assumptions!E$21</f>
        <v>506951733.2857846</v>
      </c>
      <c r="Q52" s="53">
        <f>'Temporary Relocation Numbers'!Q52*Assumptions!F$21</f>
        <v>212305662.8137933</v>
      </c>
      <c r="R52" s="53">
        <f>'Temporary Relocation Numbers'!R52*Assumptions!G$21</f>
        <v>132848312.93986464</v>
      </c>
      <c r="S52" s="53">
        <f>'Temporary Relocation Numbers'!S52*Assumptions!H$21</f>
        <v>74986045.772664189</v>
      </c>
      <c r="U52">
        <v>2071</v>
      </c>
      <c r="V52" s="51">
        <f>'Temporary Relocation Numbers'!V52*Assumptions!C$21</f>
        <v>0</v>
      </c>
      <c r="W52" s="51">
        <f>'Temporary Relocation Numbers'!W52*Assumptions!D$21</f>
        <v>0</v>
      </c>
      <c r="X52" s="51">
        <f>'Temporary Relocation Numbers'!X52*Assumptions!E$21</f>
        <v>0</v>
      </c>
      <c r="Y52" s="51">
        <f>'Temporary Relocation Numbers'!Y52*Assumptions!F$21</f>
        <v>0</v>
      </c>
      <c r="Z52" s="51">
        <f>'Temporary Relocation Numbers'!Z52*Assumptions!G$21</f>
        <v>0</v>
      </c>
      <c r="AA52" s="51">
        <f>'Temporary Relocation Numbers'!AA52*Assumptions!H$21</f>
        <v>0</v>
      </c>
      <c r="AB52" s="52">
        <f>'Temporary Relocation Numbers'!AB52*Assumptions!C$21</f>
        <v>709000.16024255892</v>
      </c>
      <c r="AC52" s="52">
        <f>'Temporary Relocation Numbers'!AC52*Assumptions!D$21</f>
        <v>809469.14541247522</v>
      </c>
      <c r="AD52" s="52">
        <f>'Temporary Relocation Numbers'!AD52*Assumptions!E$21</f>
        <v>551057.68949295231</v>
      </c>
      <c r="AE52" s="52">
        <f>'Temporary Relocation Numbers'!AE52*Assumptions!F$21</f>
        <v>562349.1036144729</v>
      </c>
      <c r="AF52" s="52">
        <f>'Temporary Relocation Numbers'!AF52*Assumptions!G$21</f>
        <v>443059.08206246945</v>
      </c>
      <c r="AG52" s="52">
        <f>'Temporary Relocation Numbers'!AG52*Assumptions!H$21</f>
        <v>175128.91104078142</v>
      </c>
      <c r="AH52" s="53">
        <f>'Temporary Relocation Numbers'!AH52*Assumptions!C$21</f>
        <v>303143525.33274788</v>
      </c>
      <c r="AI52" s="53">
        <f>'Temporary Relocation Numbers'!AI52*Assumptions!D$21</f>
        <v>580237894.83705151</v>
      </c>
      <c r="AJ52" s="53">
        <f>'Temporary Relocation Numbers'!AJ52*Assumptions!E$21</f>
        <v>458082468.31327325</v>
      </c>
      <c r="AK52" s="53">
        <f>'Temporary Relocation Numbers'!AK52*Assumptions!F$21</f>
        <v>211759361.56844777</v>
      </c>
      <c r="AL52" s="53">
        <f>'Temporary Relocation Numbers'!AL52*Assumptions!G$21</f>
        <v>130134622.86373311</v>
      </c>
      <c r="AM52" s="53">
        <f>'Temporary Relocation Numbers'!AM52*Assumptions!H$21</f>
        <v>68584787.638216943</v>
      </c>
    </row>
    <row r="53" spans="1:39" x14ac:dyDescent="0.35">
      <c r="A53">
        <v>2072</v>
      </c>
      <c r="B53" s="51">
        <f>'Temporary Relocation Numbers'!B53*Assumptions!C$21</f>
        <v>0</v>
      </c>
      <c r="C53" s="51">
        <f>'Temporary Relocation Numbers'!C53*Assumptions!D$21</f>
        <v>0</v>
      </c>
      <c r="D53" s="51">
        <f>'Temporary Relocation Numbers'!D53*Assumptions!E$21</f>
        <v>0</v>
      </c>
      <c r="E53" s="51">
        <f>'Temporary Relocation Numbers'!E53*Assumptions!F$21</f>
        <v>0</v>
      </c>
      <c r="F53" s="51">
        <f>'Temporary Relocation Numbers'!F53*Assumptions!G$21</f>
        <v>0</v>
      </c>
      <c r="G53" s="51">
        <f>'Temporary Relocation Numbers'!G53*Assumptions!H$21</f>
        <v>0</v>
      </c>
      <c r="H53" s="52">
        <f>'Temporary Relocation Numbers'!H53*Assumptions!C$21</f>
        <v>766161.59645485983</v>
      </c>
      <c r="I53" s="52">
        <f>'Temporary Relocation Numbers'!I53*Assumptions!D$21</f>
        <v>891765.34464127372</v>
      </c>
      <c r="J53" s="52">
        <f>'Temporary Relocation Numbers'!J53*Assumptions!E$21</f>
        <v>613525.1726929436</v>
      </c>
      <c r="K53" s="52">
        <f>'Temporary Relocation Numbers'!K53*Assumptions!F$21</f>
        <v>567201.46574611112</v>
      </c>
      <c r="L53" s="52">
        <f>'Temporary Relocation Numbers'!L53*Assumptions!G$21</f>
        <v>455027.04185737594</v>
      </c>
      <c r="M53" s="52">
        <f>'Temporary Relocation Numbers'!M53*Assumptions!H$21</f>
        <v>192629.53646217348</v>
      </c>
      <c r="N53" s="53">
        <f>'Temporary Relocation Numbers'!N53*Assumptions!C$21</f>
        <v>330142623.30136198</v>
      </c>
      <c r="O53" s="53">
        <f>'Temporary Relocation Numbers'!O53*Assumptions!D$21</f>
        <v>644222124.0903933</v>
      </c>
      <c r="P53" s="53">
        <f>'Temporary Relocation Numbers'!P53*Assumptions!E$21</f>
        <v>513994231.81152207</v>
      </c>
      <c r="Q53" s="53">
        <f>'Temporary Relocation Numbers'!Q53*Assumptions!F$21</f>
        <v>215254981.69210348</v>
      </c>
      <c r="R53" s="53">
        <f>'Temporary Relocation Numbers'!R53*Assumptions!G$21</f>
        <v>134693822.06153536</v>
      </c>
      <c r="S53" s="53">
        <f>'Temporary Relocation Numbers'!S53*Assumptions!H$21</f>
        <v>76027740.833813488</v>
      </c>
      <c r="U53">
        <v>2072</v>
      </c>
      <c r="V53" s="51">
        <f>'Temporary Relocation Numbers'!V53*Assumptions!C$21</f>
        <v>0</v>
      </c>
      <c r="W53" s="51">
        <f>'Temporary Relocation Numbers'!W53*Assumptions!D$21</f>
        <v>0</v>
      </c>
      <c r="X53" s="51">
        <f>'Temporary Relocation Numbers'!X53*Assumptions!E$21</f>
        <v>0</v>
      </c>
      <c r="Y53" s="51">
        <f>'Temporary Relocation Numbers'!Y53*Assumptions!F$21</f>
        <v>0</v>
      </c>
      <c r="Z53" s="51">
        <f>'Temporary Relocation Numbers'!Z53*Assumptions!G$21</f>
        <v>0</v>
      </c>
      <c r="AA53" s="51">
        <f>'Temporary Relocation Numbers'!AA53*Assumptions!H$21</f>
        <v>0</v>
      </c>
      <c r="AB53" s="52">
        <f>'Temporary Relocation Numbers'!AB53*Assumptions!C$21</f>
        <v>713277.80661637732</v>
      </c>
      <c r="AC53" s="52">
        <f>'Temporary Relocation Numbers'!AC53*Assumptions!D$21</f>
        <v>814352.956374389</v>
      </c>
      <c r="AD53" s="52">
        <f>'Temporary Relocation Numbers'!AD53*Assumptions!E$21</f>
        <v>554382.41360361781</v>
      </c>
      <c r="AE53" s="52">
        <f>'Temporary Relocation Numbers'!AE53*Assumptions!F$21</f>
        <v>565741.95278262184</v>
      </c>
      <c r="AF53" s="52">
        <f>'Temporary Relocation Numbers'!AF53*Assumptions!G$21</f>
        <v>445732.21273584396</v>
      </c>
      <c r="AG53" s="52">
        <f>'Temporary Relocation Numbers'!AG53*Assumptions!H$21</f>
        <v>176185.52511969511</v>
      </c>
      <c r="AH53" s="53">
        <f>'Temporary Relocation Numbers'!AH53*Assumptions!C$21</f>
        <v>307354750.36674774</v>
      </c>
      <c r="AI53" s="53">
        <f>'Temporary Relocation Numbers'!AI53*Assumptions!D$21</f>
        <v>588298473.88366318</v>
      </c>
      <c r="AJ53" s="53">
        <f>'Temporary Relocation Numbers'!AJ53*Assumptions!E$21</f>
        <v>464446082.23535794</v>
      </c>
      <c r="AK53" s="53">
        <f>'Temporary Relocation Numbers'!AK53*Assumptions!F$21</f>
        <v>214701091.3106285</v>
      </c>
      <c r="AL53" s="53">
        <f>'Temporary Relocation Numbers'!AL53*Assumptions!G$21</f>
        <v>131942433.80408666</v>
      </c>
      <c r="AM53" s="53">
        <f>'Temporary Relocation Numbers'!AM53*Assumptions!H$21</f>
        <v>69537557.367791727</v>
      </c>
    </row>
    <row r="54" spans="1:39" x14ac:dyDescent="0.35">
      <c r="A54">
        <v>2073</v>
      </c>
      <c r="B54" s="51">
        <f>'Temporary Relocation Numbers'!B54*Assumptions!C$21</f>
        <v>0</v>
      </c>
      <c r="C54" s="51">
        <f>'Temporary Relocation Numbers'!C54*Assumptions!D$21</f>
        <v>0</v>
      </c>
      <c r="D54" s="51">
        <f>'Temporary Relocation Numbers'!D54*Assumptions!E$21</f>
        <v>0</v>
      </c>
      <c r="E54" s="51">
        <f>'Temporary Relocation Numbers'!E54*Assumptions!F$21</f>
        <v>0</v>
      </c>
      <c r="F54" s="51">
        <f>'Temporary Relocation Numbers'!F54*Assumptions!G$21</f>
        <v>0</v>
      </c>
      <c r="G54" s="51">
        <f>'Temporary Relocation Numbers'!G54*Assumptions!H$21</f>
        <v>0</v>
      </c>
      <c r="H54" s="52">
        <f>'Temporary Relocation Numbers'!H54*Assumptions!C$21</f>
        <v>770784.11780057126</v>
      </c>
      <c r="I54" s="52">
        <f>'Temporary Relocation Numbers'!I54*Assumptions!D$21</f>
        <v>897145.67740663816</v>
      </c>
      <c r="J54" s="52">
        <f>'Temporary Relocation Numbers'!J54*Assumptions!E$21</f>
        <v>617226.78501601901</v>
      </c>
      <c r="K54" s="52">
        <f>'Temporary Relocation Numbers'!K54*Assumptions!F$21</f>
        <v>570623.59091508598</v>
      </c>
      <c r="L54" s="52">
        <f>'Temporary Relocation Numbers'!L54*Assumptions!G$21</f>
        <v>457772.37942531757</v>
      </c>
      <c r="M54" s="52">
        <f>'Temporary Relocation Numbers'!M54*Assumptions!H$21</f>
        <v>193791.73794581744</v>
      </c>
      <c r="N54" s="53">
        <f>'Temporary Relocation Numbers'!N54*Assumptions!C$21</f>
        <v>334728915.81251168</v>
      </c>
      <c r="O54" s="53">
        <f>'Temporary Relocation Numbers'!O54*Assumptions!D$21</f>
        <v>653171562.58969212</v>
      </c>
      <c r="P54" s="53">
        <f>'Temporary Relocation Numbers'!P54*Assumptions!E$21</f>
        <v>521134563.68554223</v>
      </c>
      <c r="Q54" s="53">
        <f>'Temporary Relocation Numbers'!Q54*Assumptions!F$21</f>
        <v>218245272.0722129</v>
      </c>
      <c r="R54" s="53">
        <f>'Temporary Relocation Numbers'!R54*Assumptions!G$21</f>
        <v>136564968.7230649</v>
      </c>
      <c r="S54" s="53">
        <f>'Temporary Relocation Numbers'!S54*Assumptions!H$21</f>
        <v>77083906.96873711</v>
      </c>
      <c r="U54">
        <v>2073</v>
      </c>
      <c r="V54" s="51">
        <f>'Temporary Relocation Numbers'!V54*Assumptions!C$21</f>
        <v>0</v>
      </c>
      <c r="W54" s="51">
        <f>'Temporary Relocation Numbers'!W54*Assumptions!D$21</f>
        <v>0</v>
      </c>
      <c r="X54" s="51">
        <f>'Temporary Relocation Numbers'!X54*Assumptions!E$21</f>
        <v>0</v>
      </c>
      <c r="Y54" s="51">
        <f>'Temporary Relocation Numbers'!Y54*Assumptions!F$21</f>
        <v>0</v>
      </c>
      <c r="Z54" s="51">
        <f>'Temporary Relocation Numbers'!Z54*Assumptions!G$21</f>
        <v>0</v>
      </c>
      <c r="AA54" s="51">
        <f>'Temporary Relocation Numbers'!AA54*Assumptions!H$21</f>
        <v>0</v>
      </c>
      <c r="AB54" s="52">
        <f>'Temporary Relocation Numbers'!AB54*Assumptions!C$21</f>
        <v>717581.26152949571</v>
      </c>
      <c r="AC54" s="52">
        <f>'Temporary Relocation Numbers'!AC54*Assumptions!D$21</f>
        <v>819266.23307894089</v>
      </c>
      <c r="AD54" s="52">
        <f>'Temporary Relocation Numbers'!AD54*Assumptions!E$21</f>
        <v>557727.19693970191</v>
      </c>
      <c r="AE54" s="52">
        <f>'Temporary Relocation Numbers'!AE54*Assumptions!F$21</f>
        <v>569155.27219852933</v>
      </c>
      <c r="AF54" s="52">
        <f>'Temporary Relocation Numbers'!AF54*Assumptions!G$21</f>
        <v>448421.47134313575</v>
      </c>
      <c r="AG54" s="52">
        <f>'Temporary Relocation Numbers'!AG54*Assumptions!H$21</f>
        <v>177248.51412154487</v>
      </c>
      <c r="AH54" s="53">
        <f>'Temporary Relocation Numbers'!AH54*Assumptions!C$21</f>
        <v>311624477.11628819</v>
      </c>
      <c r="AI54" s="53">
        <f>'Temporary Relocation Numbers'!AI54*Assumptions!D$21</f>
        <v>596471029.30262983</v>
      </c>
      <c r="AJ54" s="53">
        <f>'Temporary Relocation Numbers'!AJ54*Assumptions!E$21</f>
        <v>470898098.5411849</v>
      </c>
      <c r="AK54" s="53">
        <f>'Temporary Relocation Numbers'!AK54*Assumptions!F$21</f>
        <v>217683687.12745148</v>
      </c>
      <c r="AL54" s="53">
        <f>'Temporary Relocation Numbers'!AL54*Assumptions!G$21</f>
        <v>133775358.58673786</v>
      </c>
      <c r="AM54" s="53">
        <f>'Temporary Relocation Numbers'!AM54*Assumptions!H$21</f>
        <v>70503562.833582267</v>
      </c>
    </row>
    <row r="55" spans="1:39" x14ac:dyDescent="0.35">
      <c r="A55">
        <v>2074</v>
      </c>
      <c r="B55" s="51">
        <f>'Temporary Relocation Numbers'!B55*Assumptions!C$21</f>
        <v>0</v>
      </c>
      <c r="C55" s="51">
        <f>'Temporary Relocation Numbers'!C55*Assumptions!D$21</f>
        <v>0</v>
      </c>
      <c r="D55" s="51">
        <f>'Temporary Relocation Numbers'!D55*Assumptions!E$21</f>
        <v>0</v>
      </c>
      <c r="E55" s="51">
        <f>'Temporary Relocation Numbers'!E55*Assumptions!F$21</f>
        <v>0</v>
      </c>
      <c r="F55" s="51">
        <f>'Temporary Relocation Numbers'!F55*Assumptions!G$21</f>
        <v>0</v>
      </c>
      <c r="G55" s="51">
        <f>'Temporary Relocation Numbers'!G55*Assumptions!H$21</f>
        <v>0</v>
      </c>
      <c r="H55" s="52">
        <f>'Temporary Relocation Numbers'!H55*Assumptions!C$21</f>
        <v>775434.52843711956</v>
      </c>
      <c r="I55" s="52">
        <f>'Temporary Relocation Numbers'!I55*Assumptions!D$21</f>
        <v>902558.47160464304</v>
      </c>
      <c r="J55" s="52">
        <f>'Temporary Relocation Numbers'!J55*Assumptions!E$21</f>
        <v>620950.73046314565</v>
      </c>
      <c r="K55" s="52">
        <f>'Temporary Relocation Numbers'!K55*Assumptions!F$21</f>
        <v>574066.36296418973</v>
      </c>
      <c r="L55" s="52">
        <f>'Temporary Relocation Numbers'!L55*Assumptions!G$21</f>
        <v>460534.28057666984</v>
      </c>
      <c r="M55" s="52">
        <f>'Temporary Relocation Numbers'!M55*Assumptions!H$21</f>
        <v>194960.95139820414</v>
      </c>
      <c r="N55" s="53">
        <f>'Temporary Relocation Numbers'!N55*Assumptions!C$21</f>
        <v>339378920.42114055</v>
      </c>
      <c r="O55" s="53">
        <f>'Temporary Relocation Numbers'!O55*Assumptions!D$21</f>
        <v>662245325.36544418</v>
      </c>
      <c r="P55" s="53">
        <f>'Temporary Relocation Numbers'!P55*Assumptions!E$21</f>
        <v>528374087.99425429</v>
      </c>
      <c r="Q55" s="53">
        <f>'Temporary Relocation Numbers'!Q55*Assumptions!F$21</f>
        <v>221277103.12416688</v>
      </c>
      <c r="R55" s="53">
        <f>'Temporary Relocation Numbers'!R55*Assumptions!G$21</f>
        <v>138462109.07736641</v>
      </c>
      <c r="S55" s="53">
        <f>'Temporary Relocation Numbers'!S55*Assumptions!H$21</f>
        <v>78154745.207452402</v>
      </c>
      <c r="U55">
        <v>2074</v>
      </c>
      <c r="V55" s="51">
        <f>'Temporary Relocation Numbers'!V55*Assumptions!C$21</f>
        <v>0</v>
      </c>
      <c r="W55" s="51">
        <f>'Temporary Relocation Numbers'!W55*Assumptions!D$21</f>
        <v>0</v>
      </c>
      <c r="X55" s="51">
        <f>'Temporary Relocation Numbers'!X55*Assumptions!E$21</f>
        <v>0</v>
      </c>
      <c r="Y55" s="51">
        <f>'Temporary Relocation Numbers'!Y55*Assumptions!F$21</f>
        <v>0</v>
      </c>
      <c r="Z55" s="51">
        <f>'Temporary Relocation Numbers'!Z55*Assumptions!G$21</f>
        <v>0</v>
      </c>
      <c r="AA55" s="51">
        <f>'Temporary Relocation Numbers'!AA55*Assumptions!H$21</f>
        <v>0</v>
      </c>
      <c r="AB55" s="52">
        <f>'Temporary Relocation Numbers'!AB55*Assumptions!C$21</f>
        <v>721910.68069387437</v>
      </c>
      <c r="AC55" s="52">
        <f>'Temporary Relocation Numbers'!AC55*Assumptions!D$21</f>
        <v>824209.15330327908</v>
      </c>
      <c r="AD55" s="52">
        <f>'Temporary Relocation Numbers'!AD55*Assumptions!E$21</f>
        <v>561092.16052553919</v>
      </c>
      <c r="AE55" s="52">
        <f>'Temporary Relocation Numbers'!AE55*Assumptions!F$21</f>
        <v>572589.18536637235</v>
      </c>
      <c r="AF55" s="52">
        <f>'Temporary Relocation Numbers'!AF55*Assumptions!G$21</f>
        <v>451126.95518982055</v>
      </c>
      <c r="AG55" s="52">
        <f>'Temporary Relocation Numbers'!AG55*Assumptions!H$21</f>
        <v>178317.9165084743</v>
      </c>
      <c r="AH55" s="53">
        <f>'Temporary Relocation Numbers'!AH55*Assumptions!C$21</f>
        <v>315953518.278552</v>
      </c>
      <c r="AI55" s="53">
        <f>'Temporary Relocation Numbers'!AI55*Assumptions!D$21</f>
        <v>604757116.65316057</v>
      </c>
      <c r="AJ55" s="53">
        <f>'Temporary Relocation Numbers'!AJ55*Assumptions!E$21</f>
        <v>477439745.30359811</v>
      </c>
      <c r="AK55" s="53">
        <f>'Temporary Relocation Numbers'!AK55*Assumptions!F$21</f>
        <v>220707716.72438338</v>
      </c>
      <c r="AL55" s="53">
        <f>'Temporary Relocation Numbers'!AL55*Assumptions!G$21</f>
        <v>135633746.08947074</v>
      </c>
      <c r="AM55" s="53">
        <f>'Temporary Relocation Numbers'!AM55*Assumptions!H$21</f>
        <v>71482987.904479191</v>
      </c>
    </row>
    <row r="56" spans="1:39" x14ac:dyDescent="0.35">
      <c r="A56">
        <v>2075</v>
      </c>
      <c r="B56" s="51">
        <f>'Temporary Relocation Numbers'!B56*Assumptions!C$21</f>
        <v>0</v>
      </c>
      <c r="C56" s="51">
        <f>'Temporary Relocation Numbers'!C56*Assumptions!D$21</f>
        <v>0</v>
      </c>
      <c r="D56" s="51">
        <f>'Temporary Relocation Numbers'!D56*Assumptions!E$21</f>
        <v>0</v>
      </c>
      <c r="E56" s="51">
        <f>'Temporary Relocation Numbers'!E56*Assumptions!F$21</f>
        <v>0</v>
      </c>
      <c r="F56" s="51">
        <f>'Temporary Relocation Numbers'!F56*Assumptions!G$21</f>
        <v>0</v>
      </c>
      <c r="G56" s="51">
        <f>'Temporary Relocation Numbers'!G56*Assumptions!H$21</f>
        <v>0</v>
      </c>
      <c r="H56" s="52">
        <f>'Temporary Relocation Numbers'!H56*Assumptions!C$21</f>
        <v>780112.99663036747</v>
      </c>
      <c r="I56" s="52">
        <f>'Temporary Relocation Numbers'!I56*Assumptions!D$21</f>
        <v>908003.92308648443</v>
      </c>
      <c r="J56" s="52">
        <f>'Temporary Relocation Numbers'!J56*Assumptions!E$21</f>
        <v>624697.14377788571</v>
      </c>
      <c r="K56" s="52">
        <f>'Temporary Relocation Numbers'!K56*Assumptions!F$21</f>
        <v>577529.90646328405</v>
      </c>
      <c r="L56" s="52">
        <f>'Temporary Relocation Numbers'!L56*Assumptions!G$21</f>
        <v>463312.8452453349</v>
      </c>
      <c r="M56" s="52">
        <f>'Temporary Relocation Numbers'!M56*Assumptions!H$21</f>
        <v>196137.21912499759</v>
      </c>
      <c r="N56" s="53">
        <f>'Temporary Relocation Numbers'!N56*Assumptions!C$21</f>
        <v>344093522.20628697</v>
      </c>
      <c r="O56" s="53">
        <f>'Temporary Relocation Numbers'!O56*Assumptions!D$21</f>
        <v>671445139.51211643</v>
      </c>
      <c r="P56" s="53">
        <f>'Temporary Relocation Numbers'!P56*Assumptions!E$21</f>
        <v>535714182.70429599</v>
      </c>
      <c r="Q56" s="53">
        <f>'Temporary Relocation Numbers'!Q56*Assumptions!F$21</f>
        <v>224351051.92483678</v>
      </c>
      <c r="R56" s="53">
        <f>'Temporary Relocation Numbers'!R56*Assumptions!G$21</f>
        <v>140385604.22497669</v>
      </c>
      <c r="S56" s="53">
        <f>'Temporary Relocation Numbers'!S56*Assumptions!H$21</f>
        <v>79240459.372655958</v>
      </c>
      <c r="U56">
        <v>2075</v>
      </c>
      <c r="V56" s="51">
        <f>'Temporary Relocation Numbers'!V56*Assumptions!C$21</f>
        <v>0</v>
      </c>
      <c r="W56" s="51">
        <f>'Temporary Relocation Numbers'!W56*Assumptions!D$21</f>
        <v>0</v>
      </c>
      <c r="X56" s="51">
        <f>'Temporary Relocation Numbers'!X56*Assumptions!E$21</f>
        <v>0</v>
      </c>
      <c r="Y56" s="51">
        <f>'Temporary Relocation Numbers'!Y56*Assumptions!F$21</f>
        <v>0</v>
      </c>
      <c r="Z56" s="51">
        <f>'Temporary Relocation Numbers'!Z56*Assumptions!G$21</f>
        <v>0</v>
      </c>
      <c r="AA56" s="51">
        <f>'Temporary Relocation Numbers'!AA56*Assumptions!H$21</f>
        <v>0</v>
      </c>
      <c r="AB56" s="52">
        <f>'Temporary Relocation Numbers'!AB56*Assumptions!C$21</f>
        <v>726266.22076093778</v>
      </c>
      <c r="AC56" s="52">
        <f>'Temporary Relocation Numbers'!AC56*Assumptions!D$21</f>
        <v>829181.89589714457</v>
      </c>
      <c r="AD56" s="52">
        <f>'Temporary Relocation Numbers'!AD56*Assumptions!E$21</f>
        <v>564477.42611564696</v>
      </c>
      <c r="AE56" s="52">
        <f>'Temporary Relocation Numbers'!AE56*Assumptions!F$21</f>
        <v>576043.81653547136</v>
      </c>
      <c r="AF56" s="52">
        <f>'Temporary Relocation Numbers'!AF56*Assumptions!G$21</f>
        <v>453848.76216845267</v>
      </c>
      <c r="AG56" s="52">
        <f>'Temporary Relocation Numbers'!AG56*Assumptions!H$21</f>
        <v>179393.77097468253</v>
      </c>
      <c r="AH56" s="53">
        <f>'Temporary Relocation Numbers'!AH56*Assumptions!C$21</f>
        <v>320342697.84059107</v>
      </c>
      <c r="AI56" s="53">
        <f>'Temporary Relocation Numbers'!AI56*Assumptions!D$21</f>
        <v>613158313.10406232</v>
      </c>
      <c r="AJ56" s="53">
        <f>'Temporary Relocation Numbers'!AJ56*Assumptions!E$21</f>
        <v>484072267.65564936</v>
      </c>
      <c r="AK56" s="53">
        <f>'Temporary Relocation Numbers'!AK56*Assumptions!F$21</f>
        <v>223773755.69337165</v>
      </c>
      <c r="AL56" s="53">
        <f>'Temporary Relocation Numbers'!AL56*Assumptions!G$21</f>
        <v>137517950.03662813</v>
      </c>
      <c r="AM56" s="53">
        <f>'Temporary Relocation Numbers'!AM56*Assumptions!H$21</f>
        <v>72476019.003652483</v>
      </c>
    </row>
    <row r="57" spans="1:39" x14ac:dyDescent="0.35">
      <c r="A57">
        <v>2076</v>
      </c>
      <c r="B57" s="51">
        <f>'Temporary Relocation Numbers'!B57*Assumptions!C$21</f>
        <v>0</v>
      </c>
      <c r="C57" s="51">
        <f>'Temporary Relocation Numbers'!C57*Assumptions!D$21</f>
        <v>0</v>
      </c>
      <c r="D57" s="51">
        <f>'Temporary Relocation Numbers'!D57*Assumptions!E$21</f>
        <v>0</v>
      </c>
      <c r="E57" s="51">
        <f>'Temporary Relocation Numbers'!E57*Assumptions!F$21</f>
        <v>0</v>
      </c>
      <c r="F57" s="51">
        <f>'Temporary Relocation Numbers'!F57*Assumptions!G$21</f>
        <v>0</v>
      </c>
      <c r="G57" s="51">
        <f>'Temporary Relocation Numbers'!G57*Assumptions!H$21</f>
        <v>0</v>
      </c>
      <c r="H57" s="52">
        <f>'Temporary Relocation Numbers'!H57*Assumptions!C$21</f>
        <v>784819.69166138535</v>
      </c>
      <c r="I57" s="52">
        <f>'Temporary Relocation Numbers'!I57*Assumptions!D$21</f>
        <v>913482.22888499789</v>
      </c>
      <c r="J57" s="52">
        <f>'Temporary Relocation Numbers'!J57*Assumptions!E$21</f>
        <v>628466.16051675635</v>
      </c>
      <c r="K57" s="52">
        <f>'Temporary Relocation Numbers'!K57*Assumptions!F$21</f>
        <v>581014.34673380409</v>
      </c>
      <c r="L57" s="52">
        <f>'Temporary Relocation Numbers'!L57*Assumptions!G$21</f>
        <v>466108.17396815092</v>
      </c>
      <c r="M57" s="52">
        <f>'Temporary Relocation Numbers'!M57*Assumptions!H$21</f>
        <v>197320.58368710688</v>
      </c>
      <c r="N57" s="53">
        <f>'Temporary Relocation Numbers'!N57*Assumptions!C$21</f>
        <v>348873618.54237634</v>
      </c>
      <c r="O57" s="53">
        <f>'Temporary Relocation Numbers'!O57*Assumptions!D$21</f>
        <v>680772756.11671734</v>
      </c>
      <c r="P57" s="53">
        <f>'Temporary Relocation Numbers'!P57*Assumptions!E$21</f>
        <v>543156244.92481267</v>
      </c>
      <c r="Q57" s="53">
        <f>'Temporary Relocation Numbers'!Q57*Assumptions!F$21</f>
        <v>227467703.5677608</v>
      </c>
      <c r="R57" s="53">
        <f>'Temporary Relocation Numbers'!R57*Assumptions!G$21</f>
        <v>142335820.28278786</v>
      </c>
      <c r="S57" s="53">
        <f>'Temporary Relocation Numbers'!S57*Assumptions!H$21</f>
        <v>80341256.118519127</v>
      </c>
      <c r="U57">
        <v>2076</v>
      </c>
      <c r="V57" s="51">
        <f>'Temporary Relocation Numbers'!V57*Assumptions!C$21</f>
        <v>0</v>
      </c>
      <c r="W57" s="51">
        <f>'Temporary Relocation Numbers'!W57*Assumptions!D$21</f>
        <v>0</v>
      </c>
      <c r="X57" s="51">
        <f>'Temporary Relocation Numbers'!X57*Assumptions!E$21</f>
        <v>0</v>
      </c>
      <c r="Y57" s="51">
        <f>'Temporary Relocation Numbers'!Y57*Assumptions!F$21</f>
        <v>0</v>
      </c>
      <c r="Z57" s="51">
        <f>'Temporary Relocation Numbers'!Z57*Assumptions!G$21</f>
        <v>0</v>
      </c>
      <c r="AA57" s="51">
        <f>'Temporary Relocation Numbers'!AA57*Assumptions!H$21</f>
        <v>0</v>
      </c>
      <c r="AB57" s="52">
        <f>'Temporary Relocation Numbers'!AB57*Assumptions!C$21</f>
        <v>730648.03932724369</v>
      </c>
      <c r="AC57" s="52">
        <f>'Temporary Relocation Numbers'!AC57*Assumptions!D$21</f>
        <v>834184.64078934176</v>
      </c>
      <c r="AD57" s="52">
        <f>'Temporary Relocation Numbers'!AD57*Assumptions!E$21</f>
        <v>567883.11619912996</v>
      </c>
      <c r="AE57" s="52">
        <f>'Temporary Relocation Numbers'!AE57*Assumptions!F$21</f>
        <v>579519.29070478678</v>
      </c>
      <c r="AF57" s="52">
        <f>'Temporary Relocation Numbers'!AF57*Assumptions!G$21</f>
        <v>456586.99076220597</v>
      </c>
      <c r="AG57" s="52">
        <f>'Temporary Relocation Numbers'!AG57*Assumptions!H$21</f>
        <v>180476.11644782449</v>
      </c>
      <c r="AH57" s="53">
        <f>'Temporary Relocation Numbers'!AH57*Assumptions!C$21</f>
        <v>324792851.23616356</v>
      </c>
      <c r="AI57" s="53">
        <f>'Temporary Relocation Numbers'!AI57*Assumptions!D$21</f>
        <v>621676217.73393905</v>
      </c>
      <c r="AJ57" s="53">
        <f>'Temporary Relocation Numbers'!AJ57*Assumptions!E$21</f>
        <v>490796928.02759349</v>
      </c>
      <c r="AK57" s="53">
        <f>'Temporary Relocation Numbers'!AK57*Assumptions!F$21</f>
        <v>226882387.62240171</v>
      </c>
      <c r="AL57" s="53">
        <f>'Temporary Relocation Numbers'!AL57*Assumptions!G$21</f>
        <v>139428329.06643888</v>
      </c>
      <c r="AM57" s="53">
        <f>'Temporary Relocation Numbers'!AM57*Assumptions!H$21</f>
        <v>73482845.144035399</v>
      </c>
    </row>
    <row r="58" spans="1:39" x14ac:dyDescent="0.35">
      <c r="A58">
        <v>2077</v>
      </c>
      <c r="B58" s="51">
        <f>'Temporary Relocation Numbers'!B58*Assumptions!C$21</f>
        <v>0</v>
      </c>
      <c r="C58" s="51">
        <f>'Temporary Relocation Numbers'!C58*Assumptions!D$21</f>
        <v>0</v>
      </c>
      <c r="D58" s="51">
        <f>'Temporary Relocation Numbers'!D58*Assumptions!E$21</f>
        <v>0</v>
      </c>
      <c r="E58" s="51">
        <f>'Temporary Relocation Numbers'!E58*Assumptions!F$21</f>
        <v>0</v>
      </c>
      <c r="F58" s="51">
        <f>'Temporary Relocation Numbers'!F58*Assumptions!G$21</f>
        <v>0</v>
      </c>
      <c r="G58" s="51">
        <f>'Temporary Relocation Numbers'!G58*Assumptions!H$21</f>
        <v>0</v>
      </c>
      <c r="H58" s="52">
        <f>'Temporary Relocation Numbers'!H58*Assumptions!C$21</f>
        <v>789554.78383257473</v>
      </c>
      <c r="I58" s="52">
        <f>'Temporary Relocation Numbers'!I58*Assumptions!D$21</f>
        <v>918993.58722178661</v>
      </c>
      <c r="J58" s="52">
        <f>'Temporary Relocation Numbers'!J58*Assumptions!E$21</f>
        <v>632257.91705413477</v>
      </c>
      <c r="K58" s="52">
        <f>'Temporary Relocation Numbers'!K58*Assumptions!F$21</f>
        <v>584519.80985329323</v>
      </c>
      <c r="L58" s="52">
        <f>'Temporary Relocation Numbers'!L58*Assumptions!G$21</f>
        <v>468920.36788852996</v>
      </c>
      <c r="M58" s="52">
        <f>'Temporary Relocation Numbers'!M58*Assumptions!H$21</f>
        <v>198511.08790222599</v>
      </c>
      <c r="N58" s="53">
        <f>'Temporary Relocation Numbers'!N58*Assumptions!C$21</f>
        <v>353720119.27002716</v>
      </c>
      <c r="O58" s="53">
        <f>'Temporary Relocation Numbers'!O58*Assumptions!D$21</f>
        <v>690229950.59209645</v>
      </c>
      <c r="P58" s="53">
        <f>'Temporary Relocation Numbers'!P58*Assumptions!E$21</f>
        <v>550701691.17338419</v>
      </c>
      <c r="Q58" s="53">
        <f>'Temporary Relocation Numbers'!Q58*Assumptions!F$21</f>
        <v>230627651.27450982</v>
      </c>
      <c r="R58" s="53">
        <f>'Temporary Relocation Numbers'!R58*Assumptions!G$21</f>
        <v>144313128.45373377</v>
      </c>
      <c r="S58" s="53">
        <f>'Temporary Relocation Numbers'!S58*Assumptions!H$21</f>
        <v>81457344.97002247</v>
      </c>
      <c r="U58">
        <v>2077</v>
      </c>
      <c r="V58" s="51">
        <f>'Temporary Relocation Numbers'!V58*Assumptions!C$21</f>
        <v>0</v>
      </c>
      <c r="W58" s="51">
        <f>'Temporary Relocation Numbers'!W58*Assumptions!D$21</f>
        <v>0</v>
      </c>
      <c r="X58" s="51">
        <f>'Temporary Relocation Numbers'!X58*Assumptions!E$21</f>
        <v>0</v>
      </c>
      <c r="Y58" s="51">
        <f>'Temporary Relocation Numbers'!Y58*Assumptions!F$21</f>
        <v>0</v>
      </c>
      <c r="Z58" s="51">
        <f>'Temporary Relocation Numbers'!Z58*Assumptions!G$21</f>
        <v>0</v>
      </c>
      <c r="AA58" s="51">
        <f>'Temporary Relocation Numbers'!AA58*Assumptions!H$21</f>
        <v>0</v>
      </c>
      <c r="AB58" s="52">
        <f>'Temporary Relocation Numbers'!AB58*Assumptions!C$21</f>
        <v>735056.2949401855</v>
      </c>
      <c r="AC58" s="52">
        <f>'Temporary Relocation Numbers'!AC58*Assumptions!D$21</f>
        <v>839217.56899424747</v>
      </c>
      <c r="AD58" s="52">
        <f>'Temporary Relocation Numbers'!AD58*Assumptions!E$21</f>
        <v>571309.35400411265</v>
      </c>
      <c r="AE58" s="52">
        <f>'Temporary Relocation Numbers'!AE58*Assumptions!F$21</f>
        <v>583015.73362744134</v>
      </c>
      <c r="AF58" s="52">
        <f>'Temporary Relocation Numbers'!AF58*Assumptions!G$21</f>
        <v>459341.7400484379</v>
      </c>
      <c r="AG58" s="52">
        <f>'Temporary Relocation Numbers'!AG58*Assumptions!H$21</f>
        <v>181564.9920904192</v>
      </c>
      <c r="AH58" s="53">
        <f>'Temporary Relocation Numbers'!AH58*Assumptions!C$21</f>
        <v>329304825.50475007</v>
      </c>
      <c r="AI58" s="53">
        <f>'Temporary Relocation Numbers'!AI58*Assumptions!D$21</f>
        <v>630312451.83555746</v>
      </c>
      <c r="AJ58" s="53">
        <f>'Temporary Relocation Numbers'!AJ58*Assumptions!E$21</f>
        <v>497615006.38718009</v>
      </c>
      <c r="AK58" s="53">
        <f>'Temporary Relocation Numbers'!AK58*Assumptions!F$21</f>
        <v>230034204.20657703</v>
      </c>
      <c r="AL58" s="53">
        <f>'Temporary Relocation Numbers'!AL58*Assumptions!G$21</f>
        <v>141365246.79928127</v>
      </c>
      <c r="AM58" s="53">
        <f>'Temporary Relocation Numbers'!AM58*Assumptions!H$21</f>
        <v>74503657.964300707</v>
      </c>
    </row>
    <row r="59" spans="1:39" x14ac:dyDescent="0.35">
      <c r="A59">
        <v>2078</v>
      </c>
      <c r="B59" s="51">
        <f>'Temporary Relocation Numbers'!B59*Assumptions!C$21</f>
        <v>0</v>
      </c>
      <c r="C59" s="51">
        <f>'Temporary Relocation Numbers'!C59*Assumptions!D$21</f>
        <v>0</v>
      </c>
      <c r="D59" s="51">
        <f>'Temporary Relocation Numbers'!D59*Assumptions!E$21</f>
        <v>0</v>
      </c>
      <c r="E59" s="51">
        <f>'Temporary Relocation Numbers'!E59*Assumptions!F$21</f>
        <v>0</v>
      </c>
      <c r="F59" s="51">
        <f>'Temporary Relocation Numbers'!F59*Assumptions!G$21</f>
        <v>0</v>
      </c>
      <c r="G59" s="51">
        <f>'Temporary Relocation Numbers'!G59*Assumptions!H$21</f>
        <v>0</v>
      </c>
      <c r="H59" s="52">
        <f>'Temporary Relocation Numbers'!H59*Assumptions!C$21</f>
        <v>794318.44447383168</v>
      </c>
      <c r="I59" s="52">
        <f>'Temporary Relocation Numbers'!I59*Assumptions!D$21</f>
        <v>924538.19751439465</v>
      </c>
      <c r="J59" s="52">
        <f>'Temporary Relocation Numbers'!J59*Assumptions!E$21</f>
        <v>636072.55058719264</v>
      </c>
      <c r="K59" s="52">
        <f>'Temporary Relocation Numbers'!K59*Assumptions!F$21</f>
        <v>588046.42265996523</v>
      </c>
      <c r="L59" s="52">
        <f>'Temporary Relocation Numbers'!L59*Assumptions!G$21</f>
        <v>471749.52876011812</v>
      </c>
      <c r="M59" s="52">
        <f>'Temporary Relocation Numbers'!M59*Assumptions!H$21</f>
        <v>199708.77484638296</v>
      </c>
      <c r="N59" s="53">
        <f>'Temporary Relocation Numbers'!N59*Assumptions!C$21</f>
        <v>358633946.86922884</v>
      </c>
      <c r="O59" s="53">
        <f>'Temporary Relocation Numbers'!O59*Assumptions!D$21</f>
        <v>699818523.0148766</v>
      </c>
      <c r="P59" s="53">
        <f>'Temporary Relocation Numbers'!P59*Assumptions!E$21</f>
        <v>558351957.645643</v>
      </c>
      <c r="Q59" s="53">
        <f>'Temporary Relocation Numbers'!Q59*Assumptions!F$21</f>
        <v>233831496.50760099</v>
      </c>
      <c r="R59" s="53">
        <f>'Temporary Relocation Numbers'!R59*Assumptions!G$21</f>
        <v>146317905.09744444</v>
      </c>
      <c r="S59" s="53">
        <f>'Temporary Relocation Numbers'!S59*Assumptions!H$21</f>
        <v>82588938.362836614</v>
      </c>
      <c r="U59">
        <v>2078</v>
      </c>
      <c r="V59" s="51">
        <f>'Temporary Relocation Numbers'!V59*Assumptions!C$21</f>
        <v>0</v>
      </c>
      <c r="W59" s="51">
        <f>'Temporary Relocation Numbers'!W59*Assumptions!D$21</f>
        <v>0</v>
      </c>
      <c r="X59" s="51">
        <f>'Temporary Relocation Numbers'!X59*Assumptions!E$21</f>
        <v>0</v>
      </c>
      <c r="Y59" s="51">
        <f>'Temporary Relocation Numbers'!Y59*Assumptions!F$21</f>
        <v>0</v>
      </c>
      <c r="Z59" s="51">
        <f>'Temporary Relocation Numbers'!Z59*Assumptions!G$21</f>
        <v>0</v>
      </c>
      <c r="AA59" s="51">
        <f>'Temporary Relocation Numbers'!AA59*Assumptions!H$21</f>
        <v>0</v>
      </c>
      <c r="AB59" s="52">
        <f>'Temporary Relocation Numbers'!AB59*Assumptions!C$21</f>
        <v>739491.1471037271</v>
      </c>
      <c r="AC59" s="52">
        <f>'Temporary Relocation Numbers'!AC59*Assumptions!D$21</f>
        <v>844280.86261836265</v>
      </c>
      <c r="AD59" s="52">
        <f>'Temporary Relocation Numbers'!AD59*Assumptions!E$21</f>
        <v>574756.26350219827</v>
      </c>
      <c r="AE59" s="52">
        <f>'Temporary Relocation Numbers'!AE59*Assumptions!F$21</f>
        <v>586533.271815271</v>
      </c>
      <c r="AF59" s="52">
        <f>'Temporary Relocation Numbers'!AF59*Assumptions!G$21</f>
        <v>462113.10970227484</v>
      </c>
      <c r="AG59" s="52">
        <f>'Temporary Relocation Numbers'!AG59*Assumptions!H$21</f>
        <v>182660.43730126688</v>
      </c>
      <c r="AH59" s="53">
        <f>'Temporary Relocation Numbers'!AH59*Assumptions!C$21</f>
        <v>333879479.45277786</v>
      </c>
      <c r="AI59" s="53">
        <f>'Temporary Relocation Numbers'!AI59*Assumptions!D$21</f>
        <v>639068659.22444427</v>
      </c>
      <c r="AJ59" s="53">
        <f>'Temporary Relocation Numbers'!AJ59*Assumptions!E$21</f>
        <v>504527800.48328197</v>
      </c>
      <c r="AK59" s="53">
        <f>'Temporary Relocation Numbers'!AK59*Assumptions!F$21</f>
        <v>233229805.36074197</v>
      </c>
      <c r="AL59" s="53">
        <f>'Temporary Relocation Numbers'!AL59*Assumptions!G$21</f>
        <v>143329071.90689406</v>
      </c>
      <c r="AM59" s="53">
        <f>'Temporary Relocation Numbers'!AM59*Assumptions!H$21</f>
        <v>75538651.765337482</v>
      </c>
    </row>
    <row r="60" spans="1:39" x14ac:dyDescent="0.35">
      <c r="A60">
        <v>2079</v>
      </c>
      <c r="B60" s="51">
        <f>'Temporary Relocation Numbers'!B60*Assumptions!C$21</f>
        <v>0</v>
      </c>
      <c r="C60" s="51">
        <f>'Temporary Relocation Numbers'!C60*Assumptions!D$21</f>
        <v>0</v>
      </c>
      <c r="D60" s="51">
        <f>'Temporary Relocation Numbers'!D60*Assumptions!E$21</f>
        <v>0</v>
      </c>
      <c r="E60" s="51">
        <f>'Temporary Relocation Numbers'!E60*Assumptions!F$21</f>
        <v>0</v>
      </c>
      <c r="F60" s="51">
        <f>'Temporary Relocation Numbers'!F60*Assumptions!G$21</f>
        <v>0</v>
      </c>
      <c r="G60" s="51">
        <f>'Temporary Relocation Numbers'!G60*Assumptions!H$21</f>
        <v>0</v>
      </c>
      <c r="H60" s="52">
        <f>'Temporary Relocation Numbers'!H60*Assumptions!C$21</f>
        <v>799110.8459487455</v>
      </c>
      <c r="I60" s="52">
        <f>'Temporary Relocation Numbers'!I60*Assumptions!D$21</f>
        <v>930116.26038352167</v>
      </c>
      <c r="J60" s="52">
        <f>'Temporary Relocation Numbers'!J60*Assumptions!E$21</f>
        <v>639910.19914085977</v>
      </c>
      <c r="K60" s="52">
        <f>'Temporary Relocation Numbers'!K60*Assumptions!F$21</f>
        <v>591594.31275729288</v>
      </c>
      <c r="L60" s="52">
        <f>'Temporary Relocation Numbers'!L60*Assumptions!G$21</f>
        <v>474595.75895047648</v>
      </c>
      <c r="M60" s="52">
        <f>'Temporary Relocation Numbers'!M60*Assumptions!H$21</f>
        <v>200913.6878554986</v>
      </c>
      <c r="N60" s="53">
        <f>'Temporary Relocation Numbers'!N60*Assumptions!C$21</f>
        <v>363616036.63492674</v>
      </c>
      <c r="O60" s="53">
        <f>'Temporary Relocation Numbers'!O60*Assumptions!D$21</f>
        <v>709540298.46807873</v>
      </c>
      <c r="P60" s="53">
        <f>'Temporary Relocation Numbers'!P60*Assumptions!E$21</f>
        <v>566108500.48863852</v>
      </c>
      <c r="Q60" s="53">
        <f>'Temporary Relocation Numbers'!Q60*Assumptions!F$21</f>
        <v>237079849.08498031</v>
      </c>
      <c r="R60" s="53">
        <f>'Temporary Relocation Numbers'!R60*Assumptions!G$21</f>
        <v>148350531.80188233</v>
      </c>
      <c r="S60" s="53">
        <f>'Temporary Relocation Numbers'!S60*Assumptions!H$21</f>
        <v>83736251.683757067</v>
      </c>
      <c r="U60">
        <v>2079</v>
      </c>
      <c r="V60" s="51">
        <f>'Temporary Relocation Numbers'!V60*Assumptions!C$21</f>
        <v>0</v>
      </c>
      <c r="W60" s="51">
        <f>'Temporary Relocation Numbers'!W60*Assumptions!D$21</f>
        <v>0</v>
      </c>
      <c r="X60" s="51">
        <f>'Temporary Relocation Numbers'!X60*Assumptions!E$21</f>
        <v>0</v>
      </c>
      <c r="Y60" s="51">
        <f>'Temporary Relocation Numbers'!Y60*Assumptions!F$21</f>
        <v>0</v>
      </c>
      <c r="Z60" s="51">
        <f>'Temporary Relocation Numbers'!Z60*Assumptions!G$21</f>
        <v>0</v>
      </c>
      <c r="AA60" s="51">
        <f>'Temporary Relocation Numbers'!AA60*Assumptions!H$21</f>
        <v>0</v>
      </c>
      <c r="AB60" s="52">
        <f>'Temporary Relocation Numbers'!AB60*Assumptions!C$21</f>
        <v>743952.75628417765</v>
      </c>
      <c r="AC60" s="52">
        <f>'Temporary Relocation Numbers'!AC60*Assumptions!D$21</f>
        <v>849374.70486690081</v>
      </c>
      <c r="AD60" s="52">
        <f>'Temporary Relocation Numbers'!AD60*Assumptions!E$21</f>
        <v>578223.96941295348</v>
      </c>
      <c r="AE60" s="52">
        <f>'Temporary Relocation Numbers'!AE60*Assumptions!F$21</f>
        <v>590072.03254340112</v>
      </c>
      <c r="AF60" s="52">
        <f>'Temporary Relocation Numbers'!AF60*Assumptions!G$21</f>
        <v>464901.20000021713</v>
      </c>
      <c r="AG60" s="52">
        <f>'Temporary Relocation Numbers'!AG60*Assumptions!H$21</f>
        <v>183762.49171687453</v>
      </c>
      <c r="AH60" s="53">
        <f>'Temporary Relocation Numbers'!AH60*Assumptions!C$21</f>
        <v>338517683.81708699</v>
      </c>
      <c r="AI60" s="53">
        <f>'Temporary Relocation Numbers'!AI60*Assumptions!D$21</f>
        <v>647946506.55176759</v>
      </c>
      <c r="AJ60" s="53">
        <f>'Temporary Relocation Numbers'!AJ60*Assumptions!E$21</f>
        <v>511536626.09290677</v>
      </c>
      <c r="AK60" s="53">
        <f>'Temporary Relocation Numbers'!AK60*Assumptions!F$21</f>
        <v>236469799.33366942</v>
      </c>
      <c r="AL60" s="53">
        <f>'Temporary Relocation Numbers'!AL60*Assumptions!G$21</f>
        <v>145320178.18254933</v>
      </c>
      <c r="AM60" s="53">
        <f>'Temporary Relocation Numbers'!AM60*Assumptions!H$21</f>
        <v>76588023.547233909</v>
      </c>
    </row>
    <row r="61" spans="1:39" x14ac:dyDescent="0.35">
      <c r="A61">
        <v>2080</v>
      </c>
      <c r="B61" s="51">
        <f>'Temporary Relocation Numbers'!B61*Assumptions!C$21</f>
        <v>0</v>
      </c>
      <c r="C61" s="51">
        <f>'Temporary Relocation Numbers'!C61*Assumptions!D$21</f>
        <v>0</v>
      </c>
      <c r="D61" s="51">
        <f>'Temporary Relocation Numbers'!D61*Assumptions!E$21</f>
        <v>0</v>
      </c>
      <c r="E61" s="51">
        <f>'Temporary Relocation Numbers'!E61*Assumptions!F$21</f>
        <v>0</v>
      </c>
      <c r="F61" s="51">
        <f>'Temporary Relocation Numbers'!F61*Assumptions!G$21</f>
        <v>0</v>
      </c>
      <c r="G61" s="51">
        <f>'Temporary Relocation Numbers'!G61*Assumptions!H$21</f>
        <v>0</v>
      </c>
      <c r="H61" s="52">
        <f>'Temporary Relocation Numbers'!H61*Assumptions!C$21</f>
        <v>805527.16982319648</v>
      </c>
      <c r="I61" s="52">
        <f>'Temporary Relocation Numbers'!I61*Assumptions!D$21</f>
        <v>937584.46982876887</v>
      </c>
      <c r="J61" s="52">
        <f>'Temporary Relocation Numbers'!J61*Assumptions!E$21</f>
        <v>645048.24864809378</v>
      </c>
      <c r="K61" s="52">
        <f>'Temporary Relocation Numbers'!K61*Assumptions!F$21</f>
        <v>596344.41811774217</v>
      </c>
      <c r="L61" s="52">
        <f>'Temporary Relocation Numbers'!L61*Assumptions!G$21</f>
        <v>478406.44443210313</v>
      </c>
      <c r="M61" s="52">
        <f>'Temporary Relocation Numbers'!M61*Assumptions!H$21</f>
        <v>202526.88995208728</v>
      </c>
      <c r="N61" s="53">
        <f>'Temporary Relocation Numbers'!N61*Assumptions!C$21</f>
        <v>369398775.94844472</v>
      </c>
      <c r="O61" s="53">
        <f>'Temporary Relocation Numbers'!O61*Assumptions!D$21</f>
        <v>720824417.33271551</v>
      </c>
      <c r="P61" s="53">
        <f>'Temporary Relocation Numbers'!P61*Assumptions!E$21</f>
        <v>575111562.92721605</v>
      </c>
      <c r="Q61" s="53">
        <f>'Temporary Relocation Numbers'!Q61*Assumptions!F$21</f>
        <v>240850229.99676365</v>
      </c>
      <c r="R61" s="53">
        <f>'Temporary Relocation Numbers'!R61*Assumptions!G$21</f>
        <v>150709812.92812526</v>
      </c>
      <c r="S61" s="53">
        <f>'Temporary Relocation Numbers'!S61*Assumptions!H$21</f>
        <v>85067944.639490128</v>
      </c>
      <c r="U61">
        <v>2080</v>
      </c>
      <c r="V61" s="51">
        <f>'Temporary Relocation Numbers'!V61*Assumptions!C$21</f>
        <v>0</v>
      </c>
      <c r="W61" s="51">
        <f>'Temporary Relocation Numbers'!W61*Assumptions!D$21</f>
        <v>0</v>
      </c>
      <c r="X61" s="51">
        <f>'Temporary Relocation Numbers'!X61*Assumptions!E$21</f>
        <v>0</v>
      </c>
      <c r="Y61" s="51">
        <f>'Temporary Relocation Numbers'!Y61*Assumptions!F$21</f>
        <v>0</v>
      </c>
      <c r="Z61" s="51">
        <f>'Temporary Relocation Numbers'!Z61*Assumptions!G$21</f>
        <v>0</v>
      </c>
      <c r="AA61" s="51">
        <f>'Temporary Relocation Numbers'!AA61*Assumptions!H$21</f>
        <v>0</v>
      </c>
      <c r="AB61" s="52">
        <f>'Temporary Relocation Numbers'!AB61*Assumptions!C$21</f>
        <v>749926.1977107455</v>
      </c>
      <c r="AC61" s="52">
        <f>'Temporary Relocation Numbers'!AC61*Assumptions!D$21</f>
        <v>856194.61380046303</v>
      </c>
      <c r="AD61" s="52">
        <f>'Temporary Relocation Numbers'!AD61*Assumptions!E$21</f>
        <v>582866.71988810145</v>
      </c>
      <c r="AE61" s="52">
        <f>'Temporary Relocation Numbers'!AE61*Assumptions!F$21</f>
        <v>594809.91501521156</v>
      </c>
      <c r="AF61" s="52">
        <f>'Temporary Relocation Numbers'!AF61*Assumptions!G$21</f>
        <v>468634.04467870598</v>
      </c>
      <c r="AG61" s="52">
        <f>'Temporary Relocation Numbers'!AG61*Assumptions!H$21</f>
        <v>185237.98121724764</v>
      </c>
      <c r="AH61" s="53">
        <f>'Temporary Relocation Numbers'!AH61*Assumptions!C$21</f>
        <v>343901273.43168789</v>
      </c>
      <c r="AI61" s="53">
        <f>'Temporary Relocation Numbers'!AI61*Assumptions!D$21</f>
        <v>658251073.34472072</v>
      </c>
      <c r="AJ61" s="53">
        <f>'Temporary Relocation Numbers'!AJ61*Assumptions!E$21</f>
        <v>519671808.97809333</v>
      </c>
      <c r="AK61" s="53">
        <f>'Temporary Relocation Numbers'!AK61*Assumptions!F$21</f>
        <v>240230478.36675465</v>
      </c>
      <c r="AL61" s="53">
        <f>'Temporary Relocation Numbers'!AL61*Assumptions!G$21</f>
        <v>147631266.31606689</v>
      </c>
      <c r="AM61" s="53">
        <f>'Temporary Relocation Numbers'!AM61*Assumptions!H$21</f>
        <v>77806035.213633284</v>
      </c>
    </row>
    <row r="62" spans="1:39" x14ac:dyDescent="0.35">
      <c r="A62">
        <v>2081</v>
      </c>
      <c r="B62" s="51">
        <f>'Temporary Relocation Numbers'!B62*Assumptions!C$21</f>
        <v>0</v>
      </c>
      <c r="C62" s="51">
        <f>'Temporary Relocation Numbers'!C62*Assumptions!D$21</f>
        <v>0</v>
      </c>
      <c r="D62" s="51">
        <f>'Temporary Relocation Numbers'!D62*Assumptions!E$21</f>
        <v>0</v>
      </c>
      <c r="E62" s="51">
        <f>'Temporary Relocation Numbers'!E62*Assumptions!F$21</f>
        <v>0</v>
      </c>
      <c r="F62" s="51">
        <f>'Temporary Relocation Numbers'!F62*Assumptions!G$21</f>
        <v>0</v>
      </c>
      <c r="G62" s="51">
        <f>'Temporary Relocation Numbers'!G62*Assumptions!H$21</f>
        <v>0</v>
      </c>
      <c r="H62" s="52">
        <f>'Temporary Relocation Numbers'!H62*Assumptions!C$21</f>
        <v>810387.1974652604</v>
      </c>
      <c r="I62" s="52">
        <f>'Temporary Relocation Numbers'!I62*Assumptions!D$21</f>
        <v>943241.24542969326</v>
      </c>
      <c r="J62" s="52">
        <f>'Temporary Relocation Numbers'!J62*Assumptions!E$21</f>
        <v>648940.05073291052</v>
      </c>
      <c r="K62" s="52">
        <f>'Temporary Relocation Numbers'!K62*Assumptions!F$21</f>
        <v>599942.37292897305</v>
      </c>
      <c r="L62" s="52">
        <f>'Temporary Relocation Numbers'!L62*Assumptions!G$21</f>
        <v>481292.8381270442</v>
      </c>
      <c r="M62" s="52">
        <f>'Temporary Relocation Numbers'!M62*Assumptions!H$21</f>
        <v>203748.80563699754</v>
      </c>
      <c r="N62" s="53">
        <f>'Temporary Relocation Numbers'!N62*Assumptions!C$21</f>
        <v>374530409.12812585</v>
      </c>
      <c r="O62" s="53">
        <f>'Temporary Relocation Numbers'!O62*Assumptions!D$21</f>
        <v>730838003.56404901</v>
      </c>
      <c r="P62" s="53">
        <f>'Temporary Relocation Numbers'!P62*Assumptions!E$21</f>
        <v>583100927.72886741</v>
      </c>
      <c r="Q62" s="53">
        <f>'Temporary Relocation Numbers'!Q62*Assumptions!F$21</f>
        <v>244196085.782051</v>
      </c>
      <c r="R62" s="53">
        <f>'Temporary Relocation Numbers'!R62*Assumptions!G$21</f>
        <v>152803451.36680114</v>
      </c>
      <c r="S62" s="53">
        <f>'Temporary Relocation Numbers'!S62*Assumptions!H$21</f>
        <v>86249695.949083537</v>
      </c>
      <c r="U62">
        <v>2081</v>
      </c>
      <c r="V62" s="51">
        <f>'Temporary Relocation Numbers'!V62*Assumptions!C$21</f>
        <v>0</v>
      </c>
      <c r="W62" s="51">
        <f>'Temporary Relocation Numbers'!W62*Assumptions!D$21</f>
        <v>0</v>
      </c>
      <c r="X62" s="51">
        <f>'Temporary Relocation Numbers'!X62*Assumptions!E$21</f>
        <v>0</v>
      </c>
      <c r="Y62" s="51">
        <f>'Temporary Relocation Numbers'!Y62*Assumptions!F$21</f>
        <v>0</v>
      </c>
      <c r="Z62" s="51">
        <f>'Temporary Relocation Numbers'!Z62*Assumptions!G$21</f>
        <v>0</v>
      </c>
      <c r="AA62" s="51">
        <f>'Temporary Relocation Numbers'!AA62*Assumptions!H$21</f>
        <v>0</v>
      </c>
      <c r="AB62" s="52">
        <f>'Temporary Relocation Numbers'!AB62*Assumptions!C$21</f>
        <v>754450.76520755875</v>
      </c>
      <c r="AC62" s="52">
        <f>'Temporary Relocation Numbers'!AC62*Assumptions!D$21</f>
        <v>861360.33588401438</v>
      </c>
      <c r="AD62" s="52">
        <f>'Temporary Relocation Numbers'!AD62*Assumptions!E$21</f>
        <v>586383.3590238326</v>
      </c>
      <c r="AE62" s="52">
        <f>'Temporary Relocation Numbers'!AE62*Assumptions!F$21</f>
        <v>598398.61163159274</v>
      </c>
      <c r="AF62" s="52">
        <f>'Temporary Relocation Numbers'!AF62*Assumptions!G$21</f>
        <v>471461.47806205222</v>
      </c>
      <c r="AG62" s="52">
        <f>'Temporary Relocation Numbers'!AG62*Assumptions!H$21</f>
        <v>186355.5868583752</v>
      </c>
      <c r="AH62" s="53">
        <f>'Temporary Relocation Numbers'!AH62*Assumptions!C$21</f>
        <v>348678699.07622468</v>
      </c>
      <c r="AI62" s="53">
        <f>'Temporary Relocation Numbers'!AI62*Assumptions!D$21</f>
        <v>667395399.93287337</v>
      </c>
      <c r="AJ62" s="53">
        <f>'Temporary Relocation Numbers'!AJ62*Assumptions!E$21</f>
        <v>526891012.91467875</v>
      </c>
      <c r="AK62" s="53">
        <f>'Temporary Relocation Numbers'!AK62*Assumptions!F$21</f>
        <v>243567724.65402859</v>
      </c>
      <c r="AL62" s="53">
        <f>'Temporary Relocation Numbers'!AL62*Assumptions!G$21</f>
        <v>149682138.0403727</v>
      </c>
      <c r="AM62" s="53">
        <f>'Temporary Relocation Numbers'!AM62*Assumptions!H$21</f>
        <v>78886905.151159629</v>
      </c>
    </row>
    <row r="63" spans="1:39" x14ac:dyDescent="0.35">
      <c r="A63">
        <v>2082</v>
      </c>
      <c r="B63" s="51">
        <f>'Temporary Relocation Numbers'!B63*Assumptions!C$21</f>
        <v>0</v>
      </c>
      <c r="C63" s="51">
        <f>'Temporary Relocation Numbers'!C63*Assumptions!D$21</f>
        <v>0</v>
      </c>
      <c r="D63" s="51">
        <f>'Temporary Relocation Numbers'!D63*Assumptions!E$21</f>
        <v>0</v>
      </c>
      <c r="E63" s="51">
        <f>'Temporary Relocation Numbers'!E63*Assumptions!F$21</f>
        <v>0</v>
      </c>
      <c r="F63" s="51">
        <f>'Temporary Relocation Numbers'!F63*Assumptions!G$21</f>
        <v>0</v>
      </c>
      <c r="G63" s="51">
        <f>'Temporary Relocation Numbers'!G63*Assumptions!H$21</f>
        <v>0</v>
      </c>
      <c r="H63" s="52">
        <f>'Temporary Relocation Numbers'!H63*Assumptions!C$21</f>
        <v>815276.54735686001</v>
      </c>
      <c r="I63" s="52">
        <f>'Temporary Relocation Numbers'!I63*Assumptions!D$21</f>
        <v>948932.1503397401</v>
      </c>
      <c r="J63" s="52">
        <f>'Temporary Relocation Numbers'!J63*Assumptions!E$21</f>
        <v>652855.33342324663</v>
      </c>
      <c r="K63" s="52">
        <f>'Temporary Relocation Numbers'!K63*Assumptions!F$21</f>
        <v>603562.03546216839</v>
      </c>
      <c r="L63" s="52">
        <f>'Temporary Relocation Numbers'!L63*Assumptions!G$21</f>
        <v>484196.64644643088</v>
      </c>
      <c r="M63" s="52">
        <f>'Temporary Relocation Numbers'!M63*Assumptions!H$21</f>
        <v>204978.09356734826</v>
      </c>
      <c r="N63" s="53">
        <f>'Temporary Relocation Numbers'!N63*Assumptions!C$21</f>
        <v>379733330.19722444</v>
      </c>
      <c r="O63" s="53">
        <f>'Temporary Relocation Numbers'!O63*Assumptions!D$21</f>
        <v>740990697.05479467</v>
      </c>
      <c r="P63" s="53">
        <f>'Temporary Relocation Numbers'!P63*Assumptions!E$21</f>
        <v>591201279.60511124</v>
      </c>
      <c r="Q63" s="53">
        <f>'Temporary Relocation Numbers'!Q63*Assumptions!F$21</f>
        <v>247588421.7012212</v>
      </c>
      <c r="R63" s="53">
        <f>'Temporary Relocation Numbers'!R63*Assumptions!G$21</f>
        <v>154926174.32112163</v>
      </c>
      <c r="S63" s="53">
        <f>'Temporary Relocation Numbers'!S63*Assumptions!H$21</f>
        <v>87447863.973147258</v>
      </c>
      <c r="U63">
        <v>2082</v>
      </c>
      <c r="V63" s="51">
        <f>'Temporary Relocation Numbers'!V63*Assumptions!C$21</f>
        <v>0</v>
      </c>
      <c r="W63" s="51">
        <f>'Temporary Relocation Numbers'!W63*Assumptions!D$21</f>
        <v>0</v>
      </c>
      <c r="X63" s="51">
        <f>'Temporary Relocation Numbers'!X63*Assumptions!E$21</f>
        <v>0</v>
      </c>
      <c r="Y63" s="51">
        <f>'Temporary Relocation Numbers'!Y63*Assumptions!F$21</f>
        <v>0</v>
      </c>
      <c r="Z63" s="51">
        <f>'Temporary Relocation Numbers'!Z63*Assumptions!G$21</f>
        <v>0</v>
      </c>
      <c r="AA63" s="51">
        <f>'Temporary Relocation Numbers'!AA63*Assumptions!H$21</f>
        <v>0</v>
      </c>
      <c r="AB63" s="52">
        <f>'Temporary Relocation Numbers'!AB63*Assumptions!C$21</f>
        <v>759002.63100531895</v>
      </c>
      <c r="AC63" s="52">
        <f>'Temporary Relocation Numbers'!AC63*Assumptions!D$21</f>
        <v>866557.22457877104</v>
      </c>
      <c r="AD63" s="52">
        <f>'Temporary Relocation Numbers'!AD63*Assumptions!E$21</f>
        <v>589921.21527556819</v>
      </c>
      <c r="AE63" s="52">
        <f>'Temporary Relocation Numbers'!AE63*Assumptions!F$21</f>
        <v>602008.96011200489</v>
      </c>
      <c r="AF63" s="52">
        <f>'Temporary Relocation Numbers'!AF63*Assumptions!G$21</f>
        <v>474305.97034162679</v>
      </c>
      <c r="AG63" s="52">
        <f>'Temporary Relocation Numbers'!AG63*Assumptions!H$21</f>
        <v>187479.93540590271</v>
      </c>
      <c r="AH63" s="53">
        <f>'Temporary Relocation Numbers'!AH63*Assumptions!C$21</f>
        <v>353522492.01147056</v>
      </c>
      <c r="AI63" s="53">
        <f>'Temporary Relocation Numbers'!AI63*Assumptions!D$21</f>
        <v>676666758.15399551</v>
      </c>
      <c r="AJ63" s="53">
        <f>'Temporary Relocation Numbers'!AJ63*Assumptions!E$21</f>
        <v>534210504.96498817</v>
      </c>
      <c r="AK63" s="53">
        <f>'Temporary Relocation Numbers'!AK63*Assumptions!F$21</f>
        <v>246951331.47331175</v>
      </c>
      <c r="AL63" s="53">
        <f>'Temporary Relocation Numbers'!AL63*Assumptions!G$21</f>
        <v>151761500.1714502</v>
      </c>
      <c r="AM63" s="53">
        <f>'Temporary Relocation Numbers'!AM63*Assumptions!H$21</f>
        <v>79982790.374050945</v>
      </c>
    </row>
    <row r="64" spans="1:39" x14ac:dyDescent="0.35">
      <c r="A64">
        <v>2083</v>
      </c>
      <c r="B64" s="51">
        <f>'Temporary Relocation Numbers'!B64*Assumptions!C$21</f>
        <v>0</v>
      </c>
      <c r="C64" s="51">
        <f>'Temporary Relocation Numbers'!C64*Assumptions!D$21</f>
        <v>0</v>
      </c>
      <c r="D64" s="51">
        <f>'Temporary Relocation Numbers'!D64*Assumptions!E$21</f>
        <v>0</v>
      </c>
      <c r="E64" s="51">
        <f>'Temporary Relocation Numbers'!E64*Assumptions!F$21</f>
        <v>0</v>
      </c>
      <c r="F64" s="51">
        <f>'Temporary Relocation Numbers'!F64*Assumptions!G$21</f>
        <v>0</v>
      </c>
      <c r="G64" s="51">
        <f>'Temporary Relocation Numbers'!G64*Assumptions!H$21</f>
        <v>0</v>
      </c>
      <c r="H64" s="52">
        <f>'Temporary Relocation Numbers'!H64*Assumptions!C$21</f>
        <v>820195.39640940039</v>
      </c>
      <c r="I64" s="52">
        <f>'Temporary Relocation Numbers'!I64*Assumptions!D$21</f>
        <v>954657.3904729886</v>
      </c>
      <c r="J64" s="52">
        <f>'Temporary Relocation Numbers'!J64*Assumptions!E$21</f>
        <v>656794.23838582169</v>
      </c>
      <c r="K64" s="52">
        <f>'Temporary Relocation Numbers'!K64*Assumptions!F$21</f>
        <v>607203.53668762092</v>
      </c>
      <c r="L64" s="52">
        <f>'Temporary Relocation Numbers'!L64*Assumptions!G$21</f>
        <v>487117.97445879405</v>
      </c>
      <c r="M64" s="52">
        <f>'Temporary Relocation Numbers'!M64*Assumptions!H$21</f>
        <v>206214.79822247918</v>
      </c>
      <c r="N64" s="53">
        <f>'Temporary Relocation Numbers'!N64*Assumptions!C$21</f>
        <v>385008529.47656047</v>
      </c>
      <c r="O64" s="53">
        <f>'Temporary Relocation Numbers'!O64*Assumptions!D$21</f>
        <v>751284430.26243269</v>
      </c>
      <c r="P64" s="53">
        <f>'Temporary Relocation Numbers'!P64*Assumptions!E$21</f>
        <v>599414160.37197912</v>
      </c>
      <c r="Q64" s="53">
        <f>'Temporary Relocation Numbers'!Q64*Assumptions!F$21</f>
        <v>251027883.44942191</v>
      </c>
      <c r="R64" s="53">
        <f>'Temporary Relocation Numbers'!R64*Assumptions!G$21</f>
        <v>157078385.8288779</v>
      </c>
      <c r="S64" s="53">
        <f>'Temporary Relocation Numbers'!S64*Assumptions!H$21</f>
        <v>88662676.770251557</v>
      </c>
      <c r="U64">
        <v>2083</v>
      </c>
      <c r="V64" s="51">
        <f>'Temporary Relocation Numbers'!V64*Assumptions!C$21</f>
        <v>0</v>
      </c>
      <c r="W64" s="51">
        <f>'Temporary Relocation Numbers'!W64*Assumptions!D$21</f>
        <v>0</v>
      </c>
      <c r="X64" s="51">
        <f>'Temporary Relocation Numbers'!X64*Assumptions!E$21</f>
        <v>0</v>
      </c>
      <c r="Y64" s="51">
        <f>'Temporary Relocation Numbers'!Y64*Assumptions!F$21</f>
        <v>0</v>
      </c>
      <c r="Z64" s="51">
        <f>'Temporary Relocation Numbers'!Z64*Assumptions!G$21</f>
        <v>0</v>
      </c>
      <c r="AA64" s="51">
        <f>'Temporary Relocation Numbers'!AA64*Assumptions!H$21</f>
        <v>0</v>
      </c>
      <c r="AB64" s="52">
        <f>'Temporary Relocation Numbers'!AB64*Assumptions!C$21</f>
        <v>763581.95980424015</v>
      </c>
      <c r="AC64" s="52">
        <f>'Temporary Relocation Numbers'!AC64*Assumptions!D$21</f>
        <v>871785.46792381792</v>
      </c>
      <c r="AD64" s="52">
        <f>'Temporary Relocation Numbers'!AD64*Assumptions!E$21</f>
        <v>593480.41665360273</v>
      </c>
      <c r="AE64" s="52">
        <f>'Temporary Relocation Numbers'!AE64*Assumptions!F$21</f>
        <v>605641.09108973038</v>
      </c>
      <c r="AF64" s="52">
        <f>'Temporary Relocation Numbers'!AF64*Assumptions!G$21</f>
        <v>477167.62443972757</v>
      </c>
      <c r="AG64" s="52">
        <f>'Temporary Relocation Numbers'!AG64*Assumptions!H$21</f>
        <v>188611.06754214704</v>
      </c>
      <c r="AH64" s="53">
        <f>'Temporary Relocation Numbers'!AH64*Assumptions!C$21</f>
        <v>358433574.20201576</v>
      </c>
      <c r="AI64" s="53">
        <f>'Temporary Relocation Numbers'!AI64*Assumptions!D$21</f>
        <v>686066912.7127502</v>
      </c>
      <c r="AJ64" s="53">
        <f>'Temporary Relocation Numbers'!AJ64*Assumptions!E$21</f>
        <v>541631678.31666994</v>
      </c>
      <c r="AK64" s="53">
        <f>'Temporary Relocation Numbers'!AK64*Assumptions!F$21</f>
        <v>250381942.85826045</v>
      </c>
      <c r="AL64" s="53">
        <f>'Temporary Relocation Numbers'!AL64*Assumptions!G$21</f>
        <v>153869748.49381787</v>
      </c>
      <c r="AM64" s="53">
        <f>'Temporary Relocation Numbers'!AM64*Assumptions!H$21</f>
        <v>81093899.472431466</v>
      </c>
    </row>
    <row r="65" spans="1:39" x14ac:dyDescent="0.35">
      <c r="A65">
        <v>2084</v>
      </c>
      <c r="B65" s="51">
        <f>'Temporary Relocation Numbers'!B65*Assumptions!C$21</f>
        <v>0</v>
      </c>
      <c r="C65" s="51">
        <f>'Temporary Relocation Numbers'!C65*Assumptions!D$21</f>
        <v>0</v>
      </c>
      <c r="D65" s="51">
        <f>'Temporary Relocation Numbers'!D65*Assumptions!E$21</f>
        <v>0</v>
      </c>
      <c r="E65" s="51">
        <f>'Temporary Relocation Numbers'!E65*Assumptions!F$21</f>
        <v>0</v>
      </c>
      <c r="F65" s="51">
        <f>'Temporary Relocation Numbers'!F65*Assumptions!G$21</f>
        <v>0</v>
      </c>
      <c r="G65" s="51">
        <f>'Temporary Relocation Numbers'!G65*Assumptions!H$21</f>
        <v>0</v>
      </c>
      <c r="H65" s="52">
        <f>'Temporary Relocation Numbers'!H65*Assumptions!C$21</f>
        <v>825143.92260165536</v>
      </c>
      <c r="I65" s="52">
        <f>'Temporary Relocation Numbers'!I65*Assumptions!D$21</f>
        <v>960417.17298587062</v>
      </c>
      <c r="J65" s="52">
        <f>'Temporary Relocation Numbers'!J65*Assumptions!E$21</f>
        <v>660756.90814208065</v>
      </c>
      <c r="K65" s="52">
        <f>'Temporary Relocation Numbers'!K65*Assumptions!F$21</f>
        <v>610867.0083658119</v>
      </c>
      <c r="L65" s="52">
        <f>'Temporary Relocation Numbers'!L65*Assumptions!G$21</f>
        <v>490056.92786657973</v>
      </c>
      <c r="M65" s="52">
        <f>'Temporary Relocation Numbers'!M65*Assumptions!H$21</f>
        <v>207458.96435008952</v>
      </c>
      <c r="N65" s="53">
        <f>'Temporary Relocation Numbers'!N65*Assumptions!C$21</f>
        <v>390357011.04434419</v>
      </c>
      <c r="O65" s="53">
        <f>'Temporary Relocation Numbers'!O65*Assumptions!D$21</f>
        <v>761721162.48985767</v>
      </c>
      <c r="P65" s="53">
        <f>'Temporary Relocation Numbers'!P65*Assumptions!E$21</f>
        <v>607741133.26418161</v>
      </c>
      <c r="Q65" s="53">
        <f>'Temporary Relocation Numbers'!Q65*Assumptions!F$21</f>
        <v>254515125.69170249</v>
      </c>
      <c r="R65" s="53">
        <f>'Temporary Relocation Numbers'!R65*Assumptions!G$21</f>
        <v>159260495.54069433</v>
      </c>
      <c r="S65" s="53">
        <f>'Temporary Relocation Numbers'!S65*Assumptions!H$21</f>
        <v>89894365.567122564</v>
      </c>
      <c r="U65">
        <v>2084</v>
      </c>
      <c r="V65" s="51">
        <f>'Temporary Relocation Numbers'!V65*Assumptions!C$21</f>
        <v>0</v>
      </c>
      <c r="W65" s="51">
        <f>'Temporary Relocation Numbers'!W65*Assumptions!D$21</f>
        <v>0</v>
      </c>
      <c r="X65" s="51">
        <f>'Temporary Relocation Numbers'!X65*Assumptions!E$21</f>
        <v>0</v>
      </c>
      <c r="Y65" s="51">
        <f>'Temporary Relocation Numbers'!Y65*Assumptions!F$21</f>
        <v>0</v>
      </c>
      <c r="Z65" s="51">
        <f>'Temporary Relocation Numbers'!Z65*Assumptions!G$21</f>
        <v>0</v>
      </c>
      <c r="AA65" s="51">
        <f>'Temporary Relocation Numbers'!AA65*Assumptions!H$21</f>
        <v>0</v>
      </c>
      <c r="AB65" s="52">
        <f>'Temporary Relocation Numbers'!AB65*Assumptions!C$21</f>
        <v>768188.91729823034</v>
      </c>
      <c r="AC65" s="52">
        <f>'Temporary Relocation Numbers'!AC65*Assumptions!D$21</f>
        <v>877045.25509274623</v>
      </c>
      <c r="AD65" s="52">
        <f>'Temporary Relocation Numbers'!AD65*Assumptions!E$21</f>
        <v>597061.09194056178</v>
      </c>
      <c r="AE65" s="52">
        <f>'Temporary Relocation Numbers'!AE65*Assumptions!F$21</f>
        <v>609295.13598620682</v>
      </c>
      <c r="AF65" s="52">
        <f>'Temporary Relocation Numbers'!AF65*Assumptions!G$21</f>
        <v>480046.54389961867</v>
      </c>
      <c r="AG65" s="52">
        <f>'Temporary Relocation Numbers'!AG65*Assumptions!H$21</f>
        <v>189749.0241948757</v>
      </c>
      <c r="AH65" s="53">
        <f>'Temporary Relocation Numbers'!AH65*Assumptions!C$21</f>
        <v>363412880.42024601</v>
      </c>
      <c r="AI65" s="53">
        <f>'Temporary Relocation Numbers'!AI65*Assumptions!D$21</f>
        <v>695597652.82881784</v>
      </c>
      <c r="AJ65" s="53">
        <f>'Temporary Relocation Numbers'!AJ65*Assumptions!E$21</f>
        <v>549155945.51132917</v>
      </c>
      <c r="AK65" s="53">
        <f>'Temporary Relocation Numbers'!AK65*Assumptions!F$21</f>
        <v>253860211.78935122</v>
      </c>
      <c r="AL65" s="53">
        <f>'Temporary Relocation Numbers'!AL65*Assumptions!G$21</f>
        <v>156007284.29017428</v>
      </c>
      <c r="AM65" s="53">
        <f>'Temporary Relocation Numbers'!AM65*Assumptions!H$21</f>
        <v>82220443.934128687</v>
      </c>
    </row>
    <row r="66" spans="1:39" x14ac:dyDescent="0.35">
      <c r="A66">
        <v>2085</v>
      </c>
      <c r="B66" s="51">
        <f>'Temporary Relocation Numbers'!B66*Assumptions!C$21</f>
        <v>0</v>
      </c>
      <c r="C66" s="51">
        <f>'Temporary Relocation Numbers'!C66*Assumptions!D$21</f>
        <v>0</v>
      </c>
      <c r="D66" s="51">
        <f>'Temporary Relocation Numbers'!D66*Assumptions!E$21</f>
        <v>0</v>
      </c>
      <c r="E66" s="51">
        <f>'Temporary Relocation Numbers'!E66*Assumptions!F$21</f>
        <v>0</v>
      </c>
      <c r="F66" s="51">
        <f>'Temporary Relocation Numbers'!F66*Assumptions!G$21</f>
        <v>0</v>
      </c>
      <c r="G66" s="51">
        <f>'Temporary Relocation Numbers'!G66*Assumptions!H$21</f>
        <v>0</v>
      </c>
      <c r="H66" s="52">
        <f>'Temporary Relocation Numbers'!H66*Assumptions!C$21</f>
        <v>830122.304986206</v>
      </c>
      <c r="I66" s="52">
        <f>'Temporary Relocation Numbers'!I66*Assumptions!D$21</f>
        <v>966211.70628466492</v>
      </c>
      <c r="J66" s="52">
        <f>'Temporary Relocation Numbers'!J66*Assumptions!E$21</f>
        <v>664743.48607334995</v>
      </c>
      <c r="K66" s="52">
        <f>'Temporary Relocation Numbers'!K66*Assumptions!F$21</f>
        <v>614552.58305218047</v>
      </c>
      <c r="L66" s="52">
        <f>'Temporary Relocation Numbers'!L66*Assumptions!G$21</f>
        <v>493013.61300997366</v>
      </c>
      <c r="M66" s="52">
        <f>'Temporary Relocation Numbers'!M66*Assumptions!H$21</f>
        <v>208710.63696785687</v>
      </c>
      <c r="N66" s="53">
        <f>'Temporary Relocation Numbers'!N66*Assumptions!C$21</f>
        <v>395779792.92729175</v>
      </c>
      <c r="O66" s="53">
        <f>'Temporary Relocation Numbers'!O66*Assumptions!D$21</f>
        <v>772302880.25830972</v>
      </c>
      <c r="P66" s="53">
        <f>'Temporary Relocation Numbers'!P66*Assumptions!E$21</f>
        <v>616183783.23265541</v>
      </c>
      <c r="Q66" s="53">
        <f>'Temporary Relocation Numbers'!Q66*Assumptions!F$21</f>
        <v>258050812.18762228</v>
      </c>
      <c r="R66" s="53">
        <f>'Temporary Relocation Numbers'!R66*Assumptions!G$21</f>
        <v>161472918.79800132</v>
      </c>
      <c r="S66" s="53">
        <f>'Temporary Relocation Numbers'!S66*Assumptions!H$21</f>
        <v>91143164.802653879</v>
      </c>
      <c r="U66">
        <v>2085</v>
      </c>
      <c r="V66" s="51">
        <f>'Temporary Relocation Numbers'!V66*Assumptions!C$21</f>
        <v>0</v>
      </c>
      <c r="W66" s="51">
        <f>'Temporary Relocation Numbers'!W66*Assumptions!D$21</f>
        <v>0</v>
      </c>
      <c r="X66" s="51">
        <f>'Temporary Relocation Numbers'!X66*Assumptions!E$21</f>
        <v>0</v>
      </c>
      <c r="Y66" s="51">
        <f>'Temporary Relocation Numbers'!Y66*Assumptions!F$21</f>
        <v>0</v>
      </c>
      <c r="Z66" s="51">
        <f>'Temporary Relocation Numbers'!Z66*Assumptions!G$21</f>
        <v>0</v>
      </c>
      <c r="AA66" s="51">
        <f>'Temporary Relocation Numbers'!AA66*Assumptions!H$21</f>
        <v>0</v>
      </c>
      <c r="AB66" s="52">
        <f>'Temporary Relocation Numbers'!AB66*Assumptions!C$21</f>
        <v>772823.67018088687</v>
      </c>
      <c r="AC66" s="52">
        <f>'Temporary Relocation Numbers'!AC66*Assumptions!D$21</f>
        <v>882336.77640049707</v>
      </c>
      <c r="AD66" s="52">
        <f>'Temporary Relocation Numbers'!AD66*Assumptions!E$21</f>
        <v>600663.37069606129</v>
      </c>
      <c r="AE66" s="52">
        <f>'Temporary Relocation Numbers'!AE66*Assumptions!F$21</f>
        <v>612971.22701578413</v>
      </c>
      <c r="AF66" s="52">
        <f>'Temporary Relocation Numbers'!AF66*Assumptions!G$21</f>
        <v>482942.83288927661</v>
      </c>
      <c r="AG66" s="52">
        <f>'Temporary Relocation Numbers'!AG66*Assumptions!H$21</f>
        <v>190893.84653878759</v>
      </c>
      <c r="AH66" s="53">
        <f>'Temporary Relocation Numbers'!AH66*Assumptions!C$21</f>
        <v>368461358.42426687</v>
      </c>
      <c r="AI66" s="53">
        <f>'Temporary Relocation Numbers'!AI66*Assumptions!D$21</f>
        <v>705260792.57745314</v>
      </c>
      <c r="AJ66" s="53">
        <f>'Temporary Relocation Numbers'!AJ66*Assumptions!E$21</f>
        <v>556784738.71338987</v>
      </c>
      <c r="AK66" s="53">
        <f>'Temporary Relocation Numbers'!AK66*Assumptions!F$21</f>
        <v>257386800.31816897</v>
      </c>
      <c r="AL66" s="53">
        <f>'Temporary Relocation Numbers'!AL66*Assumptions!G$21</f>
        <v>158174514.41777796</v>
      </c>
      <c r="AM66" s="53">
        <f>'Temporary Relocation Numbers'!AM66*Assumptions!H$21</f>
        <v>83362638.184927627</v>
      </c>
    </row>
    <row r="67" spans="1:39" x14ac:dyDescent="0.35">
      <c r="A67">
        <v>2086</v>
      </c>
      <c r="B67" s="51">
        <f>'Temporary Relocation Numbers'!B67*Assumptions!C$21</f>
        <v>0</v>
      </c>
      <c r="C67" s="51">
        <f>'Temporary Relocation Numbers'!C67*Assumptions!D$21</f>
        <v>0</v>
      </c>
      <c r="D67" s="51">
        <f>'Temporary Relocation Numbers'!D67*Assumptions!E$21</f>
        <v>0</v>
      </c>
      <c r="E67" s="51">
        <f>'Temporary Relocation Numbers'!E67*Assumptions!F$21</f>
        <v>0</v>
      </c>
      <c r="F67" s="51">
        <f>'Temporary Relocation Numbers'!F67*Assumptions!G$21</f>
        <v>0</v>
      </c>
      <c r="G67" s="51">
        <f>'Temporary Relocation Numbers'!G67*Assumptions!H$21</f>
        <v>0</v>
      </c>
      <c r="H67" s="52">
        <f>'Temporary Relocation Numbers'!H67*Assumptions!C$21</f>
        <v>835130.72369592136</v>
      </c>
      <c r="I67" s="52">
        <f>'Temporary Relocation Numbers'!I67*Assumptions!D$21</f>
        <v>972041.20003303781</v>
      </c>
      <c r="J67" s="52">
        <f>'Temporary Relocation Numbers'!J67*Assumptions!E$21</f>
        <v>668754.11642602598</v>
      </c>
      <c r="K67" s="52">
        <f>'Temporary Relocation Numbers'!K67*Assumptions!F$21</f>
        <v>618260.39410191926</v>
      </c>
      <c r="L67" s="52">
        <f>'Temporary Relocation Numbers'!L67*Assumptions!G$21</f>
        <v>495988.13687074906</v>
      </c>
      <c r="M67" s="52">
        <f>'Temporary Relocation Numbers'!M67*Assumptions!H$21</f>
        <v>209969.86136506638</v>
      </c>
      <c r="N67" s="53">
        <f>'Temporary Relocation Numbers'!N67*Assumptions!C$21</f>
        <v>401277907.2943964</v>
      </c>
      <c r="O67" s="53">
        <f>'Temporary Relocation Numbers'!O67*Assumptions!D$21</f>
        <v>783031597.68548894</v>
      </c>
      <c r="P67" s="53">
        <f>'Temporary Relocation Numbers'!P67*Assumptions!E$21</f>
        <v>624743717.24624133</v>
      </c>
      <c r="Q67" s="53">
        <f>'Temporary Relocation Numbers'!Q67*Assumptions!F$21</f>
        <v>261635615.91759047</v>
      </c>
      <c r="R67" s="53">
        <f>'Temporary Relocation Numbers'!R67*Assumptions!G$21</f>
        <v>163716076.71209088</v>
      </c>
      <c r="S67" s="53">
        <f>'Temporary Relocation Numbers'!S67*Assumptions!H$21</f>
        <v>92409312.172529593</v>
      </c>
      <c r="U67">
        <v>2086</v>
      </c>
      <c r="V67" s="51">
        <f>'Temporary Relocation Numbers'!V67*Assumptions!C$21</f>
        <v>0</v>
      </c>
      <c r="W67" s="51">
        <f>'Temporary Relocation Numbers'!W67*Assumptions!D$21</f>
        <v>0</v>
      </c>
      <c r="X67" s="51">
        <f>'Temporary Relocation Numbers'!X67*Assumptions!E$21</f>
        <v>0</v>
      </c>
      <c r="Y67" s="51">
        <f>'Temporary Relocation Numbers'!Y67*Assumptions!F$21</f>
        <v>0</v>
      </c>
      <c r="Z67" s="51">
        <f>'Temporary Relocation Numbers'!Z67*Assumptions!G$21</f>
        <v>0</v>
      </c>
      <c r="AA67" s="51">
        <f>'Temporary Relocation Numbers'!AA67*Assumptions!H$21</f>
        <v>0</v>
      </c>
      <c r="AB67" s="52">
        <f>'Temporary Relocation Numbers'!AB67*Assumptions!C$21</f>
        <v>777486.38615152822</v>
      </c>
      <c r="AC67" s="52">
        <f>'Temporary Relocation Numbers'!AC67*Assumptions!D$21</f>
        <v>887660.22331024788</v>
      </c>
      <c r="AD67" s="52">
        <f>'Temporary Relocation Numbers'!AD67*Assumptions!E$21</f>
        <v>604287.38326139632</v>
      </c>
      <c r="AE67" s="52">
        <f>'Temporary Relocation Numbers'!AE67*Assumptions!F$21</f>
        <v>616669.49719050725</v>
      </c>
      <c r="AF67" s="52">
        <f>'Temporary Relocation Numbers'!AF67*Assumptions!G$21</f>
        <v>485856.59620516031</v>
      </c>
      <c r="AG67" s="52">
        <f>'Temporary Relocation Numbers'!AG67*Assumptions!H$21</f>
        <v>192045.57599700309</v>
      </c>
      <c r="AH67" s="53">
        <f>'Temporary Relocation Numbers'!AH67*Assumptions!C$21</f>
        <v>373579969.13829976</v>
      </c>
      <c r="AI67" s="53">
        <f>'Temporary Relocation Numbers'!AI67*Assumptions!D$21</f>
        <v>715058171.23477626</v>
      </c>
      <c r="AJ67" s="53">
        <f>'Temporary Relocation Numbers'!AJ67*Assumptions!E$21</f>
        <v>564519509.9826926</v>
      </c>
      <c r="AK67" s="53">
        <f>'Temporary Relocation Numbers'!AK67*Assumptions!F$21</f>
        <v>260962379.6934211</v>
      </c>
      <c r="AL67" s="53">
        <f>'Temporary Relocation Numbers'!AL67*Assumptions!G$21</f>
        <v>160371851.38588828</v>
      </c>
      <c r="AM67" s="53">
        <f>'Temporary Relocation Numbers'!AM67*Assumptions!H$21</f>
        <v>84520699.629384667</v>
      </c>
    </row>
    <row r="68" spans="1:39" x14ac:dyDescent="0.35">
      <c r="A68">
        <v>2087</v>
      </c>
      <c r="B68" s="51">
        <f>'Temporary Relocation Numbers'!B68*Assumptions!C$21</f>
        <v>0</v>
      </c>
      <c r="C68" s="51">
        <f>'Temporary Relocation Numbers'!C68*Assumptions!D$21</f>
        <v>0</v>
      </c>
      <c r="D68" s="51">
        <f>'Temporary Relocation Numbers'!D68*Assumptions!E$21</f>
        <v>0</v>
      </c>
      <c r="E68" s="51">
        <f>'Temporary Relocation Numbers'!E68*Assumptions!F$21</f>
        <v>0</v>
      </c>
      <c r="F68" s="51">
        <f>'Temporary Relocation Numbers'!F68*Assumptions!G$21</f>
        <v>0</v>
      </c>
      <c r="G68" s="51">
        <f>'Temporary Relocation Numbers'!G68*Assumptions!H$21</f>
        <v>0</v>
      </c>
      <c r="H68" s="52">
        <f>'Temporary Relocation Numbers'!H68*Assumptions!C$21</f>
        <v>840169.3599504747</v>
      </c>
      <c r="I68" s="52">
        <f>'Temporary Relocation Numbers'!I68*Assumptions!D$21</f>
        <v>977905.86515963089</v>
      </c>
      <c r="J68" s="52">
        <f>'Temporary Relocation Numbers'!J68*Assumptions!E$21</f>
        <v>672788.94431679428</v>
      </c>
      <c r="K68" s="52">
        <f>'Temporary Relocation Numbers'!K68*Assumptions!F$21</f>
        <v>621990.57567479892</v>
      </c>
      <c r="L68" s="52">
        <f>'Temporary Relocation Numbers'!L68*Assumptions!G$21</f>
        <v>498980.60707613855</v>
      </c>
      <c r="M68" s="52">
        <f>'Temporary Relocation Numbers'!M68*Assumptions!H$21</f>
        <v>211236.68310424927</v>
      </c>
      <c r="N68" s="53">
        <f>'Temporary Relocation Numbers'!N68*Assumptions!C$21</f>
        <v>406852400.65338981</v>
      </c>
      <c r="O68" s="53">
        <f>'Temporary Relocation Numbers'!O68*Assumptions!D$21</f>
        <v>793909356.86892021</v>
      </c>
      <c r="P68" s="53">
        <f>'Temporary Relocation Numbers'!P68*Assumptions!E$21</f>
        <v>633422564.59755337</v>
      </c>
      <c r="Q68" s="53">
        <f>'Temporary Relocation Numbers'!Q68*Assumptions!F$21</f>
        <v>265270219.21096021</v>
      </c>
      <c r="R68" s="53">
        <f>'Temporary Relocation Numbers'!R68*Assumptions!G$21</f>
        <v>165990396.24427098</v>
      </c>
      <c r="S68" s="53">
        <f>'Temporary Relocation Numbers'!S68*Assumptions!H$21</f>
        <v>93693048.674467102</v>
      </c>
      <c r="U68">
        <v>2087</v>
      </c>
      <c r="V68" s="51">
        <f>'Temporary Relocation Numbers'!V68*Assumptions!C$21</f>
        <v>0</v>
      </c>
      <c r="W68" s="51">
        <f>'Temporary Relocation Numbers'!W68*Assumptions!D$21</f>
        <v>0</v>
      </c>
      <c r="X68" s="51">
        <f>'Temporary Relocation Numbers'!X68*Assumptions!E$21</f>
        <v>0</v>
      </c>
      <c r="Y68" s="51">
        <f>'Temporary Relocation Numbers'!Y68*Assumptions!F$21</f>
        <v>0</v>
      </c>
      <c r="Z68" s="51">
        <f>'Temporary Relocation Numbers'!Z68*Assumptions!G$21</f>
        <v>0</v>
      </c>
      <c r="AA68" s="51">
        <f>'Temporary Relocation Numbers'!AA68*Assumptions!H$21</f>
        <v>0</v>
      </c>
      <c r="AB68" s="52">
        <f>'Temporary Relocation Numbers'!AB68*Assumptions!C$21</f>
        <v>782177.23392126162</v>
      </c>
      <c r="AC68" s="52">
        <f>'Temporary Relocation Numbers'!AC68*Assumptions!D$21</f>
        <v>893015.78844034148</v>
      </c>
      <c r="AD68" s="52">
        <f>'Temporary Relocation Numbers'!AD68*Assumptions!E$21</f>
        <v>607933.260764256</v>
      </c>
      <c r="AE68" s="52">
        <f>'Temporary Relocation Numbers'!AE68*Assumptions!F$21</f>
        <v>620390.08032492991</v>
      </c>
      <c r="AF68" s="52">
        <f>'Temporary Relocation Numbers'!AF68*Assumptions!G$21</f>
        <v>488787.93927600217</v>
      </c>
      <c r="AG68" s="52">
        <f>'Temporary Relocation Numbers'!AG68*Assumptions!H$21</f>
        <v>193204.25424256289</v>
      </c>
      <c r="AH68" s="53">
        <f>'Temporary Relocation Numbers'!AH68*Assumptions!C$21</f>
        <v>378769686.83558273</v>
      </c>
      <c r="AI68" s="53">
        <f>'Temporary Relocation Numbers'!AI68*Assumptions!D$21</f>
        <v>724991653.62785947</v>
      </c>
      <c r="AJ68" s="53">
        <f>'Temporary Relocation Numbers'!AJ68*Assumptions!E$21</f>
        <v>572361731.55087876</v>
      </c>
      <c r="AK68" s="53">
        <f>'Temporary Relocation Numbers'!AK68*Assumptions!F$21</f>
        <v>264587630.48870304</v>
      </c>
      <c r="AL68" s="53">
        <f>'Temporary Relocation Numbers'!AL68*Assumptions!G$21</f>
        <v>162599713.43428218</v>
      </c>
      <c r="AM68" s="53">
        <f>'Temporary Relocation Numbers'!AM68*Assumptions!H$21</f>
        <v>85694848.692208141</v>
      </c>
    </row>
    <row r="69" spans="1:39" x14ac:dyDescent="0.35">
      <c r="A69">
        <v>2088</v>
      </c>
      <c r="B69" s="51">
        <f>'Temporary Relocation Numbers'!B69*Assumptions!C$21</f>
        <v>0</v>
      </c>
      <c r="C69" s="51">
        <f>'Temporary Relocation Numbers'!C69*Assumptions!D$21</f>
        <v>0</v>
      </c>
      <c r="D69" s="51">
        <f>'Temporary Relocation Numbers'!D69*Assumptions!E$21</f>
        <v>0</v>
      </c>
      <c r="E69" s="51">
        <f>'Temporary Relocation Numbers'!E69*Assumptions!F$21</f>
        <v>0</v>
      </c>
      <c r="F69" s="51">
        <f>'Temporary Relocation Numbers'!F69*Assumptions!G$21</f>
        <v>0</v>
      </c>
      <c r="G69" s="51">
        <f>'Temporary Relocation Numbers'!G69*Assumptions!H$21</f>
        <v>0</v>
      </c>
      <c r="H69" s="52">
        <f>'Temporary Relocation Numbers'!H69*Assumptions!C$21</f>
        <v>845238.39606290078</v>
      </c>
      <c r="I69" s="52">
        <f>'Temporary Relocation Numbers'!I69*Assumptions!D$21</f>
        <v>983805.91386569128</v>
      </c>
      <c r="J69" s="52">
        <f>'Temporary Relocation Numbers'!J69*Assumptions!E$21</f>
        <v>676848.11573788023</v>
      </c>
      <c r="K69" s="52">
        <f>'Temporary Relocation Numbers'!K69*Assumptions!F$21</f>
        <v>625743.26274002355</v>
      </c>
      <c r="L69" s="52">
        <f>'Temporary Relocation Numbers'!L69*Assumptions!G$21</f>
        <v>501991.13190272625</v>
      </c>
      <c r="M69" s="52">
        <f>'Temporary Relocation Numbers'!M69*Assumptions!H$21</f>
        <v>212511.14802283145</v>
      </c>
      <c r="N69" s="53">
        <f>'Temporary Relocation Numbers'!N69*Assumptions!C$21</f>
        <v>412504334.04993463</v>
      </c>
      <c r="O69" s="53">
        <f>'Temporary Relocation Numbers'!O69*Assumptions!D$21</f>
        <v>804938228.27464569</v>
      </c>
      <c r="P69" s="53">
        <f>'Temporary Relocation Numbers'!P69*Assumptions!E$21</f>
        <v>642221977.21309781</v>
      </c>
      <c r="Q69" s="53">
        <f>'Temporary Relocation Numbers'!Q69*Assumptions!F$21</f>
        <v>268955313.87590355</v>
      </c>
      <c r="R69" s="53">
        <f>'Temporary Relocation Numbers'!R69*Assumptions!G$21</f>
        <v>168296310.28713283</v>
      </c>
      <c r="S69" s="53">
        <f>'Temporary Relocation Numbers'!S69*Assumptions!H$21</f>
        <v>94994618.654088423</v>
      </c>
      <c r="U69">
        <v>2088</v>
      </c>
      <c r="V69" s="51">
        <f>'Temporary Relocation Numbers'!V69*Assumptions!C$21</f>
        <v>0</v>
      </c>
      <c r="W69" s="51">
        <f>'Temporary Relocation Numbers'!W69*Assumptions!D$21</f>
        <v>0</v>
      </c>
      <c r="X69" s="51">
        <f>'Temporary Relocation Numbers'!X69*Assumptions!E$21</f>
        <v>0</v>
      </c>
      <c r="Y69" s="51">
        <f>'Temporary Relocation Numbers'!Y69*Assumptions!F$21</f>
        <v>0</v>
      </c>
      <c r="Z69" s="51">
        <f>'Temporary Relocation Numbers'!Z69*Assumptions!G$21</f>
        <v>0</v>
      </c>
      <c r="AA69" s="51">
        <f>'Temporary Relocation Numbers'!AA69*Assumptions!H$21</f>
        <v>0</v>
      </c>
      <c r="AB69" s="52">
        <f>'Temporary Relocation Numbers'!AB69*Assumptions!C$21</f>
        <v>786896.38321908668</v>
      </c>
      <c r="AC69" s="52">
        <f>'Temporary Relocation Numbers'!AC69*Assumptions!D$21</f>
        <v>898403.66557125421</v>
      </c>
      <c r="AD69" s="52">
        <f>'Temporary Relocation Numbers'!AD69*Assumptions!E$21</f>
        <v>611601.1351234694</v>
      </c>
      <c r="AE69" s="52">
        <f>'Temporary Relocation Numbers'!AE69*Assumptions!F$21</f>
        <v>624133.11104095518</v>
      </c>
      <c r="AF69" s="52">
        <f>'Temporary Relocation Numbers'!AF69*Assumptions!G$21</f>
        <v>491736.96816662303</v>
      </c>
      <c r="AG69" s="52">
        <f>'Temporary Relocation Numbers'!AG69*Assumptions!H$21</f>
        <v>194369.92319993555</v>
      </c>
      <c r="AH69" s="53">
        <f>'Temporary Relocation Numbers'!AH69*Assumptions!C$21</f>
        <v>384031499.32381397</v>
      </c>
      <c r="AI69" s="53">
        <f>'Temporary Relocation Numbers'!AI69*Assumptions!D$21</f>
        <v>735063130.48967719</v>
      </c>
      <c r="AJ69" s="53">
        <f>'Temporary Relocation Numbers'!AJ69*Assumptions!E$21</f>
        <v>580312896.10161364</v>
      </c>
      <c r="AK69" s="53">
        <f>'Temporary Relocation Numbers'!AK69*Assumptions!F$21</f>
        <v>268263242.73203781</v>
      </c>
      <c r="AL69" s="53">
        <f>'Temporary Relocation Numbers'!AL69*Assumptions!G$21</f>
        <v>164858524.61286181</v>
      </c>
      <c r="AM69" s="53">
        <f>'Temporary Relocation Numbers'!AM69*Assumptions!H$21</f>
        <v>86885308.860213846</v>
      </c>
    </row>
    <row r="70" spans="1:39" x14ac:dyDescent="0.35">
      <c r="A70">
        <v>2089</v>
      </c>
      <c r="B70" s="51">
        <f>'Temporary Relocation Numbers'!B70*Assumptions!C$21</f>
        <v>0</v>
      </c>
      <c r="C70" s="51">
        <f>'Temporary Relocation Numbers'!C70*Assumptions!D$21</f>
        <v>0</v>
      </c>
      <c r="D70" s="51">
        <f>'Temporary Relocation Numbers'!D70*Assumptions!E$21</f>
        <v>0</v>
      </c>
      <c r="E70" s="51">
        <f>'Temporary Relocation Numbers'!E70*Assumptions!F$21</f>
        <v>0</v>
      </c>
      <c r="F70" s="51">
        <f>'Temporary Relocation Numbers'!F70*Assumptions!G$21</f>
        <v>0</v>
      </c>
      <c r="G70" s="51">
        <f>'Temporary Relocation Numbers'!G70*Assumptions!H$21</f>
        <v>0</v>
      </c>
      <c r="H70" s="52">
        <f>'Temporary Relocation Numbers'!H70*Assumptions!C$21</f>
        <v>850338.01544619352</v>
      </c>
      <c r="I70" s="52">
        <f>'Temporary Relocation Numbers'!I70*Assumptions!D$21</f>
        <v>989741.55963275139</v>
      </c>
      <c r="J70" s="52">
        <f>'Temporary Relocation Numbers'!J70*Assumptions!E$21</f>
        <v>680931.77756233059</v>
      </c>
      <c r="K70" s="52">
        <f>'Temporary Relocation Numbers'!K70*Assumptions!F$21</f>
        <v>629518.59108111367</v>
      </c>
      <c r="L70" s="52">
        <f>'Temporary Relocation Numbers'!L70*Assumptions!G$21</f>
        <v>505019.82028036786</v>
      </c>
      <c r="M70" s="52">
        <f>'Temporary Relocation Numbers'!M70*Assumptions!H$21</f>
        <v>213793.30223479218</v>
      </c>
      <c r="N70" s="53">
        <f>'Temporary Relocation Numbers'!N70*Assumptions!C$21</f>
        <v>418234783.26958311</v>
      </c>
      <c r="O70" s="53">
        <f>'Temporary Relocation Numbers'!O70*Assumptions!D$21</f>
        <v>816120311.13131535</v>
      </c>
      <c r="P70" s="53">
        <f>'Temporary Relocation Numbers'!P70*Assumptions!E$21</f>
        <v>651143629.96769989</v>
      </c>
      <c r="Q70" s="53">
        <f>'Temporary Relocation Numbers'!Q70*Assumptions!F$21</f>
        <v>272691601.3310892</v>
      </c>
      <c r="R70" s="53">
        <f>'Temporary Relocation Numbers'!R70*Assumptions!G$21</f>
        <v>170634257.74694759</v>
      </c>
      <c r="S70" s="53">
        <f>'Temporary Relocation Numbers'!S70*Assumptions!H$21</f>
        <v>96314269.851428881</v>
      </c>
      <c r="U70">
        <v>2089</v>
      </c>
      <c r="V70" s="51">
        <f>'Temporary Relocation Numbers'!V70*Assumptions!C$21</f>
        <v>0</v>
      </c>
      <c r="W70" s="51">
        <f>'Temporary Relocation Numbers'!W70*Assumptions!D$21</f>
        <v>0</v>
      </c>
      <c r="X70" s="51">
        <f>'Temporary Relocation Numbers'!X70*Assumptions!E$21</f>
        <v>0</v>
      </c>
      <c r="Y70" s="51">
        <f>'Temporary Relocation Numbers'!Y70*Assumptions!F$21</f>
        <v>0</v>
      </c>
      <c r="Z70" s="51">
        <f>'Temporary Relocation Numbers'!Z70*Assumptions!G$21</f>
        <v>0</v>
      </c>
      <c r="AA70" s="51">
        <f>'Temporary Relocation Numbers'!AA70*Assumptions!H$21</f>
        <v>0</v>
      </c>
      <c r="AB70" s="52">
        <f>'Temporary Relocation Numbers'!AB70*Assumptions!C$21</f>
        <v>791644.00479803875</v>
      </c>
      <c r="AC70" s="52">
        <f>'Temporary Relocation Numbers'!AC70*Assumptions!D$21</f>
        <v>903824.049652608</v>
      </c>
      <c r="AD70" s="52">
        <f>'Temporary Relocation Numbers'!AD70*Assumptions!E$21</f>
        <v>615291.13905377721</v>
      </c>
      <c r="AE70" s="52">
        <f>'Temporary Relocation Numbers'!AE70*Assumptions!F$21</f>
        <v>627898.72477270791</v>
      </c>
      <c r="AF70" s="52">
        <f>'Temporary Relocation Numbers'!AF70*Assumptions!G$21</f>
        <v>494703.78958177008</v>
      </c>
      <c r="AG70" s="52">
        <f>'Temporary Relocation Numbers'!AG70*Assumptions!H$21</f>
        <v>195542.62504653467</v>
      </c>
      <c r="AH70" s="53">
        <f>'Temporary Relocation Numbers'!AH70*Assumptions!C$21</f>
        <v>389366408.13317019</v>
      </c>
      <c r="AI70" s="53">
        <f>'Temporary Relocation Numbers'!AI70*Assumptions!D$21</f>
        <v>745274518.81898642</v>
      </c>
      <c r="AJ70" s="53">
        <f>'Temporary Relocation Numbers'!AJ70*Assumptions!E$21</f>
        <v>588374517.05470383</v>
      </c>
      <c r="AK70" s="53">
        <f>'Temporary Relocation Numbers'!AK70*Assumptions!F$21</f>
        <v>271989916.03721595</v>
      </c>
      <c r="AL70" s="53">
        <f>'Temporary Relocation Numbers'!AL70*Assumptions!G$21</f>
        <v>167148714.86236787</v>
      </c>
      <c r="AM70" s="53">
        <f>'Temporary Relocation Numbers'!AM70*Assumptions!H$21</f>
        <v>88092306.724863321</v>
      </c>
    </row>
    <row r="71" spans="1:39" x14ac:dyDescent="0.35">
      <c r="A71">
        <v>2090</v>
      </c>
      <c r="B71" s="51">
        <f>'Temporary Relocation Numbers'!B71*Assumptions!C$21</f>
        <v>0</v>
      </c>
      <c r="C71" s="51">
        <f>'Temporary Relocation Numbers'!C71*Assumptions!D$21</f>
        <v>0</v>
      </c>
      <c r="D71" s="51">
        <f>'Temporary Relocation Numbers'!D71*Assumptions!E$21</f>
        <v>0</v>
      </c>
      <c r="E71" s="51">
        <f>'Temporary Relocation Numbers'!E71*Assumptions!F$21</f>
        <v>0</v>
      </c>
      <c r="F71" s="51">
        <f>'Temporary Relocation Numbers'!F71*Assumptions!G$21</f>
        <v>0</v>
      </c>
      <c r="G71" s="51">
        <f>'Temporary Relocation Numbers'!G71*Assumptions!H$21</f>
        <v>0</v>
      </c>
      <c r="H71" s="52">
        <f>'Temporary Relocation Numbers'!H71*Assumptions!C$21</f>
        <v>841728.87316304864</v>
      </c>
      <c r="I71" s="52">
        <f>'Temporary Relocation Numbers'!I71*Assumptions!D$21</f>
        <v>979721.04337258043</v>
      </c>
      <c r="J71" s="52">
        <f>'Temporary Relocation Numbers'!J71*Assumptions!E$21</f>
        <v>674037.76782542292</v>
      </c>
      <c r="K71" s="52">
        <f>'Temporary Relocation Numbers'!K71*Assumptions!F$21</f>
        <v>623145.10780498572</v>
      </c>
      <c r="L71" s="52">
        <f>'Temporary Relocation Numbers'!L71*Assumptions!G$21</f>
        <v>499906.80944276502</v>
      </c>
      <c r="M71" s="52">
        <f>'Temporary Relocation Numbers'!M71*Assumptions!H$21</f>
        <v>211628.77833407378</v>
      </c>
      <c r="N71" s="53">
        <f>'Temporary Relocation Numbers'!N71*Assumptions!C$21</f>
        <v>417234328.52079076</v>
      </c>
      <c r="O71" s="53">
        <f>'Temporary Relocation Numbers'!O71*Assumptions!D$21</f>
        <v>814168078.86006725</v>
      </c>
      <c r="P71" s="53">
        <f>'Temporary Relocation Numbers'!P71*Assumptions!E$21</f>
        <v>649586036.57086551</v>
      </c>
      <c r="Q71" s="53">
        <f>'Temporary Relocation Numbers'!Q71*Assumptions!F$21</f>
        <v>272039298.8004992</v>
      </c>
      <c r="R71" s="53">
        <f>'Temporary Relocation Numbers'!R71*Assumptions!G$21</f>
        <v>170226085.44684607</v>
      </c>
      <c r="S71" s="53">
        <f>'Temporary Relocation Numbers'!S71*Assumptions!H$21</f>
        <v>96083877.563403368</v>
      </c>
      <c r="U71">
        <v>2090</v>
      </c>
      <c r="V71" s="51">
        <f>'Temporary Relocation Numbers'!V71*Assumptions!C$21</f>
        <v>0</v>
      </c>
      <c r="W71" s="51">
        <f>'Temporary Relocation Numbers'!W71*Assumptions!D$21</f>
        <v>0</v>
      </c>
      <c r="X71" s="51">
        <f>'Temporary Relocation Numbers'!X71*Assumptions!E$21</f>
        <v>0</v>
      </c>
      <c r="Y71" s="51">
        <f>'Temporary Relocation Numbers'!Y71*Assumptions!F$21</f>
        <v>0</v>
      </c>
      <c r="Z71" s="51">
        <f>'Temporary Relocation Numbers'!Z71*Assumptions!G$21</f>
        <v>0</v>
      </c>
      <c r="AA71" s="51">
        <f>'Temporary Relocation Numbers'!AA71*Assumptions!H$21</f>
        <v>0</v>
      </c>
      <c r="AB71" s="52">
        <f>'Temporary Relocation Numbers'!AB71*Assumptions!C$21</f>
        <v>783629.10278130486</v>
      </c>
      <c r="AC71" s="52">
        <f>'Temporary Relocation Numbers'!AC71*Assumptions!D$21</f>
        <v>894673.39461773401</v>
      </c>
      <c r="AD71" s="52">
        <f>'Temporary Relocation Numbers'!AD71*Assumptions!E$21</f>
        <v>609061.69985965558</v>
      </c>
      <c r="AE71" s="52">
        <f>'Temporary Relocation Numbers'!AE71*Assumptions!F$21</f>
        <v>621541.64163308486</v>
      </c>
      <c r="AF71" s="52">
        <f>'Temporary Relocation Numbers'!AF71*Assumptions!G$21</f>
        <v>489695.2221237038</v>
      </c>
      <c r="AG71" s="52">
        <f>'Temporary Relocation Numbers'!AG71*Assumptions!H$21</f>
        <v>193562.87787439174</v>
      </c>
      <c r="AH71" s="53">
        <f>'Temporary Relocation Numbers'!AH71*Assumptions!C$21</f>
        <v>388435009.10176528</v>
      </c>
      <c r="AI71" s="53">
        <f>'Temporary Relocation Numbers'!AI71*Assumptions!D$21</f>
        <v>743491755.97540474</v>
      </c>
      <c r="AJ71" s="53">
        <f>'Temporary Relocation Numbers'!AJ71*Assumptions!E$21</f>
        <v>586967072.95104969</v>
      </c>
      <c r="AK71" s="53">
        <f>'Temporary Relocation Numbers'!AK71*Assumptions!F$21</f>
        <v>271339292.0001719</v>
      </c>
      <c r="AL71" s="53">
        <f>'Temporary Relocation Numbers'!AL71*Assumptions!G$21</f>
        <v>166748880.29042888</v>
      </c>
      <c r="AM71" s="53">
        <f>'Temporary Relocation Numbers'!AM71*Assumptions!H$21</f>
        <v>87881582.102903426</v>
      </c>
    </row>
    <row r="72" spans="1:39" x14ac:dyDescent="0.35">
      <c r="A72">
        <v>2091</v>
      </c>
      <c r="B72" s="51">
        <f>'Temporary Relocation Numbers'!B72*Assumptions!C$21</f>
        <v>0</v>
      </c>
      <c r="C72" s="51">
        <f>'Temporary Relocation Numbers'!C72*Assumptions!D$21</f>
        <v>0</v>
      </c>
      <c r="D72" s="51">
        <f>'Temporary Relocation Numbers'!D72*Assumptions!E$21</f>
        <v>0</v>
      </c>
      <c r="E72" s="51">
        <f>'Temporary Relocation Numbers'!E72*Assumptions!F$21</f>
        <v>0</v>
      </c>
      <c r="F72" s="51">
        <f>'Temporary Relocation Numbers'!F72*Assumptions!G$21</f>
        <v>0</v>
      </c>
      <c r="G72" s="51">
        <f>'Temporary Relocation Numbers'!G72*Assumptions!H$21</f>
        <v>0</v>
      </c>
      <c r="H72" s="52">
        <f>'Temporary Relocation Numbers'!H72*Assumptions!C$21</f>
        <v>846807.31836508121</v>
      </c>
      <c r="I72" s="52">
        <f>'Temporary Relocation Numbers'!I72*Assumptions!D$21</f>
        <v>985632.04368477012</v>
      </c>
      <c r="J72" s="52">
        <f>'Temporary Relocation Numbers'!J72*Assumptions!E$21</f>
        <v>678104.47383627726</v>
      </c>
      <c r="K72" s="52">
        <f>'Temporary Relocation Numbers'!K72*Assumptions!F$21</f>
        <v>626904.7605670566</v>
      </c>
      <c r="L72" s="52">
        <f>'Temporary Relocation Numbers'!L72*Assumptions!G$21</f>
        <v>502922.92237273732</v>
      </c>
      <c r="M72" s="52">
        <f>'Temporary Relocation Numbers'!M72*Assumptions!H$21</f>
        <v>212905.60890055302</v>
      </c>
      <c r="N72" s="53">
        <f>'Temporary Relocation Numbers'!N72*Assumptions!C$21</f>
        <v>423030486.12429631</v>
      </c>
      <c r="O72" s="53">
        <f>'Temporary Relocation Numbers'!O72*Assumptions!D$21</f>
        <v>825478381.43643165</v>
      </c>
      <c r="P72" s="53">
        <f>'Temporary Relocation Numbers'!P72*Assumptions!E$21</f>
        <v>658609989.74928582</v>
      </c>
      <c r="Q72" s="53">
        <f>'Temporary Relocation Numbers'!Q72*Assumptions!F$21</f>
        <v>275818428.51828861</v>
      </c>
      <c r="R72" s="53">
        <f>'Temporary Relocation Numbers'!R72*Assumptions!G$21</f>
        <v>172590841.05786133</v>
      </c>
      <c r="S72" s="53">
        <f>'Temporary Relocation Numbers'!S72*Assumptions!H$21</f>
        <v>97418660.58446455</v>
      </c>
      <c r="U72">
        <v>2091</v>
      </c>
      <c r="V72" s="51">
        <f>'Temporary Relocation Numbers'!V72*Assumptions!C$21</f>
        <v>0</v>
      </c>
      <c r="W72" s="51">
        <f>'Temporary Relocation Numbers'!W72*Assumptions!D$21</f>
        <v>0</v>
      </c>
      <c r="X72" s="51">
        <f>'Temporary Relocation Numbers'!X72*Assumptions!E$21</f>
        <v>0</v>
      </c>
      <c r="Y72" s="51">
        <f>'Temporary Relocation Numbers'!Y72*Assumptions!F$21</f>
        <v>0</v>
      </c>
      <c r="Z72" s="51">
        <f>'Temporary Relocation Numbers'!Z72*Assumptions!G$21</f>
        <v>0</v>
      </c>
      <c r="AA72" s="51">
        <f>'Temporary Relocation Numbers'!AA72*Assumptions!H$21</f>
        <v>0</v>
      </c>
      <c r="AB72" s="52">
        <f>'Temporary Relocation Numbers'!AB72*Assumptions!C$21</f>
        <v>788357.01171264309</v>
      </c>
      <c r="AC72" s="52">
        <f>'Temporary Relocation Numbers'!AC72*Assumptions!D$21</f>
        <v>900071.27266747796</v>
      </c>
      <c r="AD72" s="52">
        <f>'Temporary Relocation Numbers'!AD72*Assumptions!E$21</f>
        <v>612736.38248729415</v>
      </c>
      <c r="AE72" s="52">
        <f>'Temporary Relocation Numbers'!AE72*Assumptions!F$21</f>
        <v>625291.62012194633</v>
      </c>
      <c r="AF72" s="52">
        <f>'Temporary Relocation Numbers'!AF72*Assumptions!G$21</f>
        <v>492649.7249696228</v>
      </c>
      <c r="AG72" s="52">
        <f>'Temporary Relocation Numbers'!AG72*Assumptions!H$21</f>
        <v>194730.71053378348</v>
      </c>
      <c r="AH72" s="53">
        <f>'Temporary Relocation Numbers'!AH72*Assumptions!C$21</f>
        <v>393831090.81789565</v>
      </c>
      <c r="AI72" s="53">
        <f>'Temporary Relocation Numbers'!AI72*Assumptions!D$21</f>
        <v>753820233.52378488</v>
      </c>
      <c r="AJ72" s="53">
        <f>'Temporary Relocation Numbers'!AJ72*Assumptions!E$21</f>
        <v>595121132.74510884</v>
      </c>
      <c r="AK72" s="53">
        <f>'Temporary Relocation Numbers'!AK72*Assumptions!F$21</f>
        <v>275108697.3269875</v>
      </c>
      <c r="AL72" s="53">
        <f>'Temporary Relocation Numbers'!AL72*Assumptions!G$21</f>
        <v>169065331.08151773</v>
      </c>
      <c r="AM72" s="53">
        <f>'Temporary Relocation Numbers'!AM72*Assumptions!H$21</f>
        <v>89102420.048140824</v>
      </c>
    </row>
    <row r="73" spans="1:39" x14ac:dyDescent="0.35">
      <c r="A73">
        <v>2092</v>
      </c>
      <c r="B73" s="51">
        <f>'Temporary Relocation Numbers'!B73*Assumptions!C$21</f>
        <v>0</v>
      </c>
      <c r="C73" s="51">
        <f>'Temporary Relocation Numbers'!C73*Assumptions!D$21</f>
        <v>0</v>
      </c>
      <c r="D73" s="51">
        <f>'Temporary Relocation Numbers'!D73*Assumptions!E$21</f>
        <v>0</v>
      </c>
      <c r="E73" s="51">
        <f>'Temporary Relocation Numbers'!E73*Assumptions!F$21</f>
        <v>0</v>
      </c>
      <c r="F73" s="51">
        <f>'Temporary Relocation Numbers'!F73*Assumptions!G$21</f>
        <v>0</v>
      </c>
      <c r="G73" s="51">
        <f>'Temporary Relocation Numbers'!G73*Assumptions!H$21</f>
        <v>0</v>
      </c>
      <c r="H73" s="52">
        <f>'Temporary Relocation Numbers'!H73*Assumptions!C$21</f>
        <v>851916.40360631421</v>
      </c>
      <c r="I73" s="52">
        <f>'Temporary Relocation Numbers'!I73*Assumptions!D$21</f>
        <v>991578.70713283611</v>
      </c>
      <c r="J73" s="52">
        <f>'Temporary Relocation Numbers'!J73*Assumptions!E$21</f>
        <v>682195.71570931631</v>
      </c>
      <c r="K73" s="52">
        <f>'Temporary Relocation Numbers'!K73*Assumptions!F$21</f>
        <v>630687.09663148248</v>
      </c>
      <c r="L73" s="52">
        <f>'Temporary Relocation Numbers'!L73*Assumptions!G$21</f>
        <v>505957.23256874899</v>
      </c>
      <c r="M73" s="52">
        <f>'Temporary Relocation Numbers'!M73*Assumptions!H$21</f>
        <v>214190.14303319337</v>
      </c>
      <c r="N73" s="53">
        <f>'Temporary Relocation Numbers'!N73*Assumptions!C$21</f>
        <v>428907163.09226489</v>
      </c>
      <c r="O73" s="53">
        <f>'Temporary Relocation Numbers'!O73*Assumptions!D$21</f>
        <v>836945805.06395268</v>
      </c>
      <c r="P73" s="53">
        <f>'Temporary Relocation Numbers'!P73*Assumptions!E$21</f>
        <v>667759302.3510648</v>
      </c>
      <c r="Q73" s="53">
        <f>'Temporary Relocation Numbers'!Q73*Assumptions!F$21</f>
        <v>279650057.3473714</v>
      </c>
      <c r="R73" s="53">
        <f>'Temporary Relocation Numbers'!R73*Assumptions!G$21</f>
        <v>174988447.5041945</v>
      </c>
      <c r="S73" s="53">
        <f>'Temporary Relocation Numbers'!S73*Assumptions!H$21</f>
        <v>98771986.213906005</v>
      </c>
      <c r="U73">
        <v>2092</v>
      </c>
      <c r="V73" s="51">
        <f>'Temporary Relocation Numbers'!V73*Assumptions!C$21</f>
        <v>0</v>
      </c>
      <c r="W73" s="51">
        <f>'Temporary Relocation Numbers'!W73*Assumptions!D$21</f>
        <v>0</v>
      </c>
      <c r="X73" s="51">
        <f>'Temporary Relocation Numbers'!X73*Assumptions!E$21</f>
        <v>0</v>
      </c>
      <c r="Y73" s="51">
        <f>'Temporary Relocation Numbers'!Y73*Assumptions!F$21</f>
        <v>0</v>
      </c>
      <c r="Z73" s="51">
        <f>'Temporary Relocation Numbers'!Z73*Assumptions!G$21</f>
        <v>0</v>
      </c>
      <c r="AA73" s="51">
        <f>'Temporary Relocation Numbers'!AA73*Assumptions!H$21</f>
        <v>0</v>
      </c>
      <c r="AB73" s="52">
        <f>'Temporary Relocation Numbers'!AB73*Assumptions!C$21</f>
        <v>793113.44577504613</v>
      </c>
      <c r="AC73" s="52">
        <f>'Temporary Relocation Numbers'!AC73*Assumptions!D$21</f>
        <v>905501.71800671017</v>
      </c>
      <c r="AD73" s="52">
        <f>'Temporary Relocation Numbers'!AD73*Assumptions!E$21</f>
        <v>616433.23576269636</v>
      </c>
      <c r="AE73" s="52">
        <f>'Temporary Relocation Numbers'!AE73*Assumptions!F$21</f>
        <v>629064.22354488284</v>
      </c>
      <c r="AF73" s="52">
        <f>'Temporary Relocation Numbers'!AF73*Assumptions!G$21</f>
        <v>495622.05336635828</v>
      </c>
      <c r="AG73" s="52">
        <f>'Temporary Relocation Numbers'!AG73*Assumptions!H$21</f>
        <v>195905.5891367741</v>
      </c>
      <c r="AH73" s="53">
        <f>'Temporary Relocation Numbers'!AH73*Assumptions!C$21</f>
        <v>399302134.10341305</v>
      </c>
      <c r="AI73" s="53">
        <f>'Temporary Relocation Numbers'!AI73*Assumptions!D$21</f>
        <v>764292192.75519669</v>
      </c>
      <c r="AJ73" s="53">
        <f>'Temporary Relocation Numbers'!AJ73*Assumptions!E$21</f>
        <v>603388467.53224504</v>
      </c>
      <c r="AK73" s="53">
        <f>'Temporary Relocation Numbers'!AK73*Assumptions!F$21</f>
        <v>278930466.67529476</v>
      </c>
      <c r="AL73" s="53">
        <f>'Temporary Relocation Numbers'!AL73*Assumptions!G$21</f>
        <v>171413961.66450796</v>
      </c>
      <c r="AM73" s="53">
        <f>'Temporary Relocation Numbers'!AM73*Assumptions!H$21</f>
        <v>90340217.693612009</v>
      </c>
    </row>
    <row r="74" spans="1:39" x14ac:dyDescent="0.35">
      <c r="A74">
        <v>2093</v>
      </c>
      <c r="B74" s="51">
        <f>'Temporary Relocation Numbers'!B74*Assumptions!C$21</f>
        <v>0</v>
      </c>
      <c r="C74" s="51">
        <f>'Temporary Relocation Numbers'!C74*Assumptions!D$21</f>
        <v>0</v>
      </c>
      <c r="D74" s="51">
        <f>'Temporary Relocation Numbers'!D74*Assumptions!E$21</f>
        <v>0</v>
      </c>
      <c r="E74" s="51">
        <f>'Temporary Relocation Numbers'!E74*Assumptions!F$21</f>
        <v>0</v>
      </c>
      <c r="F74" s="51">
        <f>'Temporary Relocation Numbers'!F74*Assumptions!G$21</f>
        <v>0</v>
      </c>
      <c r="G74" s="51">
        <f>'Temporary Relocation Numbers'!G74*Assumptions!H$21</f>
        <v>0</v>
      </c>
      <c r="H74" s="52">
        <f>'Temporary Relocation Numbers'!H74*Assumptions!C$21</f>
        <v>857056.31374883989</v>
      </c>
      <c r="I74" s="52">
        <f>'Temporary Relocation Numbers'!I74*Assumptions!D$21</f>
        <v>997561.24888497172</v>
      </c>
      <c r="J74" s="52">
        <f>'Temporary Relocation Numbers'!J74*Assumptions!E$21</f>
        <v>686311.64147799322</v>
      </c>
      <c r="K74" s="52">
        <f>'Temporary Relocation Numbers'!K74*Assumptions!F$21</f>
        <v>634492.25285457377</v>
      </c>
      <c r="L74" s="52">
        <f>'Temporary Relocation Numbers'!L74*Assumptions!G$21</f>
        <v>509009.84982128168</v>
      </c>
      <c r="M74" s="52">
        <f>'Temporary Relocation Numbers'!M74*Assumptions!H$21</f>
        <v>215482.42721030849</v>
      </c>
      <c r="N74" s="53">
        <f>'Temporary Relocation Numbers'!N74*Assumptions!C$21</f>
        <v>434865477.9878028</v>
      </c>
      <c r="O74" s="53">
        <f>'Temporary Relocation Numbers'!O74*Assumptions!D$21</f>
        <v>848572532.44504285</v>
      </c>
      <c r="P74" s="53">
        <f>'Temporary Relocation Numbers'!P74*Assumptions!E$21</f>
        <v>677035715.85077739</v>
      </c>
      <c r="Q74" s="53">
        <f>'Temporary Relocation Numbers'!Q74*Assumptions!F$21</f>
        <v>283534914.5976395</v>
      </c>
      <c r="R74" s="53">
        <f>'Temporary Relocation Numbers'!R74*Assumptions!G$21</f>
        <v>177419361.14479282</v>
      </c>
      <c r="S74" s="53">
        <f>'Temporary Relocation Numbers'!S74*Assumptions!H$21</f>
        <v>100144112.04290174</v>
      </c>
      <c r="U74">
        <v>2093</v>
      </c>
      <c r="V74" s="51">
        <f>'Temporary Relocation Numbers'!V74*Assumptions!C$21</f>
        <v>0</v>
      </c>
      <c r="W74" s="51">
        <f>'Temporary Relocation Numbers'!W74*Assumptions!D$21</f>
        <v>0</v>
      </c>
      <c r="X74" s="51">
        <f>'Temporary Relocation Numbers'!X74*Assumptions!E$21</f>
        <v>0</v>
      </c>
      <c r="Y74" s="51">
        <f>'Temporary Relocation Numbers'!Y74*Assumptions!F$21</f>
        <v>0</v>
      </c>
      <c r="Z74" s="51">
        <f>'Temporary Relocation Numbers'!Z74*Assumptions!G$21</f>
        <v>0</v>
      </c>
      <c r="AA74" s="51">
        <f>'Temporary Relocation Numbers'!AA74*Assumptions!H$21</f>
        <v>0</v>
      </c>
      <c r="AB74" s="52">
        <f>'Temporary Relocation Numbers'!AB74*Assumptions!C$21</f>
        <v>797898.57707062364</v>
      </c>
      <c r="AC74" s="52">
        <f>'Temporary Relocation Numbers'!AC74*Assumptions!D$21</f>
        <v>910964.9271252983</v>
      </c>
      <c r="AD74" s="52">
        <f>'Temporary Relocation Numbers'!AD74*Assumptions!E$21</f>
        <v>620152.39344914781</v>
      </c>
      <c r="AE74" s="52">
        <f>'Temporary Relocation Numbers'!AE74*Assumptions!F$21</f>
        <v>632859.58840604883</v>
      </c>
      <c r="AF74" s="52">
        <f>'Temporary Relocation Numbers'!AF74*Assumptions!G$21</f>
        <v>498612.31486170361</v>
      </c>
      <c r="AG74" s="52">
        <f>'Temporary Relocation Numbers'!AG74*Assumptions!H$21</f>
        <v>197087.55619400996</v>
      </c>
      <c r="AH74" s="53">
        <f>'Temporary Relocation Numbers'!AH74*Assumptions!C$21</f>
        <v>404849180.31335628</v>
      </c>
      <c r="AI74" s="53">
        <f>'Temporary Relocation Numbers'!AI74*Assumptions!D$21</f>
        <v>774909626.89596713</v>
      </c>
      <c r="AJ74" s="53">
        <f>'Temporary Relocation Numbers'!AJ74*Assumptions!E$21</f>
        <v>611770650.91191494</v>
      </c>
      <c r="AK74" s="53">
        <f>'Temporary Relocation Numbers'!AK74*Assumptions!F$21</f>
        <v>282805327.47833836</v>
      </c>
      <c r="AL74" s="53">
        <f>'Temporary Relocation Numbers'!AL74*Assumptions!G$21</f>
        <v>173795219.0763109</v>
      </c>
      <c r="AM74" s="53">
        <f>'Temporary Relocation Numbers'!AM74*Assumptions!H$21</f>
        <v>91595210.640965044</v>
      </c>
    </row>
    <row r="75" spans="1:39" x14ac:dyDescent="0.35">
      <c r="A75">
        <v>2094</v>
      </c>
      <c r="B75" s="51">
        <f>'Temporary Relocation Numbers'!B75*Assumptions!C$21</f>
        <v>0</v>
      </c>
      <c r="C75" s="51">
        <f>'Temporary Relocation Numbers'!C75*Assumptions!D$21</f>
        <v>0</v>
      </c>
      <c r="D75" s="51">
        <f>'Temporary Relocation Numbers'!D75*Assumptions!E$21</f>
        <v>0</v>
      </c>
      <c r="E75" s="51">
        <f>'Temporary Relocation Numbers'!E75*Assumptions!F$21</f>
        <v>0</v>
      </c>
      <c r="F75" s="51">
        <f>'Temporary Relocation Numbers'!F75*Assumptions!G$21</f>
        <v>0</v>
      </c>
      <c r="G75" s="51">
        <f>'Temporary Relocation Numbers'!G75*Assumptions!H$21</f>
        <v>0</v>
      </c>
      <c r="H75" s="52">
        <f>'Temporary Relocation Numbers'!H75*Assumptions!C$21</f>
        <v>862227.23477008694</v>
      </c>
      <c r="I75" s="52">
        <f>'Temporary Relocation Numbers'!I75*Assumptions!D$21</f>
        <v>1003579.885407557</v>
      </c>
      <c r="J75" s="52">
        <f>'Temporary Relocation Numbers'!J75*Assumptions!E$21</f>
        <v>690452.40006889857</v>
      </c>
      <c r="K75" s="52">
        <f>'Temporary Relocation Numbers'!K75*Assumptions!F$21</f>
        <v>638320.366918343</v>
      </c>
      <c r="L75" s="52">
        <f>'Temporary Relocation Numbers'!L75*Assumptions!G$21</f>
        <v>512080.88458322169</v>
      </c>
      <c r="M75" s="52">
        <f>'Temporary Relocation Numbers'!M75*Assumptions!H$21</f>
        <v>216782.50819063219</v>
      </c>
      <c r="N75" s="53">
        <f>'Temporary Relocation Numbers'!N75*Assumptions!C$21</f>
        <v>440906564.91292977</v>
      </c>
      <c r="O75" s="53">
        <f>'Temporary Relocation Numbers'!O75*Assumptions!D$21</f>
        <v>860360776.60389376</v>
      </c>
      <c r="P75" s="53">
        <f>'Temporary Relocation Numbers'!P75*Assumptions!E$21</f>
        <v>686440995.91530514</v>
      </c>
      <c r="Q75" s="53">
        <f>'Temporary Relocation Numbers'!Q75*Assumptions!F$21</f>
        <v>287473739.71045023</v>
      </c>
      <c r="R75" s="53">
        <f>'Temporary Relocation Numbers'!R75*Assumptions!G$21</f>
        <v>179884044.67827451</v>
      </c>
      <c r="S75" s="53">
        <f>'Temporary Relocation Numbers'!S75*Assumptions!H$21</f>
        <v>101535299.2410444</v>
      </c>
      <c r="U75">
        <v>2094</v>
      </c>
      <c r="V75" s="51">
        <f>'Temporary Relocation Numbers'!V75*Assumptions!C$21</f>
        <v>0</v>
      </c>
      <c r="W75" s="51">
        <f>'Temporary Relocation Numbers'!W75*Assumptions!D$21</f>
        <v>0</v>
      </c>
      <c r="X75" s="51">
        <f>'Temporary Relocation Numbers'!X75*Assumptions!E$21</f>
        <v>0</v>
      </c>
      <c r="Y75" s="51">
        <f>'Temporary Relocation Numbers'!Y75*Assumptions!F$21</f>
        <v>0</v>
      </c>
      <c r="Z75" s="51">
        <f>'Temporary Relocation Numbers'!Z75*Assumptions!G$21</f>
        <v>0</v>
      </c>
      <c r="AA75" s="51">
        <f>'Temporary Relocation Numbers'!AA75*Assumptions!H$21</f>
        <v>0</v>
      </c>
      <c r="AB75" s="52">
        <f>'Temporary Relocation Numbers'!AB75*Assumptions!C$21</f>
        <v>802712.57873983798</v>
      </c>
      <c r="AC75" s="52">
        <f>'Temporary Relocation Numbers'!AC75*Assumptions!D$21</f>
        <v>916461.09769860271</v>
      </c>
      <c r="AD75" s="52">
        <f>'Temporary Relocation Numbers'!AD75*Assumptions!E$21</f>
        <v>623893.99011697515</v>
      </c>
      <c r="AE75" s="52">
        <f>'Temporary Relocation Numbers'!AE75*Assumptions!F$21</f>
        <v>636677.85203317576</v>
      </c>
      <c r="AF75" s="52">
        <f>'Temporary Relocation Numbers'!AF75*Assumptions!G$21</f>
        <v>501620.61765232607</v>
      </c>
      <c r="AG75" s="52">
        <f>'Temporary Relocation Numbers'!AG75*Assumptions!H$21</f>
        <v>198276.65447261912</v>
      </c>
      <c r="AH75" s="53">
        <f>'Temporary Relocation Numbers'!AH75*Assumptions!C$21</f>
        <v>410473285.26911449</v>
      </c>
      <c r="AI75" s="53">
        <f>'Temporary Relocation Numbers'!AI75*Assumptions!D$21</f>
        <v>785674556.86202765</v>
      </c>
      <c r="AJ75" s="53">
        <f>'Temporary Relocation Numbers'!AJ75*Assumptions!E$21</f>
        <v>620269278.34378493</v>
      </c>
      <c r="AK75" s="53">
        <f>'Temporary Relocation Numbers'!AK75*Assumptions!F$21</f>
        <v>286734017.27475744</v>
      </c>
      <c r="AL75" s="53">
        <f>'Temporary Relocation Numbers'!AL75*Assumptions!G$21</f>
        <v>176209556.56400847</v>
      </c>
      <c r="AM75" s="53">
        <f>'Temporary Relocation Numbers'!AM75*Assumptions!H$21</f>
        <v>92867637.764791355</v>
      </c>
    </row>
    <row r="76" spans="1:39" x14ac:dyDescent="0.35">
      <c r="A76">
        <v>2095</v>
      </c>
      <c r="B76" s="51">
        <f>'Temporary Relocation Numbers'!B76*Assumptions!C$21</f>
        <v>0</v>
      </c>
      <c r="C76" s="51">
        <f>'Temporary Relocation Numbers'!C76*Assumptions!D$21</f>
        <v>0</v>
      </c>
      <c r="D76" s="51">
        <f>'Temporary Relocation Numbers'!D76*Assumptions!E$21</f>
        <v>0</v>
      </c>
      <c r="E76" s="51">
        <f>'Temporary Relocation Numbers'!E76*Assumptions!F$21</f>
        <v>0</v>
      </c>
      <c r="F76" s="51">
        <f>'Temporary Relocation Numbers'!F76*Assumptions!G$21</f>
        <v>0</v>
      </c>
      <c r="G76" s="51">
        <f>'Temporary Relocation Numbers'!G76*Assumptions!H$21</f>
        <v>0</v>
      </c>
      <c r="H76" s="52">
        <f>'Temporary Relocation Numbers'!H76*Assumptions!C$21</f>
        <v>867429.35376955208</v>
      </c>
      <c r="I76" s="52">
        <f>'Temporary Relocation Numbers'!I76*Assumptions!D$21</f>
        <v>1009634.8344729876</v>
      </c>
      <c r="J76" s="52">
        <f>'Temporary Relocation Numbers'!J76*Assumptions!E$21</f>
        <v>694618.14130714955</v>
      </c>
      <c r="K76" s="52">
        <f>'Temporary Relocation Numbers'!K76*Assumptions!F$21</f>
        <v>642171.57733548677</v>
      </c>
      <c r="L76" s="52">
        <f>'Temporary Relocation Numbers'!L76*Assumptions!G$21</f>
        <v>515170.44797385577</v>
      </c>
      <c r="M76" s="52">
        <f>'Temporary Relocation Numbers'!M76*Assumptions!H$21</f>
        <v>218090.43301500971</v>
      </c>
      <c r="N76" s="53">
        <f>'Temporary Relocation Numbers'!N76*Assumptions!C$21</f>
        <v>447031573.72444296</v>
      </c>
      <c r="O76" s="53">
        <f>'Temporary Relocation Numbers'!O76*Assumptions!D$21</f>
        <v>872312781.30770171</v>
      </c>
      <c r="P76" s="53">
        <f>'Temporary Relocation Numbers'!P76*Assumptions!E$21</f>
        <v>695976932.73991418</v>
      </c>
      <c r="Q76" s="53">
        <f>'Temporary Relocation Numbers'!Q76*Assumptions!F$21</f>
        <v>291467282.39937079</v>
      </c>
      <c r="R76" s="53">
        <f>'Temporary Relocation Numbers'!R76*Assumptions!G$21</f>
        <v>182382967.23099869</v>
      </c>
      <c r="S76" s="53">
        <f>'Temporary Relocation Numbers'!S76*Assumptions!H$21</f>
        <v>102945812.60605596</v>
      </c>
      <c r="U76">
        <v>2095</v>
      </c>
      <c r="V76" s="51">
        <f>'Temporary Relocation Numbers'!V76*Assumptions!C$21</f>
        <v>0</v>
      </c>
      <c r="W76" s="51">
        <f>'Temporary Relocation Numbers'!W76*Assumptions!D$21</f>
        <v>0</v>
      </c>
      <c r="X76" s="51">
        <f>'Temporary Relocation Numbers'!X76*Assumptions!E$21</f>
        <v>0</v>
      </c>
      <c r="Y76" s="51">
        <f>'Temporary Relocation Numbers'!Y76*Assumptions!F$21</f>
        <v>0</v>
      </c>
      <c r="Z76" s="51">
        <f>'Temporary Relocation Numbers'!Z76*Assumptions!G$21</f>
        <v>0</v>
      </c>
      <c r="AA76" s="51">
        <f>'Temporary Relocation Numbers'!AA76*Assumptions!H$21</f>
        <v>0</v>
      </c>
      <c r="AB76" s="52">
        <f>'Temporary Relocation Numbers'!AB76*Assumptions!C$21</f>
        <v>807555.62496776844</v>
      </c>
      <c r="AC76" s="52">
        <f>'Temporary Relocation Numbers'!AC76*Assumptions!D$21</f>
        <v>921990.428594628</v>
      </c>
      <c r="AD76" s="52">
        <f>'Temporary Relocation Numbers'!AD76*Assumptions!E$21</f>
        <v>627658.16114841448</v>
      </c>
      <c r="AE76" s="52">
        <f>'Temporary Relocation Numbers'!AE76*Assumptions!F$21</f>
        <v>640519.15258254157</v>
      </c>
      <c r="AF76" s="52">
        <f>'Temporary Relocation Numbers'!AF76*Assumptions!G$21</f>
        <v>504647.07058768062</v>
      </c>
      <c r="AG76" s="52">
        <f>'Temporary Relocation Numbers'!AG76*Assumptions!H$21</f>
        <v>199472.92699775856</v>
      </c>
      <c r="AH76" s="53">
        <f>'Temporary Relocation Numbers'!AH76*Assumptions!C$21</f>
        <v>416175519.45939147</v>
      </c>
      <c r="AI76" s="53">
        <f>'Temporary Relocation Numbers'!AI76*Assumptions!D$21</f>
        <v>796589031.64357674</v>
      </c>
      <c r="AJ76" s="53">
        <f>'Temporary Relocation Numbers'!AJ76*Assumptions!E$21</f>
        <v>628885967.45141196</v>
      </c>
      <c r="AK76" s="53">
        <f>'Temporary Relocation Numbers'!AK76*Assumptions!F$21</f>
        <v>290717283.8489697</v>
      </c>
      <c r="AL76" s="53">
        <f>'Temporary Relocation Numbers'!AL76*Assumptions!G$21</f>
        <v>178657433.67112413</v>
      </c>
      <c r="AM76" s="53">
        <f>'Temporary Relocation Numbers'!AM76*Assumptions!H$21</f>
        <v>94157741.258092925</v>
      </c>
    </row>
    <row r="77" spans="1:39" x14ac:dyDescent="0.35">
      <c r="A77">
        <v>2096</v>
      </c>
      <c r="B77" s="51">
        <f>'Temporary Relocation Numbers'!B77*Assumptions!C$21</f>
        <v>0</v>
      </c>
      <c r="C77" s="51">
        <f>'Temporary Relocation Numbers'!C77*Assumptions!D$21</f>
        <v>0</v>
      </c>
      <c r="D77" s="51">
        <f>'Temporary Relocation Numbers'!D77*Assumptions!E$21</f>
        <v>0</v>
      </c>
      <c r="E77" s="51">
        <f>'Temporary Relocation Numbers'!E77*Assumptions!F$21</f>
        <v>0</v>
      </c>
      <c r="F77" s="51">
        <f>'Temporary Relocation Numbers'!F77*Assumptions!G$21</f>
        <v>0</v>
      </c>
      <c r="G77" s="51">
        <f>'Temporary Relocation Numbers'!G77*Assumptions!H$21</f>
        <v>0</v>
      </c>
      <c r="H77" s="52">
        <f>'Temporary Relocation Numbers'!H77*Assumptions!C$21</f>
        <v>872662.85897556844</v>
      </c>
      <c r="I77" s="52">
        <f>'Temporary Relocation Numbers'!I77*Assumptions!D$21</f>
        <v>1015726.315167557</v>
      </c>
      <c r="J77" s="52">
        <f>'Temporary Relocation Numbers'!J77*Assumptions!E$21</f>
        <v>698809.01592181029</v>
      </c>
      <c r="K77" s="52">
        <f>'Temporary Relocation Numbers'!K77*Assumptions!F$21</f>
        <v>646046.02345439675</v>
      </c>
      <c r="L77" s="52">
        <f>'Temporary Relocation Numbers'!L77*Assumptions!G$21</f>
        <v>518278.65178289264</v>
      </c>
      <c r="M77" s="52">
        <f>'Temporary Relocation Numbers'!M77*Assumptions!H$21</f>
        <v>219406.2490081006</v>
      </c>
      <c r="N77" s="53">
        <f>'Temporary Relocation Numbers'!N77*Assumptions!C$21</f>
        <v>453241670.25277972</v>
      </c>
      <c r="O77" s="53">
        <f>'Temporary Relocation Numbers'!O77*Assumptions!D$21</f>
        <v>884430821.49374485</v>
      </c>
      <c r="P77" s="53">
        <f>'Temporary Relocation Numbers'!P77*Assumptions!E$21</f>
        <v>705645341.38899755</v>
      </c>
      <c r="Q77" s="53">
        <f>'Temporary Relocation Numbers'!Q77*Assumptions!F$21</f>
        <v>295516302.79287857</v>
      </c>
      <c r="R77" s="53">
        <f>'Temporary Relocation Numbers'!R77*Assumptions!G$21</f>
        <v>184916604.44635823</v>
      </c>
      <c r="S77" s="53">
        <f>'Temporary Relocation Numbers'!S77*Assumptions!H$21</f>
        <v>104375920.61418912</v>
      </c>
      <c r="U77">
        <v>2096</v>
      </c>
      <c r="V77" s="51">
        <f>'Temporary Relocation Numbers'!V77*Assumptions!C$21</f>
        <v>0</v>
      </c>
      <c r="W77" s="51">
        <f>'Temporary Relocation Numbers'!W77*Assumptions!D$21</f>
        <v>0</v>
      </c>
      <c r="X77" s="51">
        <f>'Temporary Relocation Numbers'!X77*Assumptions!E$21</f>
        <v>0</v>
      </c>
      <c r="Y77" s="51">
        <f>'Temporary Relocation Numbers'!Y77*Assumptions!F$21</f>
        <v>0</v>
      </c>
      <c r="Z77" s="51">
        <f>'Temporary Relocation Numbers'!Z77*Assumptions!G$21</f>
        <v>0</v>
      </c>
      <c r="AA77" s="51">
        <f>'Temporary Relocation Numbers'!AA77*Assumptions!H$21</f>
        <v>0</v>
      </c>
      <c r="AB77" s="52">
        <f>'Temporary Relocation Numbers'!AB77*Assumptions!C$21</f>
        <v>812427.89099041396</v>
      </c>
      <c r="AC77" s="52">
        <f>'Temporary Relocation Numbers'!AC77*Assumptions!D$21</f>
        <v>927553.11988121935</v>
      </c>
      <c r="AD77" s="52">
        <f>'Temporary Relocation Numbers'!AD77*Assumptions!E$21</f>
        <v>631445.04274251102</v>
      </c>
      <c r="AE77" s="52">
        <f>'Temporary Relocation Numbers'!AE77*Assumptions!F$21</f>
        <v>644383.62904396933</v>
      </c>
      <c r="AF77" s="52">
        <f>'Temporary Relocation Numbers'!AF77*Assumptions!G$21</f>
        <v>507691.78317394987</v>
      </c>
      <c r="AG77" s="52">
        <f>'Temporary Relocation Numbers'!AG77*Assumptions!H$21</f>
        <v>200676.41705417124</v>
      </c>
      <c r="AH77" s="53">
        <f>'Temporary Relocation Numbers'!AH77*Assumptions!C$21</f>
        <v>421956968.24396139</v>
      </c>
      <c r="AI77" s="53">
        <f>'Temporary Relocation Numbers'!AI77*Assumptions!D$21</f>
        <v>807655128.69508028</v>
      </c>
      <c r="AJ77" s="53">
        <f>'Temporary Relocation Numbers'!AJ77*Assumptions!E$21</f>
        <v>637622358.33014035</v>
      </c>
      <c r="AK77" s="53">
        <f>'Temporary Relocation Numbers'!AK77*Assumptions!F$21</f>
        <v>294755885.37350297</v>
      </c>
      <c r="AL77" s="53">
        <f>'Temporary Relocation Numbers'!AL77*Assumptions!G$21</f>
        <v>181139316.32509196</v>
      </c>
      <c r="AM77" s="53">
        <f>'Temporary Relocation Numbers'!AM77*Assumptions!H$21</f>
        <v>95465766.678380951</v>
      </c>
    </row>
    <row r="78" spans="1:39" x14ac:dyDescent="0.35">
      <c r="A78">
        <v>2097</v>
      </c>
      <c r="B78" s="51">
        <f>'Temporary Relocation Numbers'!B78*Assumptions!C$21</f>
        <v>0</v>
      </c>
      <c r="C78" s="51">
        <f>'Temporary Relocation Numbers'!C78*Assumptions!D$21</f>
        <v>0</v>
      </c>
      <c r="D78" s="51">
        <f>'Temporary Relocation Numbers'!D78*Assumptions!E$21</f>
        <v>0</v>
      </c>
      <c r="E78" s="51">
        <f>'Temporary Relocation Numbers'!E78*Assumptions!F$21</f>
        <v>0</v>
      </c>
      <c r="F78" s="51">
        <f>'Temporary Relocation Numbers'!F78*Assumptions!G$21</f>
        <v>0</v>
      </c>
      <c r="G78" s="51">
        <f>'Temporary Relocation Numbers'!G78*Assumptions!H$21</f>
        <v>0</v>
      </c>
      <c r="H78" s="52">
        <f>'Temporary Relocation Numbers'!H78*Assumptions!C$21</f>
        <v>877927.93975211703</v>
      </c>
      <c r="I78" s="52">
        <f>'Temporary Relocation Numbers'!I78*Assumptions!D$21</f>
        <v>1021854.5478993831</v>
      </c>
      <c r="J78" s="52">
        <f>'Temporary Relocation Numbers'!J78*Assumptions!E$21</f>
        <v>703025.17555134662</v>
      </c>
      <c r="K78" s="52">
        <f>'Temporary Relocation Numbers'!K78*Assumptions!F$21</f>
        <v>649943.84546420269</v>
      </c>
      <c r="L78" s="52">
        <f>'Temporary Relocation Numbers'!L78*Assumptions!G$21</f>
        <v>521405.60847450764</v>
      </c>
      <c r="M78" s="52">
        <f>'Temporary Relocation Numbers'!M78*Assumptions!H$21</f>
        <v>220730.00378009034</v>
      </c>
      <c r="N78" s="53">
        <f>'Temporary Relocation Numbers'!N78*Assumptions!C$21</f>
        <v>459538036.52392256</v>
      </c>
      <c r="O78" s="53">
        <f>'Temporary Relocation Numbers'!O78*Assumptions!D$21</f>
        <v>896717203.70239413</v>
      </c>
      <c r="P78" s="53">
        <f>'Temporary Relocation Numbers'!P78*Assumptions!E$21</f>
        <v>715448062.14155483</v>
      </c>
      <c r="Q78" s="53">
        <f>'Temporary Relocation Numbers'!Q78*Assumptions!F$21</f>
        <v>299621571.57904321</v>
      </c>
      <c r="R78" s="53">
        <f>'Temporary Relocation Numbers'!R78*Assumptions!G$21</f>
        <v>187485438.57531413</v>
      </c>
      <c r="S78" s="53">
        <f>'Temporary Relocation Numbers'!S78*Assumptions!H$21</f>
        <v>105825895.47132908</v>
      </c>
      <c r="U78">
        <v>2097</v>
      </c>
      <c r="V78" s="51">
        <f>'Temporary Relocation Numbers'!V78*Assumptions!C$21</f>
        <v>0</v>
      </c>
      <c r="W78" s="51">
        <f>'Temporary Relocation Numbers'!W78*Assumptions!D$21</f>
        <v>0</v>
      </c>
      <c r="X78" s="51">
        <f>'Temporary Relocation Numbers'!X78*Assumptions!E$21</f>
        <v>0</v>
      </c>
      <c r="Y78" s="51">
        <f>'Temporary Relocation Numbers'!Y78*Assumptions!F$21</f>
        <v>0</v>
      </c>
      <c r="Z78" s="51">
        <f>'Temporary Relocation Numbers'!Z78*Assumptions!G$21</f>
        <v>0</v>
      </c>
      <c r="AA78" s="51">
        <f>'Temporary Relocation Numbers'!AA78*Assumptions!H$21</f>
        <v>0</v>
      </c>
      <c r="AB78" s="52">
        <f>'Temporary Relocation Numbers'!AB78*Assumptions!C$21</f>
        <v>817329.55310103344</v>
      </c>
      <c r="AC78" s="52">
        <f>'Temporary Relocation Numbers'!AC78*Assumptions!D$21</f>
        <v>933149.37283330085</v>
      </c>
      <c r="AD78" s="52">
        <f>'Temporary Relocation Numbers'!AD78*Assumptions!E$21</f>
        <v>635254.77192004607</v>
      </c>
      <c r="AE78" s="52">
        <f>'Temporary Relocation Numbers'!AE78*Assumptions!F$21</f>
        <v>648271.42124585656</v>
      </c>
      <c r="AF78" s="52">
        <f>'Temporary Relocation Numbers'!AF78*Assumptions!G$21</f>
        <v>510754.86557800521</v>
      </c>
      <c r="AG78" s="52">
        <f>'Temporary Relocation Numbers'!AG78*Assumptions!H$21</f>
        <v>201887.16818775199</v>
      </c>
      <c r="AH78" s="53">
        <f>'Temporary Relocation Numbers'!AH78*Assumptions!C$21</f>
        <v>427818732.06025666</v>
      </c>
      <c r="AI78" s="53">
        <f>'Temporary Relocation Numbers'!AI78*Assumptions!D$21</f>
        <v>818874954.33069527</v>
      </c>
      <c r="AJ78" s="53">
        <f>'Temporary Relocation Numbers'!AJ78*Assumptions!E$21</f>
        <v>646480113.85927641</v>
      </c>
      <c r="AK78" s="53">
        <f>'Temporary Relocation Numbers'!AK78*Assumptions!F$21</f>
        <v>298850590.5533058</v>
      </c>
      <c r="AL78" s="53">
        <f>'Temporary Relocation Numbers'!AL78*Assumptions!G$21</f>
        <v>183655676.92594114</v>
      </c>
      <c r="AM78" s="53">
        <f>'Temporary Relocation Numbers'!AM78*Assumptions!H$21</f>
        <v>96791962.994415417</v>
      </c>
    </row>
    <row r="79" spans="1:39" x14ac:dyDescent="0.35">
      <c r="A79">
        <v>2098</v>
      </c>
      <c r="B79" s="51">
        <f>'Temporary Relocation Numbers'!B79*Assumptions!C$21</f>
        <v>0</v>
      </c>
      <c r="C79" s="51">
        <f>'Temporary Relocation Numbers'!C79*Assumptions!D$21</f>
        <v>0</v>
      </c>
      <c r="D79" s="51">
        <f>'Temporary Relocation Numbers'!D79*Assumptions!E$21</f>
        <v>0</v>
      </c>
      <c r="E79" s="51">
        <f>'Temporary Relocation Numbers'!E79*Assumptions!F$21</f>
        <v>0</v>
      </c>
      <c r="F79" s="51">
        <f>'Temporary Relocation Numbers'!F79*Assumptions!G$21</f>
        <v>0</v>
      </c>
      <c r="G79" s="51">
        <f>'Temporary Relocation Numbers'!G79*Assumptions!H$21</f>
        <v>0</v>
      </c>
      <c r="H79" s="52">
        <f>'Temporary Relocation Numbers'!H79*Assumptions!C$21</f>
        <v>883224.78660567733</v>
      </c>
      <c r="I79" s="52">
        <f>'Temporary Relocation Numbers'!I79*Assumptions!D$21</f>
        <v>1028019.754406383</v>
      </c>
      <c r="J79" s="52">
        <f>'Temporary Relocation Numbers'!J79*Assumptions!E$21</f>
        <v>707266.77274911234</v>
      </c>
      <c r="K79" s="52">
        <f>'Temporary Relocation Numbers'!K79*Assumptions!F$21</f>
        <v>653865.18439984485</v>
      </c>
      <c r="L79" s="52">
        <f>'Temporary Relocation Numbers'!L79*Assumptions!G$21</f>
        <v>524551.43119141157</v>
      </c>
      <c r="M79" s="52">
        <f>'Temporary Relocation Numbers'!M79*Assumptions!H$21</f>
        <v>222061.74522841355</v>
      </c>
      <c r="N79" s="53">
        <f>'Temporary Relocation Numbers'!N79*Assumptions!C$21</f>
        <v>465921870.98438317</v>
      </c>
      <c r="O79" s="53">
        <f>'Temporary Relocation Numbers'!O79*Assumptions!D$21</f>
        <v>909174266.51613832</v>
      </c>
      <c r="P79" s="53">
        <f>'Temporary Relocation Numbers'!P79*Assumptions!E$21</f>
        <v>725386960.84146965</v>
      </c>
      <c r="Q79" s="53">
        <f>'Temporary Relocation Numbers'!Q79*Assumptions!F$21</f>
        <v>303783870.15221924</v>
      </c>
      <c r="R79" s="53">
        <f>'Temporary Relocation Numbers'!R79*Assumptions!G$21</f>
        <v>190089958.56818601</v>
      </c>
      <c r="S79" s="53">
        <f>'Temporary Relocation Numbers'!S79*Assumptions!H$21</f>
        <v>107296013.16480494</v>
      </c>
      <c r="U79">
        <v>2098</v>
      </c>
      <c r="V79" s="51">
        <f>'Temporary Relocation Numbers'!V79*Assumptions!C$21</f>
        <v>0</v>
      </c>
      <c r="W79" s="51">
        <f>'Temporary Relocation Numbers'!W79*Assumptions!D$21</f>
        <v>0</v>
      </c>
      <c r="X79" s="51">
        <f>'Temporary Relocation Numbers'!X79*Assumptions!E$21</f>
        <v>0</v>
      </c>
      <c r="Y79" s="51">
        <f>'Temporary Relocation Numbers'!Y79*Assumptions!F$21</f>
        <v>0</v>
      </c>
      <c r="Z79" s="51">
        <f>'Temporary Relocation Numbers'!Z79*Assumptions!G$21</f>
        <v>0</v>
      </c>
      <c r="AA79" s="51">
        <f>'Temporary Relocation Numbers'!AA79*Assumptions!H$21</f>
        <v>0</v>
      </c>
      <c r="AB79" s="52">
        <f>'Temporary Relocation Numbers'!AB79*Assumptions!C$21</f>
        <v>822260.78865652508</v>
      </c>
      <c r="AC79" s="52">
        <f>'Temporary Relocation Numbers'!AC79*Assumptions!D$21</f>
        <v>938779.38994015951</v>
      </c>
      <c r="AD79" s="52">
        <f>'Temporary Relocation Numbers'!AD79*Assumptions!E$21</f>
        <v>639087.48652849556</v>
      </c>
      <c r="AE79" s="52">
        <f>'Temporary Relocation Numbers'!AE79*Assumptions!F$21</f>
        <v>652182.66986023448</v>
      </c>
      <c r="AF79" s="52">
        <f>'Temporary Relocation Numbers'!AF79*Assumptions!G$21</f>
        <v>513836.42863139353</v>
      </c>
      <c r="AG79" s="52">
        <f>'Temporary Relocation Numbers'!AG79*Assumptions!H$21</f>
        <v>203105.22420712348</v>
      </c>
      <c r="AH79" s="53">
        <f>'Temporary Relocation Numbers'!AH79*Assumptions!C$21</f>
        <v>433761926.63282311</v>
      </c>
      <c r="AI79" s="53">
        <f>'Temporary Relocation Numbers'!AI79*Assumptions!D$21</f>
        <v>830250644.12518346</v>
      </c>
      <c r="AJ79" s="53">
        <f>'Temporary Relocation Numbers'!AJ79*Assumptions!E$21</f>
        <v>655460920.01859963</v>
      </c>
      <c r="AK79" s="53">
        <f>'Temporary Relocation Numbers'!AK79*Assumptions!F$21</f>
        <v>303002178.77206218</v>
      </c>
      <c r="AL79" s="53">
        <f>'Temporary Relocation Numbers'!AL79*Assumptions!G$21</f>
        <v>186206994.43621209</v>
      </c>
      <c r="AM79" s="53">
        <f>'Temporary Relocation Numbers'!AM79*Assumptions!H$21</f>
        <v>98136582.633593425</v>
      </c>
    </row>
    <row r="80" spans="1:39" x14ac:dyDescent="0.35">
      <c r="A80">
        <v>2099</v>
      </c>
      <c r="B80" s="51">
        <f>'Temporary Relocation Numbers'!B80*Assumptions!C$21</f>
        <v>0</v>
      </c>
      <c r="C80" s="51">
        <f>'Temporary Relocation Numbers'!C80*Assumptions!D$21</f>
        <v>0</v>
      </c>
      <c r="D80" s="51">
        <f>'Temporary Relocation Numbers'!D80*Assumptions!E$21</f>
        <v>0</v>
      </c>
      <c r="E80" s="51">
        <f>'Temporary Relocation Numbers'!E80*Assumptions!F$21</f>
        <v>0</v>
      </c>
      <c r="F80" s="51">
        <f>'Temporary Relocation Numbers'!F80*Assumptions!G$21</f>
        <v>0</v>
      </c>
      <c r="G80" s="51">
        <f>'Temporary Relocation Numbers'!G80*Assumptions!H$21</f>
        <v>0</v>
      </c>
      <c r="H80" s="52">
        <f>'Temporary Relocation Numbers'!H80*Assumptions!C$21</f>
        <v>888553.5911921215</v>
      </c>
      <c r="I80" s="52">
        <f>'Temporary Relocation Numbers'!I80*Assumptions!D$21</f>
        <v>1034222.1577642971</v>
      </c>
      <c r="J80" s="52">
        <f>'Temporary Relocation Numbers'!J80*Assumptions!E$21</f>
        <v>711533.96098886884</v>
      </c>
      <c r="K80" s="52">
        <f>'Temporary Relocation Numbers'!K80*Assumptions!F$21</f>
        <v>657810.18214717566</v>
      </c>
      <c r="L80" s="52">
        <f>'Temporary Relocation Numbers'!L80*Assumptions!G$21</f>
        <v>527716.23375894479</v>
      </c>
      <c r="M80" s="52">
        <f>'Temporary Relocation Numbers'!M80*Assumptions!H$21</f>
        <v>223401.5215394868</v>
      </c>
      <c r="N80" s="53">
        <f>'Temporary Relocation Numbers'!N80*Assumptions!C$21</f>
        <v>472394388.72931528</v>
      </c>
      <c r="O80" s="53">
        <f>'Temporary Relocation Numbers'!O80*Assumptions!D$21</f>
        <v>921804381.00470817</v>
      </c>
      <c r="P80" s="53">
        <f>'Temporary Relocation Numbers'!P80*Assumptions!E$21</f>
        <v>735463929.25265253</v>
      </c>
      <c r="Q80" s="53">
        <f>'Temporary Relocation Numbers'!Q80*Assumptions!F$21</f>
        <v>308003990.76177597</v>
      </c>
      <c r="R80" s="53">
        <f>'Temporary Relocation Numbers'!R80*Assumptions!G$21</f>
        <v>192730660.16771924</v>
      </c>
      <c r="S80" s="53">
        <f>'Temporary Relocation Numbers'!S80*Assumptions!H$21</f>
        <v>108786553.51592086</v>
      </c>
      <c r="U80">
        <v>2099</v>
      </c>
      <c r="V80" s="51">
        <f>'Temporary Relocation Numbers'!V80*Assumptions!C$21</f>
        <v>0</v>
      </c>
      <c r="W80" s="51">
        <f>'Temporary Relocation Numbers'!W80*Assumptions!D$21</f>
        <v>0</v>
      </c>
      <c r="X80" s="51">
        <f>'Temporary Relocation Numbers'!X80*Assumptions!E$21</f>
        <v>0</v>
      </c>
      <c r="Y80" s="51">
        <f>'Temporary Relocation Numbers'!Y80*Assumptions!F$21</f>
        <v>0</v>
      </c>
      <c r="Z80" s="51">
        <f>'Temporary Relocation Numbers'!Z80*Assumptions!G$21</f>
        <v>0</v>
      </c>
      <c r="AA80" s="51">
        <f>'Temporary Relocation Numbers'!AA80*Assumptions!H$21</f>
        <v>0</v>
      </c>
      <c r="AB80" s="52">
        <f>'Temporary Relocation Numbers'!AB80*Assumptions!C$21</f>
        <v>827221.77608384273</v>
      </c>
      <c r="AC80" s="52">
        <f>'Temporary Relocation Numbers'!AC80*Assumptions!D$21</f>
        <v>944443.37491277081</v>
      </c>
      <c r="AD80" s="52">
        <f>'Temporary Relocation Numbers'!AD80*Assumptions!E$21</f>
        <v>642943.3252470172</v>
      </c>
      <c r="AE80" s="52">
        <f>'Temporary Relocation Numbers'!AE80*Assumptions!F$21</f>
        <v>656117.51640785788</v>
      </c>
      <c r="AF80" s="52">
        <f>'Temporary Relocation Numbers'!AF80*Assumptions!G$21</f>
        <v>516936.58383434697</v>
      </c>
      <c r="AG80" s="52">
        <f>'Temporary Relocation Numbers'!AG80*Assumptions!H$21</f>
        <v>204330.62918522098</v>
      </c>
      <c r="AH80" s="53">
        <f>'Temporary Relocation Numbers'!AH80*Assumptions!C$21</f>
        <v>439787683.18568718</v>
      </c>
      <c r="AI80" s="53">
        <f>'Temporary Relocation Numbers'!AI80*Assumptions!D$21</f>
        <v>841784363.32039523</v>
      </c>
      <c r="AJ80" s="53">
        <f>'Temporary Relocation Numbers'!AJ80*Assumptions!E$21</f>
        <v>664566486.20927131</v>
      </c>
      <c r="AK80" s="53">
        <f>'Temporary Relocation Numbers'!AK80*Assumptions!F$21</f>
        <v>307211440.24053925</v>
      </c>
      <c r="AL80" s="53">
        <f>'Temporary Relocation Numbers'!AL80*Assumptions!G$21</f>
        <v>188793754.47212216</v>
      </c>
      <c r="AM80" s="53">
        <f>'Temporary Relocation Numbers'!AM80*Assumptions!H$21</f>
        <v>99499881.529996186</v>
      </c>
    </row>
    <row r="81" spans="1:39" x14ac:dyDescent="0.35">
      <c r="A81">
        <v>2100</v>
      </c>
      <c r="B81" s="51">
        <f>'Temporary Relocation Numbers'!B81*Assumptions!C$21</f>
        <v>0</v>
      </c>
      <c r="C81" s="51">
        <f>'Temporary Relocation Numbers'!C81*Assumptions!D$21</f>
        <v>0</v>
      </c>
      <c r="D81" s="51">
        <f>'Temporary Relocation Numbers'!D81*Assumptions!E$21</f>
        <v>0</v>
      </c>
      <c r="E81" s="51">
        <f>'Temporary Relocation Numbers'!E81*Assumptions!F$21</f>
        <v>0</v>
      </c>
      <c r="F81" s="51">
        <f>'Temporary Relocation Numbers'!F81*Assumptions!G$21</f>
        <v>0</v>
      </c>
      <c r="G81" s="51">
        <f>'Temporary Relocation Numbers'!G81*Assumptions!H$21</f>
        <v>0</v>
      </c>
      <c r="H81" s="52">
        <f>'Temporary Relocation Numbers'!H81*Assumptions!C$21</f>
        <v>870644.92674154579</v>
      </c>
      <c r="I81" s="52">
        <f>'Temporary Relocation Numbers'!I81*Assumptions!D$21</f>
        <v>1013377.5651878361</v>
      </c>
      <c r="J81" s="52">
        <f>'Temporary Relocation Numbers'!J81*Assumptions!E$21</f>
        <v>697193.10065264232</v>
      </c>
      <c r="K81" s="52">
        <f>'Temporary Relocation Numbers'!K81*Assumptions!F$21</f>
        <v>644552.11652117257</v>
      </c>
      <c r="L81" s="52">
        <f>'Temporary Relocation Numbers'!L81*Assumptions!G$21</f>
        <v>517080.19216371462</v>
      </c>
      <c r="M81" s="52">
        <f>'Temporary Relocation Numbers'!M81*Assumptions!H$21</f>
        <v>218898.89735715571</v>
      </c>
      <c r="N81" s="53">
        <f>'Temporary Relocation Numbers'!N81*Assumptions!C$21</f>
        <v>466489027.0392856</v>
      </c>
      <c r="O81" s="53">
        <f>'Temporary Relocation Numbers'!O81*Assumptions!D$21</f>
        <v>910280983.59109938</v>
      </c>
      <c r="P81" s="53">
        <f>'Temporary Relocation Numbers'!P81*Assumptions!E$21</f>
        <v>726269957.82574821</v>
      </c>
      <c r="Q81" s="53">
        <f>'Temporary Relocation Numbers'!Q81*Assumptions!F$21</f>
        <v>304153659.32089365</v>
      </c>
      <c r="R81" s="53">
        <f>'Temporary Relocation Numbers'!R81*Assumptions!G$21</f>
        <v>190321350.73432389</v>
      </c>
      <c r="S81" s="53">
        <f>'Temporary Relocation Numbers'!S81*Assumptions!H$21</f>
        <v>107426622.15168235</v>
      </c>
      <c r="U81">
        <v>2100</v>
      </c>
      <c r="V81" s="51">
        <f>'Temporary Relocation Numbers'!V81*Assumptions!C$21</f>
        <v>0</v>
      </c>
      <c r="W81" s="51">
        <f>'Temporary Relocation Numbers'!W81*Assumptions!D$21</f>
        <v>0</v>
      </c>
      <c r="X81" s="51">
        <f>'Temporary Relocation Numbers'!X81*Assumptions!E$21</f>
        <v>0</v>
      </c>
      <c r="Y81" s="51">
        <f>'Temporary Relocation Numbers'!Y81*Assumptions!F$21</f>
        <v>0</v>
      </c>
      <c r="Z81" s="51">
        <f>'Temporary Relocation Numbers'!Z81*Assumptions!G$21</f>
        <v>0</v>
      </c>
      <c r="AA81" s="51">
        <f>'Temporary Relocation Numbers'!AA81*Assumptions!H$21</f>
        <v>0</v>
      </c>
      <c r="AB81" s="52">
        <f>'Temporary Relocation Numbers'!AB81*Assumptions!C$21</f>
        <v>810549.24517412111</v>
      </c>
      <c r="AC81" s="52">
        <f>'Temporary Relocation Numbers'!AC81*Assumptions!D$21</f>
        <v>925408.26024828607</v>
      </c>
      <c r="AD81" s="52">
        <f>'Temporary Relocation Numbers'!AD81*Assumptions!E$21</f>
        <v>629984.89889353397</v>
      </c>
      <c r="AE81" s="52">
        <f>'Temporary Relocation Numbers'!AE81*Assumptions!F$21</f>
        <v>642893.56620612741</v>
      </c>
      <c r="AF81" s="52">
        <f>'Temporary Relocation Numbers'!AF81*Assumptions!G$21</f>
        <v>506517.80446765095</v>
      </c>
      <c r="AG81" s="52">
        <f>'Temporary Relocation Numbers'!AG81*Assumptions!H$21</f>
        <v>200212.37597986998</v>
      </c>
      <c r="AH81" s="53">
        <f>'Temporary Relocation Numbers'!AH81*Assumptions!C$21</f>
        <v>434289935.12179178</v>
      </c>
      <c r="AI81" s="53">
        <f>'Temporary Relocation Numbers'!AI81*Assumptions!D$21</f>
        <v>831261289.27671385</v>
      </c>
      <c r="AJ81" s="53">
        <f>'Temporary Relocation Numbers'!AJ81*Assumptions!E$21</f>
        <v>656258797.63004375</v>
      </c>
      <c r="AK81" s="53">
        <f>'Temporary Relocation Numbers'!AK81*Assumptions!F$21</f>
        <v>303371016.40566832</v>
      </c>
      <c r="AL81" s="53">
        <f>'Temporary Relocation Numbers'!AL81*Assumptions!G$21</f>
        <v>186433659.95877397</v>
      </c>
      <c r="AM81" s="53">
        <f>'Temporary Relocation Numbers'!AM81*Assumptions!H$21</f>
        <v>98256042.054827482</v>
      </c>
    </row>
    <row r="82" spans="1:39" x14ac:dyDescent="0.35">
      <c r="A82">
        <v>2101</v>
      </c>
      <c r="B82" s="51">
        <f>'Temporary Relocation Numbers'!B82*Assumptions!C$21</f>
        <v>0</v>
      </c>
      <c r="C82" s="51">
        <f>'Temporary Relocation Numbers'!C82*Assumptions!D$21</f>
        <v>0</v>
      </c>
      <c r="D82" s="51">
        <f>'Temporary Relocation Numbers'!D82*Assumptions!E$21</f>
        <v>0</v>
      </c>
      <c r="E82" s="51">
        <f>'Temporary Relocation Numbers'!E82*Assumptions!F$21</f>
        <v>0</v>
      </c>
      <c r="F82" s="51">
        <f>'Temporary Relocation Numbers'!F82*Assumptions!G$21</f>
        <v>0</v>
      </c>
      <c r="G82" s="51">
        <f>'Temporary Relocation Numbers'!G82*Assumptions!H$21</f>
        <v>0</v>
      </c>
      <c r="H82" s="52">
        <f>'Temporary Relocation Numbers'!H82*Assumptions!C$21</f>
        <v>875897.83262591856</v>
      </c>
      <c r="I82" s="52">
        <f>'Temporary Relocation Numbers'!I82*Assumptions!D$21</f>
        <v>1019491.6270881206</v>
      </c>
      <c r="J82" s="52">
        <f>'Temporary Relocation Numbers'!J82*Assumptions!E$21</f>
        <v>701399.5108992036</v>
      </c>
      <c r="K82" s="52">
        <f>'Temporary Relocation Numbers'!K82*Assumptions!F$21</f>
        <v>648440.92526704143</v>
      </c>
      <c r="L82" s="52">
        <f>'Temporary Relocation Numbers'!L82*Assumptions!G$21</f>
        <v>520199.91812855186</v>
      </c>
      <c r="M82" s="52">
        <f>'Temporary Relocation Numbers'!M82*Assumptions!H$21</f>
        <v>220219.59109887833</v>
      </c>
      <c r="N82" s="53">
        <f>'Temporary Relocation Numbers'!N82*Assumptions!C$21</f>
        <v>472969423.63227814</v>
      </c>
      <c r="O82" s="53">
        <f>'Temporary Relocation Numbers'!O82*Assumptions!D$21</f>
        <v>922926472.4296459</v>
      </c>
      <c r="P82" s="53">
        <f>'Temporary Relocation Numbers'!P82*Assumptions!E$21</f>
        <v>736359192.70048487</v>
      </c>
      <c r="Q82" s="53">
        <f>'Temporary Relocation Numbers'!Q82*Assumptions!F$21</f>
        <v>308378916.98690802</v>
      </c>
      <c r="R82" s="53">
        <f>'Temporary Relocation Numbers'!R82*Assumptions!G$21</f>
        <v>192965266.79961771</v>
      </c>
      <c r="S82" s="53">
        <f>'Temporary Relocation Numbers'!S82*Assumptions!H$21</f>
        <v>108918976.90353343</v>
      </c>
      <c r="U82">
        <v>2101</v>
      </c>
      <c r="V82" s="51">
        <f>'Temporary Relocation Numbers'!V82*Assumptions!C$21</f>
        <v>0</v>
      </c>
      <c r="W82" s="51">
        <f>'Temporary Relocation Numbers'!W82*Assumptions!D$21</f>
        <v>0</v>
      </c>
      <c r="X82" s="51">
        <f>'Temporary Relocation Numbers'!X82*Assumptions!E$21</f>
        <v>0</v>
      </c>
      <c r="Y82" s="51">
        <f>'Temporary Relocation Numbers'!Y82*Assumptions!F$21</f>
        <v>0</v>
      </c>
      <c r="Z82" s="51">
        <f>'Temporary Relocation Numbers'!Z82*Assumptions!G$21</f>
        <v>0</v>
      </c>
      <c r="AA82" s="51">
        <f>'Temporary Relocation Numbers'!AA82*Assumptions!H$21</f>
        <v>0</v>
      </c>
      <c r="AB82" s="52">
        <f>'Temporary Relocation Numbers'!AB82*Assumptions!C$21</f>
        <v>815439.57275632396</v>
      </c>
      <c r="AC82" s="52">
        <f>'Temporary Relocation Numbers'!AC82*Assumptions!D$21</f>
        <v>930991.57251072372</v>
      </c>
      <c r="AD82" s="52">
        <f>'Temporary Relocation Numbers'!AD82*Assumptions!E$21</f>
        <v>633785.81851164845</v>
      </c>
      <c r="AE82" s="52">
        <f>'Temporary Relocation Numbers'!AE82*Assumptions!F$21</f>
        <v>646772.36833685171</v>
      </c>
      <c r="AF82" s="52">
        <f>'Temporary Relocation Numbers'!AF82*Assumptions!G$21</f>
        <v>509573.80384685309</v>
      </c>
      <c r="AG82" s="52">
        <f>'Temporary Relocation Numbers'!AG82*Assumptions!H$21</f>
        <v>201420.32739106691</v>
      </c>
      <c r="AH82" s="53">
        <f>'Temporary Relocation Numbers'!AH82*Assumptions!C$21</f>
        <v>440323026.6905185</v>
      </c>
      <c r="AI82" s="53">
        <f>'Temporary Relocation Numbers'!AI82*Assumptions!D$21</f>
        <v>842809048.2049464</v>
      </c>
      <c r="AJ82" s="53">
        <f>'Temporary Relocation Numbers'!AJ82*Assumptions!E$21</f>
        <v>665375447.8185271</v>
      </c>
      <c r="AK82" s="53">
        <f>'Temporary Relocation Numbers'!AK82*Assumptions!F$21</f>
        <v>307585401.71201843</v>
      </c>
      <c r="AL82" s="53">
        <f>'Temporary Relocation Numbers'!AL82*Assumptions!G$21</f>
        <v>189023568.79861087</v>
      </c>
      <c r="AM82" s="53">
        <f>'Temporary Relocation Numbers'!AM82*Assumptions!H$21</f>
        <v>99621000.463847905</v>
      </c>
    </row>
    <row r="83" spans="1:39" x14ac:dyDescent="0.35">
      <c r="A83">
        <v>2102</v>
      </c>
      <c r="B83" s="51">
        <f>'Temporary Relocation Numbers'!B83*Assumptions!C$21</f>
        <v>0</v>
      </c>
      <c r="C83" s="51">
        <f>'Temporary Relocation Numbers'!C83*Assumptions!D$21</f>
        <v>0</v>
      </c>
      <c r="D83" s="51">
        <f>'Temporary Relocation Numbers'!D83*Assumptions!E$21</f>
        <v>0</v>
      </c>
      <c r="E83" s="51">
        <f>'Temporary Relocation Numbers'!E83*Assumptions!F$21</f>
        <v>0</v>
      </c>
      <c r="F83" s="51">
        <f>'Temporary Relocation Numbers'!F83*Assumptions!G$21</f>
        <v>0</v>
      </c>
      <c r="G83" s="51">
        <f>'Temporary Relocation Numbers'!G83*Assumptions!H$21</f>
        <v>0</v>
      </c>
      <c r="H83" s="52">
        <f>'Temporary Relocation Numbers'!H83*Assumptions!C$21</f>
        <v>881182.43113191298</v>
      </c>
      <c r="I83" s="52">
        <f>'Temporary Relocation Numbers'!I83*Assumptions!D$21</f>
        <v>1025642.5772659879</v>
      </c>
      <c r="J83" s="52">
        <f>'Temporary Relocation Numbers'!J83*Assumptions!E$21</f>
        <v>705631.29989255103</v>
      </c>
      <c r="K83" s="52">
        <f>'Temporary Relocation Numbers'!K83*Assumptions!F$21</f>
        <v>652353.19655856711</v>
      </c>
      <c r="L83" s="52">
        <f>'Temporary Relocation Numbers'!L83*Assumptions!G$21</f>
        <v>523338.46649316984</v>
      </c>
      <c r="M83" s="52">
        <f>'Temporary Relocation Numbers'!M83*Assumptions!H$21</f>
        <v>221548.25304866632</v>
      </c>
      <c r="N83" s="53">
        <f>'Temporary Relocation Numbers'!N83*Assumptions!C$21</f>
        <v>479539844.9366107</v>
      </c>
      <c r="O83" s="53">
        <f>'Temporary Relocation Numbers'!O83*Assumptions!D$21</f>
        <v>935747630.5294956</v>
      </c>
      <c r="P83" s="53">
        <f>'Temporary Relocation Numbers'!P83*Assumptions!E$21</f>
        <v>746588585.73440301</v>
      </c>
      <c r="Q83" s="53">
        <f>'Temporary Relocation Numbers'!Q83*Assumptions!F$21</f>
        <v>312662871.3077122</v>
      </c>
      <c r="R83" s="53">
        <f>'Temporary Relocation Numbers'!R83*Assumptions!G$21</f>
        <v>195645911.75598627</v>
      </c>
      <c r="S83" s="53">
        <f>'Temporary Relocation Numbers'!S83*Assumptions!H$21</f>
        <v>110432063.22695182</v>
      </c>
      <c r="U83">
        <v>2102</v>
      </c>
      <c r="V83" s="51">
        <f>'Temporary Relocation Numbers'!V83*Assumptions!C$21</f>
        <v>0</v>
      </c>
      <c r="W83" s="51">
        <f>'Temporary Relocation Numbers'!W83*Assumptions!D$21</f>
        <v>0</v>
      </c>
      <c r="X83" s="51">
        <f>'Temporary Relocation Numbers'!X83*Assumptions!E$21</f>
        <v>0</v>
      </c>
      <c r="Y83" s="51">
        <f>'Temporary Relocation Numbers'!Y83*Assumptions!F$21</f>
        <v>0</v>
      </c>
      <c r="Z83" s="51">
        <f>'Temporary Relocation Numbers'!Z83*Assumptions!G$21</f>
        <v>0</v>
      </c>
      <c r="AA83" s="51">
        <f>'Temporary Relocation Numbers'!AA83*Assumptions!H$21</f>
        <v>0</v>
      </c>
      <c r="AB83" s="52">
        <f>'Temporary Relocation Numbers'!AB83*Assumptions!C$21</f>
        <v>820359.4053982175</v>
      </c>
      <c r="AC83" s="52">
        <f>'Temporary Relocation Numbers'!AC83*Assumptions!D$21</f>
        <v>936608.57085222425</v>
      </c>
      <c r="AD83" s="52">
        <f>'Temporary Relocation Numbers'!AD83*Assumptions!E$21</f>
        <v>637609.67040951876</v>
      </c>
      <c r="AE83" s="52">
        <f>'Temporary Relocation Numbers'!AE83*Assumptions!F$21</f>
        <v>650674.5726398176</v>
      </c>
      <c r="AF83" s="52">
        <f>'Temporary Relocation Numbers'!AF83*Assumptions!G$21</f>
        <v>512648.2411410177</v>
      </c>
      <c r="AG83" s="52">
        <f>'Temporary Relocation Numbers'!AG83*Assumptions!H$21</f>
        <v>202635.56679634849</v>
      </c>
      <c r="AH83" s="53">
        <f>'Temporary Relocation Numbers'!AH83*Assumptions!C$21</f>
        <v>446439929.07532227</v>
      </c>
      <c r="AI83" s="53">
        <f>'Temporary Relocation Numbers'!AI83*Assumptions!D$21</f>
        <v>854517226.89286804</v>
      </c>
      <c r="AJ83" s="53">
        <f>'Temporary Relocation Numbers'!AJ83*Assumptions!E$21</f>
        <v>674618745.16352737</v>
      </c>
      <c r="AK83" s="53">
        <f>'Temporary Relocation Numbers'!AK83*Assumptions!F$21</f>
        <v>311858332.6359455</v>
      </c>
      <c r="AL83" s="53">
        <f>'Temporary Relocation Numbers'!AL83*Assumptions!G$21</f>
        <v>191649456.26913154</v>
      </c>
      <c r="AM83" s="53">
        <f>'Temporary Relocation Numbers'!AM83*Assumptions!H$21</f>
        <v>101004920.67327671</v>
      </c>
    </row>
    <row r="84" spans="1:39" x14ac:dyDescent="0.35">
      <c r="A84">
        <v>2103</v>
      </c>
      <c r="B84" s="51">
        <f>'Temporary Relocation Numbers'!B84*Assumptions!C$21</f>
        <v>0</v>
      </c>
      <c r="C84" s="51">
        <f>'Temporary Relocation Numbers'!C84*Assumptions!D$21</f>
        <v>0</v>
      </c>
      <c r="D84" s="51">
        <f>'Temporary Relocation Numbers'!D84*Assumptions!E$21</f>
        <v>0</v>
      </c>
      <c r="E84" s="51">
        <f>'Temporary Relocation Numbers'!E84*Assumptions!F$21</f>
        <v>0</v>
      </c>
      <c r="F84" s="51">
        <f>'Temporary Relocation Numbers'!F84*Assumptions!G$21</f>
        <v>0</v>
      </c>
      <c r="G84" s="51">
        <f>'Temporary Relocation Numbers'!G84*Assumptions!H$21</f>
        <v>0</v>
      </c>
      <c r="H84" s="52">
        <f>'Temporary Relocation Numbers'!H84*Assumptions!C$21</f>
        <v>886498.91347221925</v>
      </c>
      <c r="I84" s="52">
        <f>'Temporary Relocation Numbers'!I84*Assumptions!D$21</f>
        <v>1031830.6382813401</v>
      </c>
      <c r="J84" s="52">
        <f>'Temporary Relocation Numbers'!J84*Assumptions!E$21</f>
        <v>709888.62075155543</v>
      </c>
      <c r="K84" s="52">
        <f>'Temporary Relocation Numbers'!K84*Assumptions!F$21</f>
        <v>656289.07195350749</v>
      </c>
      <c r="L84" s="52">
        <f>'Temporary Relocation Numbers'!L84*Assumptions!G$21</f>
        <v>526495.95081970131</v>
      </c>
      <c r="M84" s="52">
        <f>'Temporary Relocation Numbers'!M84*Assumptions!H$21</f>
        <v>222884.93128151071</v>
      </c>
      <c r="N84" s="53">
        <f>'Temporary Relocation Numbers'!N84*Assumptions!C$21</f>
        <v>486201541.56226289</v>
      </c>
      <c r="O84" s="53">
        <f>'Temporary Relocation Numbers'!O84*Assumptions!D$21</f>
        <v>948746898.26205361</v>
      </c>
      <c r="P84" s="53">
        <f>'Temporary Relocation Numbers'!P84*Assumptions!E$21</f>
        <v>756960083.98392773</v>
      </c>
      <c r="Q84" s="53">
        <f>'Temporary Relocation Numbers'!Q84*Assumptions!F$21</f>
        <v>317006337.68855619</v>
      </c>
      <c r="R84" s="53">
        <f>'Temporary Relocation Numbers'!R84*Assumptions!G$21</f>
        <v>198363795.83575398</v>
      </c>
      <c r="S84" s="53">
        <f>'Temporary Relocation Numbers'!S84*Assumptions!H$21</f>
        <v>111966169.12186451</v>
      </c>
      <c r="U84">
        <v>2103</v>
      </c>
      <c r="V84" s="51">
        <f>'Temporary Relocation Numbers'!V84*Assumptions!C$21</f>
        <v>0</v>
      </c>
      <c r="W84" s="51">
        <f>'Temporary Relocation Numbers'!W84*Assumptions!D$21</f>
        <v>0</v>
      </c>
      <c r="X84" s="51">
        <f>'Temporary Relocation Numbers'!X84*Assumptions!E$21</f>
        <v>0</v>
      </c>
      <c r="Y84" s="51">
        <f>'Temporary Relocation Numbers'!Y84*Assumptions!F$21</f>
        <v>0</v>
      </c>
      <c r="Z84" s="51">
        <f>'Temporary Relocation Numbers'!Z84*Assumptions!G$21</f>
        <v>0</v>
      </c>
      <c r="AA84" s="51">
        <f>'Temporary Relocation Numbers'!AA84*Assumptions!H$21</f>
        <v>0</v>
      </c>
      <c r="AB84" s="52">
        <f>'Temporary Relocation Numbers'!AB84*Assumptions!C$21</f>
        <v>825308.92111416429</v>
      </c>
      <c r="AC84" s="52">
        <f>'Temporary Relocation Numbers'!AC84*Assumptions!D$21</f>
        <v>942259.45851270459</v>
      </c>
      <c r="AD84" s="52">
        <f>'Temporary Relocation Numbers'!AD84*Assumptions!E$21</f>
        <v>641456.59294562333</v>
      </c>
      <c r="AE84" s="52">
        <f>'Temporary Relocation Numbers'!AE84*Assumptions!F$21</f>
        <v>654600.32030852942</v>
      </c>
      <c r="AF84" s="52">
        <f>'Temporary Relocation Numbers'!AF84*Assumptions!G$21</f>
        <v>515741.22759254533</v>
      </c>
      <c r="AG84" s="52">
        <f>'Temporary Relocation Numbers'!AG84*Assumptions!H$21</f>
        <v>203858.13816673646</v>
      </c>
      <c r="AH84" s="53">
        <f>'Temporary Relocation Numbers'!AH84*Assumptions!C$21</f>
        <v>452641806.56366867</v>
      </c>
      <c r="AI84" s="53">
        <f>'Temporary Relocation Numbers'!AI84*Assumptions!D$21</f>
        <v>866388053.86806202</v>
      </c>
      <c r="AJ84" s="53">
        <f>'Temporary Relocation Numbers'!AJ84*Assumptions!E$21</f>
        <v>683990449.02861857</v>
      </c>
      <c r="AK84" s="53">
        <f>'Temporary Relocation Numbers'!AK84*Assumptions!F$21</f>
        <v>316190622.48451275</v>
      </c>
      <c r="AL84" s="53">
        <f>'Temporary Relocation Numbers'!AL84*Assumptions!G$21</f>
        <v>194311822.18015379</v>
      </c>
      <c r="AM84" s="53">
        <f>'Temporary Relocation Numbers'!AM84*Assumptions!H$21</f>
        <v>102408066.09764151</v>
      </c>
    </row>
    <row r="85" spans="1:39" x14ac:dyDescent="0.35">
      <c r="A85">
        <v>2104</v>
      </c>
      <c r="B85" s="51">
        <f>'Temporary Relocation Numbers'!B85*Assumptions!C$21</f>
        <v>0</v>
      </c>
      <c r="C85" s="51">
        <f>'Temporary Relocation Numbers'!C85*Assumptions!D$21</f>
        <v>0</v>
      </c>
      <c r="D85" s="51">
        <f>'Temporary Relocation Numbers'!D85*Assumptions!E$21</f>
        <v>0</v>
      </c>
      <c r="E85" s="51">
        <f>'Temporary Relocation Numbers'!E85*Assumptions!F$21</f>
        <v>0</v>
      </c>
      <c r="F85" s="51">
        <f>'Temporary Relocation Numbers'!F85*Assumptions!G$21</f>
        <v>0</v>
      </c>
      <c r="G85" s="51">
        <f>'Temporary Relocation Numbers'!G85*Assumptions!H$21</f>
        <v>0</v>
      </c>
      <c r="H85" s="52">
        <f>'Temporary Relocation Numbers'!H85*Assumptions!C$21</f>
        <v>891847.47201318061</v>
      </c>
      <c r="I85" s="52">
        <f>'Temporary Relocation Numbers'!I85*Assumptions!D$21</f>
        <v>1038056.0340368628</v>
      </c>
      <c r="J85" s="52">
        <f>'Temporary Relocation Numbers'!J85*Assumptions!E$21</f>
        <v>714171.62751890789</v>
      </c>
      <c r="K85" s="52">
        <f>'Temporary Relocation Numbers'!K85*Assumptions!F$21</f>
        <v>660248.69386368874</v>
      </c>
      <c r="L85" s="52">
        <f>'Temporary Relocation Numbers'!L85*Assumptions!G$21</f>
        <v>529672.4853554389</v>
      </c>
      <c r="M85" s="52">
        <f>'Temporary Relocation Numbers'!M85*Assumptions!H$21</f>
        <v>224229.67416245578</v>
      </c>
      <c r="N85" s="53">
        <f>'Temporary Relocation Numbers'!N85*Assumptions!C$21</f>
        <v>492955781.4925034</v>
      </c>
      <c r="O85" s="53">
        <f>'Temporary Relocation Numbers'!O85*Assumptions!D$21</f>
        <v>961926749.90000403</v>
      </c>
      <c r="P85" s="53">
        <f>'Temporary Relocation Numbers'!P85*Assumptions!E$21</f>
        <v>767475661.55370355</v>
      </c>
      <c r="Q85" s="53">
        <f>'Temporary Relocation Numbers'!Q85*Assumptions!F$21</f>
        <v>321410142.86217916</v>
      </c>
      <c r="R85" s="53">
        <f>'Temporary Relocation Numbers'!R85*Assumptions!G$21</f>
        <v>201119436.3593173</v>
      </c>
      <c r="S85" s="53">
        <f>'Temporary Relocation Numbers'!S85*Assumptions!H$21</f>
        <v>113521586.58905104</v>
      </c>
      <c r="U85">
        <v>2104</v>
      </c>
      <c r="V85" s="51">
        <f>'Temporary Relocation Numbers'!V85*Assumptions!C$21</f>
        <v>0</v>
      </c>
      <c r="W85" s="51">
        <f>'Temporary Relocation Numbers'!W85*Assumptions!D$21</f>
        <v>0</v>
      </c>
      <c r="X85" s="51">
        <f>'Temporary Relocation Numbers'!X85*Assumptions!E$21</f>
        <v>0</v>
      </c>
      <c r="Y85" s="51">
        <f>'Temporary Relocation Numbers'!Y85*Assumptions!F$21</f>
        <v>0</v>
      </c>
      <c r="Z85" s="51">
        <f>'Temporary Relocation Numbers'!Z85*Assumptions!G$21</f>
        <v>0</v>
      </c>
      <c r="AA85" s="51">
        <f>'Temporary Relocation Numbers'!AA85*Assumptions!H$21</f>
        <v>0</v>
      </c>
      <c r="AB85" s="52">
        <f>'Temporary Relocation Numbers'!AB85*Assumptions!C$21</f>
        <v>830288.29899255035</v>
      </c>
      <c r="AC85" s="52">
        <f>'Temporary Relocation Numbers'!AC85*Assumptions!D$21</f>
        <v>947944.43995829951</v>
      </c>
      <c r="AD85" s="52">
        <f>'Temporary Relocation Numbers'!AD85*Assumptions!E$21</f>
        <v>645326.7253132055</v>
      </c>
      <c r="AE85" s="52">
        <f>'Temporary Relocation Numbers'!AE85*Assumptions!F$21</f>
        <v>658549.75338836119</v>
      </c>
      <c r="AF85" s="52">
        <f>'Temporary Relocation Numbers'!AF85*Assumptions!G$21</f>
        <v>518852.87511500169</v>
      </c>
      <c r="AG85" s="52">
        <f>'Temporary Relocation Numbers'!AG85*Assumptions!H$21</f>
        <v>205088.08573854514</v>
      </c>
      <c r="AH85" s="53">
        <f>'Temporary Relocation Numbers'!AH85*Assumptions!C$21</f>
        <v>458929839.61713243</v>
      </c>
      <c r="AI85" s="53">
        <f>'Temporary Relocation Numbers'!AI85*Assumptions!D$21</f>
        <v>878423788.61648762</v>
      </c>
      <c r="AJ85" s="53">
        <f>'Temporary Relocation Numbers'!AJ85*Assumptions!E$21</f>
        <v>693492343.21819234</v>
      </c>
      <c r="AK85" s="53">
        <f>'Temporary Relocation Numbers'!AK85*Assumptions!F$21</f>
        <v>320583095.86312509</v>
      </c>
      <c r="AL85" s="53">
        <f>'Temporary Relocation Numbers'!AL85*Assumptions!G$21</f>
        <v>197011173.28477985</v>
      </c>
      <c r="AM85" s="53">
        <f>'Temporary Relocation Numbers'!AM85*Assumptions!H$21</f>
        <v>103830703.81078587</v>
      </c>
    </row>
    <row r="86" spans="1:39" x14ac:dyDescent="0.35">
      <c r="A86">
        <v>2105</v>
      </c>
      <c r="B86" s="51">
        <f>'Temporary Relocation Numbers'!B86*Assumptions!C$21</f>
        <v>0</v>
      </c>
      <c r="C86" s="51">
        <f>'Temporary Relocation Numbers'!C86*Assumptions!D$21</f>
        <v>0</v>
      </c>
      <c r="D86" s="51">
        <f>'Temporary Relocation Numbers'!D86*Assumptions!E$21</f>
        <v>0</v>
      </c>
      <c r="E86" s="51">
        <f>'Temporary Relocation Numbers'!E86*Assumptions!F$21</f>
        <v>0</v>
      </c>
      <c r="F86" s="51">
        <f>'Temporary Relocation Numbers'!F86*Assumptions!G$21</f>
        <v>0</v>
      </c>
      <c r="G86" s="51">
        <f>'Temporary Relocation Numbers'!G86*Assumptions!H$21</f>
        <v>0</v>
      </c>
      <c r="H86" s="52">
        <f>'Temporary Relocation Numbers'!H86*Assumptions!C$21</f>
        <v>897228.30028175435</v>
      </c>
      <c r="I86" s="52">
        <f>'Temporary Relocation Numbers'!I86*Assumptions!D$21</f>
        <v>1044318.9897861235</v>
      </c>
      <c r="J86" s="52">
        <f>'Temporary Relocation Numbers'!J86*Assumptions!E$21</f>
        <v>718480.47516669275</v>
      </c>
      <c r="K86" s="52">
        <f>'Temporary Relocation Numbers'!K86*Assumptions!F$21</f>
        <v>664232.20556015731</v>
      </c>
      <c r="L86" s="52">
        <f>'Temporary Relocation Numbers'!L86*Assumptions!G$21</f>
        <v>532868.18503696914</v>
      </c>
      <c r="M86" s="52">
        <f>'Temporary Relocation Numbers'!M86*Assumptions!H$21</f>
        <v>225582.5303483491</v>
      </c>
      <c r="N86" s="53">
        <f>'Temporary Relocation Numbers'!N86*Assumptions!C$21</f>
        <v>499803850.3252371</v>
      </c>
      <c r="O86" s="53">
        <f>'Temporary Relocation Numbers'!O86*Assumptions!D$21</f>
        <v>975289694.08826113</v>
      </c>
      <c r="P86" s="53">
        <f>'Temporary Relocation Numbers'!P86*Assumptions!E$21</f>
        <v>778137319.97234488</v>
      </c>
      <c r="Q86" s="53">
        <f>'Temporary Relocation Numbers'!Q86*Assumptions!F$21</f>
        <v>325875125.04616934</v>
      </c>
      <c r="R86" s="53">
        <f>'Temporary Relocation Numbers'!R86*Assumptions!G$21</f>
        <v>203913357.83361119</v>
      </c>
      <c r="S86" s="53">
        <f>'Temporary Relocation Numbers'!S86*Assumptions!H$21</f>
        <v>115098611.68572247</v>
      </c>
      <c r="U86">
        <v>2105</v>
      </c>
      <c r="V86" s="51">
        <f>'Temporary Relocation Numbers'!V86*Assumptions!C$21</f>
        <v>0</v>
      </c>
      <c r="W86" s="51">
        <f>'Temporary Relocation Numbers'!W86*Assumptions!D$21</f>
        <v>0</v>
      </c>
      <c r="X86" s="51">
        <f>'Temporary Relocation Numbers'!X86*Assumptions!E$21</f>
        <v>0</v>
      </c>
      <c r="Y86" s="51">
        <f>'Temporary Relocation Numbers'!Y86*Assumptions!F$21</f>
        <v>0</v>
      </c>
      <c r="Z86" s="51">
        <f>'Temporary Relocation Numbers'!Z86*Assumptions!G$21</f>
        <v>0</v>
      </c>
      <c r="AA86" s="51">
        <f>'Temporary Relocation Numbers'!AA86*Assumptions!H$21</f>
        <v>0</v>
      </c>
      <c r="AB86" s="52">
        <f>'Temporary Relocation Numbers'!AB86*Assumptions!C$21</f>
        <v>835297.71920226421</v>
      </c>
      <c r="AC86" s="52">
        <f>'Temporary Relocation Numbers'!AC86*Assumptions!D$21</f>
        <v>953663.72088876029</v>
      </c>
      <c r="AD86" s="52">
        <f>'Temporary Relocation Numbers'!AD86*Assumptions!E$21</f>
        <v>649220.20754531072</v>
      </c>
      <c r="AE86" s="52">
        <f>'Temporary Relocation Numbers'!AE86*Assumptions!F$21</f>
        <v>662523.01478169707</v>
      </c>
      <c r="AF86" s="52">
        <f>'Temporary Relocation Numbers'!AF86*Assumptions!G$21</f>
        <v>521983.29629716551</v>
      </c>
      <c r="AG86" s="52">
        <f>'Temporary Relocation Numbers'!AG86*Assumptions!H$21</f>
        <v>206325.45401498204</v>
      </c>
      <c r="AH86" s="53">
        <f>'Temporary Relocation Numbers'!AH86*Assumptions!C$21</f>
        <v>465305225.09608603</v>
      </c>
      <c r="AI86" s="53">
        <f>'Temporary Relocation Numbers'!AI86*Assumptions!D$21</f>
        <v>890626722.01254892</v>
      </c>
      <c r="AJ86" s="53">
        <f>'Temporary Relocation Numbers'!AJ86*Assumptions!E$21</f>
        <v>703126236.31698775</v>
      </c>
      <c r="AK86" s="53">
        <f>'Temporary Relocation Numbers'!AK86*Assumptions!F$21</f>
        <v>325036588.83248365</v>
      </c>
      <c r="AL86" s="53">
        <f>'Temporary Relocation Numbers'!AL86*Assumptions!G$21</f>
        <v>199748023.37585101</v>
      </c>
      <c r="AM86" s="53">
        <f>'Temporary Relocation Numbers'!AM86*Assumptions!H$21</f>
        <v>105273104.59670356</v>
      </c>
    </row>
    <row r="87" spans="1:39" x14ac:dyDescent="0.35">
      <c r="A87">
        <v>2106</v>
      </c>
      <c r="B87" s="51">
        <f>'Temporary Relocation Numbers'!B87*Assumptions!C$21</f>
        <v>0</v>
      </c>
      <c r="C87" s="51">
        <f>'Temporary Relocation Numbers'!C87*Assumptions!D$21</f>
        <v>0</v>
      </c>
      <c r="D87" s="51">
        <f>'Temporary Relocation Numbers'!D87*Assumptions!E$21</f>
        <v>0</v>
      </c>
      <c r="E87" s="51">
        <f>'Temporary Relocation Numbers'!E87*Assumptions!F$21</f>
        <v>0</v>
      </c>
      <c r="F87" s="51">
        <f>'Temporary Relocation Numbers'!F87*Assumptions!G$21</f>
        <v>0</v>
      </c>
      <c r="G87" s="51">
        <f>'Temporary Relocation Numbers'!G87*Assumptions!H$21</f>
        <v>0</v>
      </c>
      <c r="H87" s="52">
        <f>'Temporary Relocation Numbers'!H87*Assumptions!C$21</f>
        <v>902641.59297251236</v>
      </c>
      <c r="I87" s="52">
        <f>'Temporary Relocation Numbers'!I87*Assumptions!D$21</f>
        <v>1050619.7321417248</v>
      </c>
      <c r="J87" s="52">
        <f>'Temporary Relocation Numbers'!J87*Assumptions!E$21</f>
        <v>722815.31960199529</v>
      </c>
      <c r="K87" s="52">
        <f>'Temporary Relocation Numbers'!K87*Assumptions!F$21</f>
        <v>668239.75117836369</v>
      </c>
      <c r="L87" s="52">
        <f>'Temporary Relocation Numbers'!L87*Assumptions!G$21</f>
        <v>536083.16549433128</v>
      </c>
      <c r="M87" s="52">
        <f>'Temporary Relocation Numbers'!M87*Assumptions!H$21</f>
        <v>226943.54878960201</v>
      </c>
      <c r="N87" s="53">
        <f>'Temporary Relocation Numbers'!N87*Assumptions!C$21</f>
        <v>506747051.51770467</v>
      </c>
      <c r="O87" s="53">
        <f>'Temporary Relocation Numbers'!O87*Assumptions!D$21</f>
        <v>988838274.32146358</v>
      </c>
      <c r="P87" s="53">
        <f>'Temporary Relocation Numbers'!P87*Assumptions!E$21</f>
        <v>788947088.5734067</v>
      </c>
      <c r="Q87" s="53">
        <f>'Temporary Relocation Numbers'!Q87*Assumptions!F$21</f>
        <v>330402134.10250962</v>
      </c>
      <c r="R87" s="53">
        <f>'Temporary Relocation Numbers'!R87*Assumptions!G$21</f>
        <v>206746092.05194318</v>
      </c>
      <c r="S87" s="53">
        <f>'Temporary Relocation Numbers'!S87*Assumptions!H$21</f>
        <v>116697544.58187294</v>
      </c>
      <c r="U87">
        <v>2106</v>
      </c>
      <c r="V87" s="51">
        <f>'Temporary Relocation Numbers'!V87*Assumptions!C$21</f>
        <v>0</v>
      </c>
      <c r="W87" s="51">
        <f>'Temporary Relocation Numbers'!W87*Assumptions!D$21</f>
        <v>0</v>
      </c>
      <c r="X87" s="51">
        <f>'Temporary Relocation Numbers'!X87*Assumptions!E$21</f>
        <v>0</v>
      </c>
      <c r="Y87" s="51">
        <f>'Temporary Relocation Numbers'!Y87*Assumptions!F$21</f>
        <v>0</v>
      </c>
      <c r="Z87" s="51">
        <f>'Temporary Relocation Numbers'!Z87*Assumptions!G$21</f>
        <v>0</v>
      </c>
      <c r="AA87" s="51">
        <f>'Temporary Relocation Numbers'!AA87*Assumptions!H$21</f>
        <v>0</v>
      </c>
      <c r="AB87" s="52">
        <f>'Temporary Relocation Numbers'!AB87*Assumptions!C$21</f>
        <v>840337.36299921607</v>
      </c>
      <c r="AC87" s="52">
        <f>'Temporary Relocation Numbers'!AC87*Assumptions!D$21</f>
        <v>959417.50824489596</v>
      </c>
      <c r="AD87" s="52">
        <f>'Temporary Relocation Numbers'!AD87*Assumptions!E$21</f>
        <v>653137.18051985232</v>
      </c>
      <c r="AE87" s="52">
        <f>'Temporary Relocation Numbers'!AE87*Assumptions!F$21</f>
        <v>666520.24825310067</v>
      </c>
      <c r="AF87" s="52">
        <f>'Temporary Relocation Numbers'!AF87*Assumptions!G$21</f>
        <v>525132.60440710373</v>
      </c>
      <c r="AG87" s="52">
        <f>'Temporary Relocation Numbers'!AG87*Assumptions!H$21</f>
        <v>207570.28776775819</v>
      </c>
      <c r="AH87" s="53">
        <f>'Temporary Relocation Numbers'!AH87*Assumptions!C$21</f>
        <v>471769176.48750937</v>
      </c>
      <c r="AI87" s="53">
        <f>'Temporary Relocation Numbers'!AI87*Assumptions!D$21</f>
        <v>902999176.75513852</v>
      </c>
      <c r="AJ87" s="53">
        <f>'Temporary Relocation Numbers'!AJ87*Assumptions!E$21</f>
        <v>712893962.03433561</v>
      </c>
      <c r="AK87" s="53">
        <f>'Temporary Relocation Numbers'!AK87*Assumptions!F$21</f>
        <v>329551949.06772131</v>
      </c>
      <c r="AL87" s="53">
        <f>'Temporary Relocation Numbers'!AL87*Assumptions!G$21</f>
        <v>202522893.38374263</v>
      </c>
      <c r="AM87" s="53">
        <f>'Temporary Relocation Numbers'!AM87*Assumptions!H$21</f>
        <v>106735543.00107951</v>
      </c>
    </row>
    <row r="88" spans="1:39" x14ac:dyDescent="0.35">
      <c r="A88">
        <v>2107</v>
      </c>
      <c r="B88" s="51">
        <f>'Temporary Relocation Numbers'!B88*Assumptions!C$21</f>
        <v>0</v>
      </c>
      <c r="C88" s="51">
        <f>'Temporary Relocation Numbers'!C88*Assumptions!D$21</f>
        <v>0</v>
      </c>
      <c r="D88" s="51">
        <f>'Temporary Relocation Numbers'!D88*Assumptions!E$21</f>
        <v>0</v>
      </c>
      <c r="E88" s="51">
        <f>'Temporary Relocation Numbers'!E88*Assumptions!F$21</f>
        <v>0</v>
      </c>
      <c r="F88" s="51">
        <f>'Temporary Relocation Numbers'!F88*Assumptions!G$21</f>
        <v>0</v>
      </c>
      <c r="G88" s="51">
        <f>'Temporary Relocation Numbers'!G88*Assumptions!H$21</f>
        <v>0</v>
      </c>
      <c r="H88" s="52">
        <f>'Temporary Relocation Numbers'!H88*Assumptions!C$21</f>
        <v>908087.54595468892</v>
      </c>
      <c r="I88" s="52">
        <f>'Temporary Relocation Numbers'!I88*Assumptions!D$21</f>
        <v>1056958.4890835013</v>
      </c>
      <c r="J88" s="52">
        <f>'Temporary Relocation Numbers'!J88*Assumptions!E$21</f>
        <v>727176.31767254311</v>
      </c>
      <c r="K88" s="52">
        <f>'Temporary Relocation Numbers'!K88*Assumptions!F$21</f>
        <v>672271.47572337859</v>
      </c>
      <c r="L88" s="52">
        <f>'Temporary Relocation Numbers'!L88*Assumptions!G$21</f>
        <v>539317.54305520165</v>
      </c>
      <c r="M88" s="52">
        <f>'Temporary Relocation Numbers'!M88*Assumptions!H$21</f>
        <v>228312.77873196083</v>
      </c>
      <c r="N88" s="53">
        <f>'Temporary Relocation Numbers'!N88*Assumptions!C$21</f>
        <v>513786706.63458234</v>
      </c>
      <c r="O88" s="53">
        <f>'Temporary Relocation Numbers'!O88*Assumptions!D$21</f>
        <v>1002575069.4281013</v>
      </c>
      <c r="P88" s="53">
        <f>'Temporary Relocation Numbers'!P88*Assumptions!E$21</f>
        <v>799907024.88164473</v>
      </c>
      <c r="Q88" s="53">
        <f>'Temporary Relocation Numbers'!Q88*Assumptions!F$21</f>
        <v>334992031.69933999</v>
      </c>
      <c r="R88" s="53">
        <f>'Temporary Relocation Numbers'!R88*Assumptions!G$21</f>
        <v>209618178.19521511</v>
      </c>
      <c r="S88" s="53">
        <f>'Temporary Relocation Numbers'!S88*Assumptions!H$21</f>
        <v>118318689.61741365</v>
      </c>
      <c r="U88">
        <v>2107</v>
      </c>
      <c r="V88" s="51">
        <f>'Temporary Relocation Numbers'!V88*Assumptions!C$21</f>
        <v>0</v>
      </c>
      <c r="W88" s="51">
        <f>'Temporary Relocation Numbers'!W88*Assumptions!D$21</f>
        <v>0</v>
      </c>
      <c r="X88" s="51">
        <f>'Temporary Relocation Numbers'!X88*Assumptions!E$21</f>
        <v>0</v>
      </c>
      <c r="Y88" s="51">
        <f>'Temporary Relocation Numbers'!Y88*Assumptions!F$21</f>
        <v>0</v>
      </c>
      <c r="Z88" s="51">
        <f>'Temporary Relocation Numbers'!Z88*Assumptions!G$21</f>
        <v>0</v>
      </c>
      <c r="AA88" s="51">
        <f>'Temporary Relocation Numbers'!AA88*Assumptions!H$21</f>
        <v>0</v>
      </c>
      <c r="AB88" s="52">
        <f>'Temporary Relocation Numbers'!AB88*Assumptions!C$21</f>
        <v>845407.41273289709</v>
      </c>
      <c r="AC88" s="52">
        <f>'Temporary Relocation Numbers'!AC88*Assumptions!D$21</f>
        <v>965206.01021606289</v>
      </c>
      <c r="AD88" s="52">
        <f>'Temporary Relocation Numbers'!AD88*Assumptions!E$21</f>
        <v>657077.78596470982</v>
      </c>
      <c r="AE88" s="52">
        <f>'Temporary Relocation Numbers'!AE88*Assumptions!F$21</f>
        <v>670541.59843451809</v>
      </c>
      <c r="AF88" s="52">
        <f>'Temporary Relocation Numbers'!AF88*Assumptions!G$21</f>
        <v>528300.91339626862</v>
      </c>
      <c r="AG88" s="52">
        <f>'Temporary Relocation Numbers'!AG88*Assumptions!H$21</f>
        <v>208822.63203870787</v>
      </c>
      <c r="AH88" s="53">
        <f>'Temporary Relocation Numbers'!AH88*Assumptions!C$21</f>
        <v>478322924.13596386</v>
      </c>
      <c r="AI88" s="53">
        <f>'Temporary Relocation Numbers'!AI88*Assumptions!D$21</f>
        <v>915543507.80973852</v>
      </c>
      <c r="AJ88" s="53">
        <f>'Temporary Relocation Numbers'!AJ88*Assumptions!E$21</f>
        <v>722797379.55318582</v>
      </c>
      <c r="AK88" s="53">
        <f>'Temporary Relocation Numbers'!AK88*Assumptions!F$21</f>
        <v>334130036.01974881</v>
      </c>
      <c r="AL88" s="53">
        <f>'Temporary Relocation Numbers'!AL88*Assumptions!G$21</f>
        <v>205336311.47551796</v>
      </c>
      <c r="AM88" s="53">
        <f>'Temporary Relocation Numbers'!AM88*Assumptions!H$21</f>
        <v>108218297.38354683</v>
      </c>
    </row>
    <row r="89" spans="1:39" x14ac:dyDescent="0.35">
      <c r="A89">
        <v>2108</v>
      </c>
      <c r="B89" s="51">
        <f>'Temporary Relocation Numbers'!B89*Assumptions!C$21</f>
        <v>0</v>
      </c>
      <c r="C89" s="51">
        <f>'Temporary Relocation Numbers'!C89*Assumptions!D$21</f>
        <v>0</v>
      </c>
      <c r="D89" s="51">
        <f>'Temporary Relocation Numbers'!D89*Assumptions!E$21</f>
        <v>0</v>
      </c>
      <c r="E89" s="51">
        <f>'Temporary Relocation Numbers'!E89*Assumptions!F$21</f>
        <v>0</v>
      </c>
      <c r="F89" s="51">
        <f>'Temporary Relocation Numbers'!F89*Assumptions!G$21</f>
        <v>0</v>
      </c>
      <c r="G89" s="51">
        <f>'Temporary Relocation Numbers'!G89*Assumptions!H$21</f>
        <v>0</v>
      </c>
      <c r="H89" s="52">
        <f>'Temporary Relocation Numbers'!H89*Assumptions!C$21</f>
        <v>913566.35627926444</v>
      </c>
      <c r="I89" s="52">
        <f>'Temporary Relocation Numbers'!I89*Assumptions!D$21</f>
        <v>1063335.4899667702</v>
      </c>
      <c r="J89" s="52">
        <f>'Temporary Relocation Numbers'!J89*Assumptions!E$21</f>
        <v>731563.6271723808</v>
      </c>
      <c r="K89" s="52">
        <f>'Temporary Relocation Numbers'!K89*Assumptions!F$21</f>
        <v>676327.52507513878</v>
      </c>
      <c r="L89" s="52">
        <f>'Temporary Relocation Numbers'!L89*Assumptions!G$21</f>
        <v>542571.43474910106</v>
      </c>
      <c r="M89" s="52">
        <f>'Temporary Relocation Numbers'!M89*Assumptions!H$21</f>
        <v>229690.26971828874</v>
      </c>
      <c r="N89" s="53">
        <f>'Temporary Relocation Numbers'!N89*Assumptions!C$21</f>
        <v>520924155.59952688</v>
      </c>
      <c r="O89" s="53">
        <f>'Temporary Relocation Numbers'!O89*Assumptions!D$21</f>
        <v>1016502694.0613685</v>
      </c>
      <c r="P89" s="53">
        <f>'Temporary Relocation Numbers'!P89*Assumptions!E$21</f>
        <v>811019215.00464475</v>
      </c>
      <c r="Q89" s="53">
        <f>'Temporary Relocation Numbers'!Q89*Assumptions!F$21</f>
        <v>339645691.47496682</v>
      </c>
      <c r="R89" s="53">
        <f>'Temporary Relocation Numbers'!R89*Assumptions!G$21</f>
        <v>212530162.93454996</v>
      </c>
      <c r="S89" s="53">
        <f>'Temporary Relocation Numbers'!S89*Assumptions!H$21</f>
        <v>119962355.36010101</v>
      </c>
      <c r="U89">
        <v>2108</v>
      </c>
      <c r="V89" s="51">
        <f>'Temporary Relocation Numbers'!V89*Assumptions!C$21</f>
        <v>0</v>
      </c>
      <c r="W89" s="51">
        <f>'Temporary Relocation Numbers'!W89*Assumptions!D$21</f>
        <v>0</v>
      </c>
      <c r="X89" s="51">
        <f>'Temporary Relocation Numbers'!X89*Assumptions!E$21</f>
        <v>0</v>
      </c>
      <c r="Y89" s="51">
        <f>'Temporary Relocation Numbers'!Y89*Assumptions!F$21</f>
        <v>0</v>
      </c>
      <c r="Z89" s="51">
        <f>'Temporary Relocation Numbers'!Z89*Assumptions!G$21</f>
        <v>0</v>
      </c>
      <c r="AA89" s="51">
        <f>'Temporary Relocation Numbers'!AA89*Assumptions!H$21</f>
        <v>0</v>
      </c>
      <c r="AB89" s="52">
        <f>'Temporary Relocation Numbers'!AB89*Assumptions!C$21</f>
        <v>850508.0518529769</v>
      </c>
      <c r="AC89" s="52">
        <f>'Temporary Relocation Numbers'!AC89*Assumptions!D$21</f>
        <v>971029.43624769594</v>
      </c>
      <c r="AD89" s="52">
        <f>'Temporary Relocation Numbers'!AD89*Assumptions!E$21</f>
        <v>661042.16646285681</v>
      </c>
      <c r="AE89" s="52">
        <f>'Temporary Relocation Numbers'!AE89*Assumptions!F$21</f>
        <v>674587.21083051024</v>
      </c>
      <c r="AF89" s="52">
        <f>'Temporary Relocation Numbers'!AF89*Assumptions!G$21</f>
        <v>531488.33790362172</v>
      </c>
      <c r="AG89" s="52">
        <f>'Temporary Relocation Numbers'!AG89*Assumptions!H$21</f>
        <v>210082.53214141869</v>
      </c>
      <c r="AH89" s="53">
        <f>'Temporary Relocation Numbers'!AH89*Assumptions!C$21</f>
        <v>484967715.47777587</v>
      </c>
      <c r="AI89" s="53">
        <f>'Temporary Relocation Numbers'!AI89*Assumptions!D$21</f>
        <v>928262102.8566637</v>
      </c>
      <c r="AJ89" s="53">
        <f>'Temporary Relocation Numbers'!AJ89*Assumptions!E$21</f>
        <v>732838373.8839829</v>
      </c>
      <c r="AK89" s="53">
        <f>'Temporary Relocation Numbers'!AK89*Assumptions!F$21</f>
        <v>338771721.07884127</v>
      </c>
      <c r="AL89" s="53">
        <f>'Temporary Relocation Numbers'!AL89*Assumptions!G$21</f>
        <v>208188813.15545893</v>
      </c>
      <c r="AM89" s="53">
        <f>'Temporary Relocation Numbers'!AM89*Assumptions!H$21</f>
        <v>109721649.97066936</v>
      </c>
    </row>
    <row r="90" spans="1:39" x14ac:dyDescent="0.35">
      <c r="A90">
        <v>2109</v>
      </c>
      <c r="B90" s="51">
        <f>'Temporary Relocation Numbers'!B90*Assumptions!C$21</f>
        <v>0</v>
      </c>
      <c r="C90" s="51">
        <f>'Temporary Relocation Numbers'!C90*Assumptions!D$21</f>
        <v>0</v>
      </c>
      <c r="D90" s="51">
        <f>'Temporary Relocation Numbers'!D90*Assumptions!E$21</f>
        <v>0</v>
      </c>
      <c r="E90" s="51">
        <f>'Temporary Relocation Numbers'!E90*Assumptions!F$21</f>
        <v>0</v>
      </c>
      <c r="F90" s="51">
        <f>'Temporary Relocation Numbers'!F90*Assumptions!G$21</f>
        <v>0</v>
      </c>
      <c r="G90" s="51">
        <f>'Temporary Relocation Numbers'!G90*Assumptions!H$21</f>
        <v>0</v>
      </c>
      <c r="H90" s="52">
        <f>'Temporary Relocation Numbers'!H90*Assumptions!C$21</f>
        <v>919078.22218609811</v>
      </c>
      <c r="I90" s="52">
        <f>'Temporary Relocation Numbers'!I90*Assumptions!D$21</f>
        <v>1069750.9655306295</v>
      </c>
      <c r="J90" s="52">
        <f>'Temporary Relocation Numbers'!J90*Assumptions!E$21</f>
        <v>735977.40684757964</v>
      </c>
      <c r="K90" s="52">
        <f>'Temporary Relocation Numbers'!K90*Assumptions!F$21</f>
        <v>680408.04599372565</v>
      </c>
      <c r="L90" s="52">
        <f>'Temporary Relocation Numbers'!L90*Assumptions!G$21</f>
        <v>545844.95831163169</v>
      </c>
      <c r="M90" s="52">
        <f>'Temporary Relocation Numbers'!M90*Assumptions!H$21</f>
        <v>231076.0715903583</v>
      </c>
      <c r="N90" s="53">
        <f>'Temporary Relocation Numbers'!N90*Assumptions!C$21</f>
        <v>528160756.95021743</v>
      </c>
      <c r="O90" s="53">
        <f>'Temporary Relocation Numbers'!O90*Assumptions!D$21</f>
        <v>1030623799.1968347</v>
      </c>
      <c r="P90" s="53">
        <f>'Temporary Relocation Numbers'!P90*Assumptions!E$21</f>
        <v>822285774.02989066</v>
      </c>
      <c r="Q90" s="53">
        <f>'Temporary Relocation Numbers'!Q90*Assumptions!F$21</f>
        <v>344363999.20415086</v>
      </c>
      <c r="R90" s="53">
        <f>'Temporary Relocation Numbers'!R90*Assumptions!G$21</f>
        <v>215482600.53534535</v>
      </c>
      <c r="S90" s="53">
        <f>'Temporary Relocation Numbers'!S90*Assumptions!H$21</f>
        <v>121628854.66426897</v>
      </c>
      <c r="U90">
        <v>2109</v>
      </c>
      <c r="V90" s="51">
        <f>'Temporary Relocation Numbers'!V90*Assumptions!C$21</f>
        <v>0</v>
      </c>
      <c r="W90" s="51">
        <f>'Temporary Relocation Numbers'!W90*Assumptions!D$21</f>
        <v>0</v>
      </c>
      <c r="X90" s="51">
        <f>'Temporary Relocation Numbers'!X90*Assumptions!E$21</f>
        <v>0</v>
      </c>
      <c r="Y90" s="51">
        <f>'Temporary Relocation Numbers'!Y90*Assumptions!F$21</f>
        <v>0</v>
      </c>
      <c r="Z90" s="51">
        <f>'Temporary Relocation Numbers'!Z90*Assumptions!G$21</f>
        <v>0</v>
      </c>
      <c r="AA90" s="51">
        <f>'Temporary Relocation Numbers'!AA90*Assumptions!H$21</f>
        <v>0</v>
      </c>
      <c r="AB90" s="52">
        <f>'Temporary Relocation Numbers'!AB90*Assumptions!C$21</f>
        <v>855639.464915941</v>
      </c>
      <c r="AC90" s="52">
        <f>'Temporary Relocation Numbers'!AC90*Assumptions!D$21</f>
        <v>976887.99704888789</v>
      </c>
      <c r="AD90" s="52">
        <f>'Temporary Relocation Numbers'!AD90*Assumptions!E$21</f>
        <v>665030.46545751917</v>
      </c>
      <c r="AE90" s="52">
        <f>'Temporary Relocation Numbers'!AE90*Assumptions!F$21</f>
        <v>678657.23182351864</v>
      </c>
      <c r="AF90" s="52">
        <f>'Temporary Relocation Numbers'!AF90*Assumptions!G$21</f>
        <v>534694.99325978186</v>
      </c>
      <c r="AG90" s="52">
        <f>'Temporary Relocation Numbers'!AG90*Assumptions!H$21</f>
        <v>211350.03366287093</v>
      </c>
      <c r="AH90" s="53">
        <f>'Temporary Relocation Numbers'!AH90*Assumptions!C$21</f>
        <v>491704815.27847272</v>
      </c>
      <c r="AI90" s="53">
        <f>'Temporary Relocation Numbers'!AI90*Assumptions!D$21</f>
        <v>941157382.74552989</v>
      </c>
      <c r="AJ90" s="53">
        <f>'Temporary Relocation Numbers'!AJ90*Assumptions!E$21</f>
        <v>743018856.22345722</v>
      </c>
      <c r="AK90" s="53">
        <f>'Temporary Relocation Numbers'!AK90*Assumptions!F$21</f>
        <v>343477887.74049926</v>
      </c>
      <c r="AL90" s="53">
        <f>'Temporary Relocation Numbers'!AL90*Assumptions!G$21</f>
        <v>211080941.3669939</v>
      </c>
      <c r="AM90" s="53">
        <f>'Temporary Relocation Numbers'!AM90*Assumptions!H$21</f>
        <v>111245886.90966077</v>
      </c>
    </row>
    <row r="91" spans="1:39" x14ac:dyDescent="0.35">
      <c r="A91">
        <v>2110</v>
      </c>
      <c r="B91" s="51">
        <f>'Temporary Relocation Numbers'!B91*Assumptions!C$21</f>
        <v>0</v>
      </c>
      <c r="C91" s="51">
        <f>'Temporary Relocation Numbers'!C91*Assumptions!D$21</f>
        <v>0</v>
      </c>
      <c r="D91" s="51">
        <f>'Temporary Relocation Numbers'!D91*Assumptions!E$21</f>
        <v>0</v>
      </c>
      <c r="E91" s="51">
        <f>'Temporary Relocation Numbers'!E91*Assumptions!F$21</f>
        <v>0</v>
      </c>
      <c r="F91" s="51">
        <f>'Temporary Relocation Numbers'!F91*Assumptions!G$21</f>
        <v>0</v>
      </c>
      <c r="G91" s="51">
        <f>'Temporary Relocation Numbers'!G91*Assumptions!H$21</f>
        <v>0</v>
      </c>
      <c r="H91" s="52">
        <f>'Temporary Relocation Numbers'!H91*Assumptions!C$21</f>
        <v>900236.94947798713</v>
      </c>
      <c r="I91" s="52">
        <f>'Temporary Relocation Numbers'!I91*Assumptions!D$21</f>
        <v>1047820.8738531377</v>
      </c>
      <c r="J91" s="52">
        <f>'Temporary Relocation Numbers'!J91*Assumptions!E$21</f>
        <v>720889.73455300566</v>
      </c>
      <c r="K91" s="52">
        <f>'Temporary Relocation Numbers'!K91*Assumptions!F$21</f>
        <v>666459.55582401215</v>
      </c>
      <c r="L91" s="52">
        <f>'Temporary Relocation Numbers'!L91*Assumptions!G$21</f>
        <v>534655.0362052907</v>
      </c>
      <c r="M91" s="52">
        <f>'Temporary Relocation Numbers'!M91*Assumptions!H$21</f>
        <v>226338.96959397211</v>
      </c>
      <c r="N91" s="53">
        <f>'Temporary Relocation Numbers'!N91*Assumptions!C$21</f>
        <v>521374448.11878014</v>
      </c>
      <c r="O91" s="53">
        <f>'Temporary Relocation Numbers'!O91*Assumptions!D$21</f>
        <v>1017381370.072101</v>
      </c>
      <c r="P91" s="53">
        <f>'Temporary Relocation Numbers'!P91*Assumptions!E$21</f>
        <v>811720268.85588479</v>
      </c>
      <c r="Q91" s="53">
        <f>'Temporary Relocation Numbers'!Q91*Assumptions!F$21</f>
        <v>339939284.91351986</v>
      </c>
      <c r="R91" s="53">
        <f>'Temporary Relocation Numbers'!R91*Assumptions!G$21</f>
        <v>212713876.32440984</v>
      </c>
      <c r="S91" s="53">
        <f>'Temporary Relocation Numbers'!S91*Assumptions!H$21</f>
        <v>120066052.12791255</v>
      </c>
      <c r="U91">
        <v>2110</v>
      </c>
      <c r="V91" s="51">
        <f>'Temporary Relocation Numbers'!V91*Assumptions!C$21</f>
        <v>0</v>
      </c>
      <c r="W91" s="51">
        <f>'Temporary Relocation Numbers'!W91*Assumptions!D$21</f>
        <v>0</v>
      </c>
      <c r="X91" s="51">
        <f>'Temporary Relocation Numbers'!X91*Assumptions!E$21</f>
        <v>0</v>
      </c>
      <c r="Y91" s="51">
        <f>'Temporary Relocation Numbers'!Y91*Assumptions!F$21</f>
        <v>0</v>
      </c>
      <c r="Z91" s="51">
        <f>'Temporary Relocation Numbers'!Z91*Assumptions!G$21</f>
        <v>0</v>
      </c>
      <c r="AA91" s="51">
        <f>'Temporary Relocation Numbers'!AA91*Assumptions!H$21</f>
        <v>0</v>
      </c>
      <c r="AB91" s="52">
        <f>'Temporary Relocation Numbers'!AB91*Assumptions!C$21</f>
        <v>838098.69840756094</v>
      </c>
      <c r="AC91" s="52">
        <f>'Temporary Relocation Numbers'!AC91*Assumptions!D$21</f>
        <v>956861.61331639264</v>
      </c>
      <c r="AD91" s="52">
        <f>'Temporary Relocation Numbers'!AD91*Assumptions!E$21</f>
        <v>651397.21851899044</v>
      </c>
      <c r="AE91" s="52">
        <f>'Temporary Relocation Numbers'!AE91*Assumptions!F$21</f>
        <v>664744.63366652583</v>
      </c>
      <c r="AF91" s="52">
        <f>'Temporary Relocation Numbers'!AF91*Assumptions!G$21</f>
        <v>523733.64748911775</v>
      </c>
      <c r="AG91" s="52">
        <f>'Temporary Relocation Numbers'!AG91*Assumptions!H$21</f>
        <v>207017.31907450999</v>
      </c>
      <c r="AH91" s="53">
        <f>'Temporary Relocation Numbers'!AH91*Assumptions!C$21</f>
        <v>485386926.85818797</v>
      </c>
      <c r="AI91" s="53">
        <f>'Temporary Relocation Numbers'!AI91*Assumptions!D$21</f>
        <v>929064502.73835337</v>
      </c>
      <c r="AJ91" s="53">
        <f>'Temporary Relocation Numbers'!AJ91*Assumptions!E$21</f>
        <v>733471847.36382508</v>
      </c>
      <c r="AK91" s="53">
        <f>'Temporary Relocation Numbers'!AK91*Assumptions!F$21</f>
        <v>339064559.04785573</v>
      </c>
      <c r="AL91" s="53">
        <f>'Temporary Relocation Numbers'!AL91*Assumptions!G$21</f>
        <v>208368773.83524004</v>
      </c>
      <c r="AM91" s="53">
        <f>'Temporary Relocation Numbers'!AM91*Assumptions!H$21</f>
        <v>109816494.56109735</v>
      </c>
    </row>
    <row r="92" spans="1:39" x14ac:dyDescent="0.35">
      <c r="A92">
        <v>2111</v>
      </c>
      <c r="B92" s="51">
        <f>'Temporary Relocation Numbers'!B92*Assumptions!C$21</f>
        <v>0</v>
      </c>
      <c r="C92" s="51">
        <f>'Temporary Relocation Numbers'!C92*Assumptions!D$21</f>
        <v>0</v>
      </c>
      <c r="D92" s="51">
        <f>'Temporary Relocation Numbers'!D92*Assumptions!E$21</f>
        <v>0</v>
      </c>
      <c r="E92" s="51">
        <f>'Temporary Relocation Numbers'!E92*Assumptions!F$21</f>
        <v>0</v>
      </c>
      <c r="F92" s="51">
        <f>'Temporary Relocation Numbers'!F92*Assumptions!G$21</f>
        <v>0</v>
      </c>
      <c r="G92" s="51">
        <f>'Temporary Relocation Numbers'!G92*Assumptions!H$21</f>
        <v>0</v>
      </c>
      <c r="H92" s="52">
        <f>'Temporary Relocation Numbers'!H92*Assumptions!C$21</f>
        <v>905668.39440346416</v>
      </c>
      <c r="I92" s="52">
        <f>'Temporary Relocation Numbers'!I92*Assumptions!D$21</f>
        <v>1054142.7443022442</v>
      </c>
      <c r="J92" s="52">
        <f>'Temporary Relocation Numbers'!J92*Assumptions!E$21</f>
        <v>725239.11489430012</v>
      </c>
      <c r="K92" s="52">
        <f>'Temporary Relocation Numbers'!K92*Assumptions!F$21</f>
        <v>670480.53982674063</v>
      </c>
      <c r="L92" s="52">
        <f>'Temporary Relocation Numbers'!L92*Assumptions!G$21</f>
        <v>537880.79736179719</v>
      </c>
      <c r="M92" s="52">
        <f>'Temporary Relocation Numbers'!M92*Assumptions!H$21</f>
        <v>227704.55189822181</v>
      </c>
      <c r="N92" s="53">
        <f>'Temporary Relocation Numbers'!N92*Assumptions!C$21</f>
        <v>528617304.86657178</v>
      </c>
      <c r="O92" s="53">
        <f>'Temporary Relocation Numbers'!O92*Assumptions!D$21</f>
        <v>1031514681.6447957</v>
      </c>
      <c r="P92" s="53">
        <f>'Temporary Relocation Numbers'!P92*Assumptions!E$21</f>
        <v>822996566.81758082</v>
      </c>
      <c r="Q92" s="53">
        <f>'Temporary Relocation Numbers'!Q92*Assumptions!F$21</f>
        <v>344661671.19934422</v>
      </c>
      <c r="R92" s="53">
        <f>'Temporary Relocation Numbers'!R92*Assumptions!G$21</f>
        <v>215668866.04445496</v>
      </c>
      <c r="S92" s="53">
        <f>'Temporary Relocation Numbers'!S92*Assumptions!H$21</f>
        <v>121733991.97224732</v>
      </c>
      <c r="U92">
        <v>2111</v>
      </c>
      <c r="V92" s="51">
        <f>'Temporary Relocation Numbers'!V92*Assumptions!C$21</f>
        <v>0</v>
      </c>
      <c r="W92" s="51">
        <f>'Temporary Relocation Numbers'!W92*Assumptions!D$21</f>
        <v>0</v>
      </c>
      <c r="X92" s="51">
        <f>'Temporary Relocation Numbers'!X92*Assumptions!E$21</f>
        <v>0</v>
      </c>
      <c r="Y92" s="51">
        <f>'Temporary Relocation Numbers'!Y92*Assumptions!F$21</f>
        <v>0</v>
      </c>
      <c r="Z92" s="51">
        <f>'Temporary Relocation Numbers'!Z92*Assumptions!G$21</f>
        <v>0</v>
      </c>
      <c r="AA92" s="51">
        <f>'Temporary Relocation Numbers'!AA92*Assumptions!H$21</f>
        <v>0</v>
      </c>
      <c r="AB92" s="52">
        <f>'Temporary Relocation Numbers'!AB92*Assumptions!C$21</f>
        <v>843155.24149341672</v>
      </c>
      <c r="AC92" s="52">
        <f>'Temporary Relocation Numbers'!AC92*Assumptions!D$21</f>
        <v>962634.69467796618</v>
      </c>
      <c r="AD92" s="52">
        <f>'Temporary Relocation Numbers'!AD92*Assumptions!E$21</f>
        <v>655327.32616347936</v>
      </c>
      <c r="AE92" s="52">
        <f>'Temporary Relocation Numbers'!AE92*Assumptions!F$21</f>
        <v>668755.27094303363</v>
      </c>
      <c r="AF92" s="52">
        <f>'Temporary Relocation Numbers'!AF92*Assumptions!G$21</f>
        <v>526893.51608105446</v>
      </c>
      <c r="AG92" s="52">
        <f>'Temporary Relocation Numbers'!AG92*Assumptions!H$21</f>
        <v>208266.32709159379</v>
      </c>
      <c r="AH92" s="53">
        <f>'Temporary Relocation Numbers'!AH92*Assumptions!C$21</f>
        <v>492129850.28140074</v>
      </c>
      <c r="AI92" s="53">
        <f>'Temporary Relocation Numbers'!AI92*Assumptions!D$21</f>
        <v>941970929.44774091</v>
      </c>
      <c r="AJ92" s="53">
        <f>'Temporary Relocation Numbers'!AJ92*Assumptions!E$21</f>
        <v>743661129.8232218</v>
      </c>
      <c r="AK92" s="53">
        <f>'Temporary Relocation Numbers'!AK92*Assumptions!F$21</f>
        <v>343774793.77128291</v>
      </c>
      <c r="AL92" s="53">
        <f>'Temporary Relocation Numbers'!AL92*Assumptions!G$21</f>
        <v>211263402.03393114</v>
      </c>
      <c r="AM92" s="53">
        <f>'Temporary Relocation Numbers'!AM92*Assumptions!H$21</f>
        <v>111342049.0671162</v>
      </c>
    </row>
    <row r="93" spans="1:39" x14ac:dyDescent="0.35">
      <c r="A93">
        <v>2112</v>
      </c>
      <c r="B93" s="51">
        <f>'Temporary Relocation Numbers'!B93*Assumptions!C$21</f>
        <v>0</v>
      </c>
      <c r="C93" s="51">
        <f>'Temporary Relocation Numbers'!C93*Assumptions!D$21</f>
        <v>0</v>
      </c>
      <c r="D93" s="51">
        <f>'Temporary Relocation Numbers'!D93*Assumptions!E$21</f>
        <v>0</v>
      </c>
      <c r="E93" s="51">
        <f>'Temporary Relocation Numbers'!E93*Assumptions!F$21</f>
        <v>0</v>
      </c>
      <c r="F93" s="51">
        <f>'Temporary Relocation Numbers'!F93*Assumptions!G$21</f>
        <v>0</v>
      </c>
      <c r="G93" s="51">
        <f>'Temporary Relocation Numbers'!G93*Assumptions!H$21</f>
        <v>0</v>
      </c>
      <c r="H93" s="52">
        <f>'Temporary Relocation Numbers'!H93*Assumptions!C$21</f>
        <v>911132.60913915129</v>
      </c>
      <c r="I93" s="52">
        <f>'Temporary Relocation Numbers'!I93*Assumptions!D$21</f>
        <v>1060502.7568107164</v>
      </c>
      <c r="J93" s="52">
        <f>'Temporary Relocation Numbers'!J93*Assumptions!E$21</f>
        <v>729614.73657105328</v>
      </c>
      <c r="K93" s="52">
        <f>'Temporary Relocation Numbers'!K93*Assumptions!F$21</f>
        <v>674525.78383475961</v>
      </c>
      <c r="L93" s="52">
        <f>'Temporary Relocation Numbers'!L93*Assumptions!G$21</f>
        <v>541126.02066554665</v>
      </c>
      <c r="M93" s="52">
        <f>'Temporary Relocation Numbers'!M93*Assumptions!H$21</f>
        <v>229078.37323896188</v>
      </c>
      <c r="N93" s="53">
        <f>'Temporary Relocation Numbers'!N93*Assumptions!C$21</f>
        <v>535960778.30944395</v>
      </c>
      <c r="O93" s="53">
        <f>'Temporary Relocation Numbers'!O93*Assumptions!D$21</f>
        <v>1045844331.0922406</v>
      </c>
      <c r="P93" s="53">
        <f>'Temporary Relocation Numbers'!P93*Assumptions!E$21</f>
        <v>834429513.44335449</v>
      </c>
      <c r="Q93" s="53">
        <f>'Temporary Relocation Numbers'!Q93*Assumptions!F$21</f>
        <v>349449660.17724413</v>
      </c>
      <c r="R93" s="53">
        <f>'Temporary Relocation Numbers'!R93*Assumptions!G$21</f>
        <v>218664906.04479432</v>
      </c>
      <c r="S93" s="53">
        <f>'Temporary Relocation Numbers'!S93*Assumptions!H$21</f>
        <v>123425102.59029384</v>
      </c>
      <c r="U93">
        <v>2112</v>
      </c>
      <c r="V93" s="51">
        <f>'Temporary Relocation Numbers'!V93*Assumptions!C$21</f>
        <v>0</v>
      </c>
      <c r="W93" s="51">
        <f>'Temporary Relocation Numbers'!W93*Assumptions!D$21</f>
        <v>0</v>
      </c>
      <c r="X93" s="51">
        <f>'Temporary Relocation Numbers'!X93*Assumptions!E$21</f>
        <v>0</v>
      </c>
      <c r="Y93" s="51">
        <f>'Temporary Relocation Numbers'!Y93*Assumptions!F$21</f>
        <v>0</v>
      </c>
      <c r="Z93" s="51">
        <f>'Temporary Relocation Numbers'!Z93*Assumptions!G$21</f>
        <v>0</v>
      </c>
      <c r="AA93" s="51">
        <f>'Temporary Relocation Numbers'!AA93*Assumptions!H$21</f>
        <v>0</v>
      </c>
      <c r="AB93" s="52">
        <f>'Temporary Relocation Numbers'!AB93*Assumptions!C$21</f>
        <v>848242.29247533227</v>
      </c>
      <c r="AC93" s="52">
        <f>'Temporary Relocation Numbers'!AC93*Assumptions!D$21</f>
        <v>968442.60706206516</v>
      </c>
      <c r="AD93" s="52">
        <f>'Temporary Relocation Numbers'!AD93*Assumptions!E$21</f>
        <v>659281.14552434988</v>
      </c>
      <c r="AE93" s="52">
        <f>'Temporary Relocation Numbers'!AE93*Assumptions!F$21</f>
        <v>672790.1057994077</v>
      </c>
      <c r="AF93" s="52">
        <f>'Temporary Relocation Numbers'!AF93*Assumptions!G$21</f>
        <v>530072.4492673059</v>
      </c>
      <c r="AG93" s="52">
        <f>'Temporary Relocation Numbers'!AG93*Assumptions!H$21</f>
        <v>209522.87081165033</v>
      </c>
      <c r="AH93" s="53">
        <f>'Temporary Relocation Numbers'!AH93*Assumptions!C$21</f>
        <v>498966445.39986408</v>
      </c>
      <c r="AI93" s="53">
        <f>'Temporary Relocation Numbers'!AI93*Assumptions!D$21</f>
        <v>955056650.32875323</v>
      </c>
      <c r="AJ93" s="53">
        <f>'Temporary Relocation Numbers'!AJ93*Assumptions!E$21</f>
        <v>753991960.28805399</v>
      </c>
      <c r="AK93" s="53">
        <f>'Temporary Relocation Numbers'!AK93*Assumptions!F$21</f>
        <v>348550462.37907749</v>
      </c>
      <c r="AL93" s="53">
        <f>'Temporary Relocation Numbers'!AL93*Assumptions!G$21</f>
        <v>214198241.97958633</v>
      </c>
      <c r="AM93" s="53">
        <f>'Temporary Relocation Numbers'!AM93*Assumptions!H$21</f>
        <v>112888796.35077861</v>
      </c>
    </row>
    <row r="94" spans="1:39" x14ac:dyDescent="0.35">
      <c r="A94">
        <v>2113</v>
      </c>
      <c r="B94" s="51">
        <f>'Temporary Relocation Numbers'!B94*Assumptions!C$21</f>
        <v>0</v>
      </c>
      <c r="C94" s="51">
        <f>'Temporary Relocation Numbers'!C94*Assumptions!D$21</f>
        <v>0</v>
      </c>
      <c r="D94" s="51">
        <f>'Temporary Relocation Numbers'!D94*Assumptions!E$21</f>
        <v>0</v>
      </c>
      <c r="E94" s="51">
        <f>'Temporary Relocation Numbers'!E94*Assumptions!F$21</f>
        <v>0</v>
      </c>
      <c r="F94" s="51">
        <f>'Temporary Relocation Numbers'!F94*Assumptions!G$21</f>
        <v>0</v>
      </c>
      <c r="G94" s="51">
        <f>'Temporary Relocation Numbers'!G94*Assumptions!H$21</f>
        <v>0</v>
      </c>
      <c r="H94" s="52">
        <f>'Temporary Relocation Numbers'!H94*Assumptions!C$21</f>
        <v>916629.79139679472</v>
      </c>
      <c r="I94" s="52">
        <f>'Temporary Relocation Numbers'!I94*Assumptions!D$21</f>
        <v>1066901.141502962</v>
      </c>
      <c r="J94" s="52">
        <f>'Temporary Relocation Numbers'!J94*Assumptions!E$21</f>
        <v>734016.75790643622</v>
      </c>
      <c r="K94" s="52">
        <f>'Temporary Relocation Numbers'!K94*Assumptions!F$21</f>
        <v>678595.43421718059</v>
      </c>
      <c r="L94" s="52">
        <f>'Temporary Relocation Numbers'!L94*Assumptions!G$21</f>
        <v>544390.82353849208</v>
      </c>
      <c r="M94" s="52">
        <f>'Temporary Relocation Numbers'!M94*Assumptions!H$21</f>
        <v>230460.4833251861</v>
      </c>
      <c r="N94" s="53">
        <f>'Temporary Relocation Numbers'!N94*Assumptions!C$21</f>
        <v>543406266.19964814</v>
      </c>
      <c r="O94" s="53">
        <f>'Temporary Relocation Numbers'!O94*Assumptions!D$21</f>
        <v>1060373045.9111638</v>
      </c>
      <c r="P94" s="53">
        <f>'Temporary Relocation Numbers'!P94*Assumptions!E$21</f>
        <v>846021284.87328649</v>
      </c>
      <c r="Q94" s="53">
        <f>'Temporary Relocation Numbers'!Q94*Assumptions!F$21</f>
        <v>354304163.19011837</v>
      </c>
      <c r="R94" s="53">
        <f>'Temporary Relocation Numbers'!R94*Assumptions!G$21</f>
        <v>221702566.58985221</v>
      </c>
      <c r="S94" s="53">
        <f>'Temporary Relocation Numbers'!S94*Assumptions!H$21</f>
        <v>125139705.86701469</v>
      </c>
      <c r="U94">
        <v>2113</v>
      </c>
      <c r="V94" s="51">
        <f>'Temporary Relocation Numbers'!V94*Assumptions!C$21</f>
        <v>0</v>
      </c>
      <c r="W94" s="51">
        <f>'Temporary Relocation Numbers'!W94*Assumptions!D$21</f>
        <v>0</v>
      </c>
      <c r="X94" s="51">
        <f>'Temporary Relocation Numbers'!X94*Assumptions!E$21</f>
        <v>0</v>
      </c>
      <c r="Y94" s="51">
        <f>'Temporary Relocation Numbers'!Y94*Assumptions!F$21</f>
        <v>0</v>
      </c>
      <c r="Z94" s="51">
        <f>'Temporary Relocation Numbers'!Z94*Assumptions!G$21</f>
        <v>0</v>
      </c>
      <c r="AA94" s="51">
        <f>'Temporary Relocation Numbers'!AA94*Assumptions!H$21</f>
        <v>0</v>
      </c>
      <c r="AB94" s="52">
        <f>'Temporary Relocation Numbers'!AB94*Assumptions!C$21</f>
        <v>853360.03541813372</v>
      </c>
      <c r="AC94" s="52">
        <f>'Temporary Relocation Numbers'!AC94*Assumptions!D$21</f>
        <v>974285.56061645225</v>
      </c>
      <c r="AD94" s="52">
        <f>'Temporary Relocation Numbers'!AD94*Assumptions!E$21</f>
        <v>663258.81966269459</v>
      </c>
      <c r="AE94" s="52">
        <f>'Temporary Relocation Numbers'!AE94*Assumptions!F$21</f>
        <v>676849.28422812501</v>
      </c>
      <c r="AF94" s="52">
        <f>'Temporary Relocation Numbers'!AF94*Assumptions!G$21</f>
        <v>533270.56207124854</v>
      </c>
      <c r="AG94" s="52">
        <f>'Temporary Relocation Numbers'!AG94*Assumptions!H$21</f>
        <v>210786.99570021569</v>
      </c>
      <c r="AH94" s="53">
        <f>'Temporary Relocation Numbers'!AH94*Assumptions!C$21</f>
        <v>505898013.48691911</v>
      </c>
      <c r="AI94" s="53">
        <f>'Temporary Relocation Numbers'!AI94*Assumptions!D$21</f>
        <v>968324156.10951424</v>
      </c>
      <c r="AJ94" s="53">
        <f>'Temporary Relocation Numbers'!AJ94*Assumptions!E$21</f>
        <v>764466305.12228525</v>
      </c>
      <c r="AK94" s="53">
        <f>'Temporary Relocation Numbers'!AK94*Assumptions!F$21</f>
        <v>353392473.86908656</v>
      </c>
      <c r="AL94" s="53">
        <f>'Temporary Relocation Numbers'!AL94*Assumptions!G$21</f>
        <v>217173852.28784892</v>
      </c>
      <c r="AM94" s="53">
        <f>'Temporary Relocation Numbers'!AM94*Assumptions!H$21</f>
        <v>114457030.81901833</v>
      </c>
    </row>
    <row r="95" spans="1:39" x14ac:dyDescent="0.35">
      <c r="A95">
        <v>2114</v>
      </c>
      <c r="B95" s="51">
        <f>'Temporary Relocation Numbers'!B95*Assumptions!C$21</f>
        <v>0</v>
      </c>
      <c r="C95" s="51">
        <f>'Temporary Relocation Numbers'!C95*Assumptions!D$21</f>
        <v>0</v>
      </c>
      <c r="D95" s="51">
        <f>'Temporary Relocation Numbers'!D95*Assumptions!E$21</f>
        <v>0</v>
      </c>
      <c r="E95" s="51">
        <f>'Temporary Relocation Numbers'!E95*Assumptions!F$21</f>
        <v>0</v>
      </c>
      <c r="F95" s="51">
        <f>'Temporary Relocation Numbers'!F95*Assumptions!G$21</f>
        <v>0</v>
      </c>
      <c r="G95" s="51">
        <f>'Temporary Relocation Numbers'!G95*Assumptions!H$21</f>
        <v>0</v>
      </c>
      <c r="H95" s="52">
        <f>'Temporary Relocation Numbers'!H95*Assumptions!C$21</f>
        <v>922160.14008100517</v>
      </c>
      <c r="I95" s="52">
        <f>'Temporary Relocation Numbers'!I95*Assumptions!D$21</f>
        <v>1073338.1298918102</v>
      </c>
      <c r="J95" s="52">
        <f>'Temporary Relocation Numbers'!J95*Assumptions!E$21</f>
        <v>738445.33817883872</v>
      </c>
      <c r="K95" s="52">
        <f>'Temporary Relocation Numbers'!K95*Assumptions!F$21</f>
        <v>682689.638226212</v>
      </c>
      <c r="L95" s="52">
        <f>'Temporary Relocation Numbers'!L95*Assumptions!G$21</f>
        <v>547675.32411103463</v>
      </c>
      <c r="M95" s="52">
        <f>'Temporary Relocation Numbers'!M95*Assumptions!H$21</f>
        <v>231850.93216580019</v>
      </c>
      <c r="N95" s="53">
        <f>'Temporary Relocation Numbers'!N95*Assumptions!C$21</f>
        <v>550955185.7068038</v>
      </c>
      <c r="O95" s="53">
        <f>'Temporary Relocation Numbers'!O95*Assumptions!D$21</f>
        <v>1075103591.4882736</v>
      </c>
      <c r="P95" s="53">
        <f>'Temporary Relocation Numbers'!P95*Assumptions!E$21</f>
        <v>857774087.47807372</v>
      </c>
      <c r="Q95" s="53">
        <f>'Temporary Relocation Numbers'!Q95*Assumptions!F$21</f>
        <v>359226104.24110693</v>
      </c>
      <c r="R95" s="53">
        <f>'Temporary Relocation Numbers'!R95*Assumptions!G$21</f>
        <v>224782425.86608246</v>
      </c>
      <c r="S95" s="53">
        <f>'Temporary Relocation Numbers'!S95*Assumptions!H$21</f>
        <v>126878128.15895087</v>
      </c>
      <c r="U95">
        <v>2114</v>
      </c>
      <c r="V95" s="51">
        <f>'Temporary Relocation Numbers'!V95*Assumptions!C$21</f>
        <v>0</v>
      </c>
      <c r="W95" s="51">
        <f>'Temporary Relocation Numbers'!W95*Assumptions!D$21</f>
        <v>0</v>
      </c>
      <c r="X95" s="51">
        <f>'Temporary Relocation Numbers'!X95*Assumptions!E$21</f>
        <v>0</v>
      </c>
      <c r="Y95" s="51">
        <f>'Temporary Relocation Numbers'!Y95*Assumptions!F$21</f>
        <v>0</v>
      </c>
      <c r="Z95" s="51">
        <f>'Temporary Relocation Numbers'!Z95*Assumptions!G$21</f>
        <v>0</v>
      </c>
      <c r="AA95" s="51">
        <f>'Temporary Relocation Numbers'!AA95*Assumptions!H$21</f>
        <v>0</v>
      </c>
      <c r="AB95" s="52">
        <f>'Temporary Relocation Numbers'!AB95*Assumptions!C$21</f>
        <v>858508.65549717459</v>
      </c>
      <c r="AC95" s="52">
        <f>'Temporary Relocation Numbers'!AC95*Assumptions!D$21</f>
        <v>980163.76675678499</v>
      </c>
      <c r="AD95" s="52">
        <f>'Temporary Relocation Numbers'!AD95*Assumptions!E$21</f>
        <v>667260.49250274396</v>
      </c>
      <c r="AE95" s="52">
        <f>'Temporary Relocation Numbers'!AE95*Assumptions!F$21</f>
        <v>680932.95310248679</v>
      </c>
      <c r="AF95" s="52">
        <f>'Temporary Relocation Numbers'!AF95*Assumptions!G$21</f>
        <v>536487.97021023661</v>
      </c>
      <c r="AG95" s="52">
        <f>'Temporary Relocation Numbers'!AG95*Assumptions!H$21</f>
        <v>212058.7474971358</v>
      </c>
      <c r="AH95" s="53">
        <f>'Temporary Relocation Numbers'!AH95*Assumptions!C$21</f>
        <v>512925873.89300364</v>
      </c>
      <c r="AI95" s="53">
        <f>'Temporary Relocation Numbers'!AI95*Assumptions!D$21</f>
        <v>981775972.11897421</v>
      </c>
      <c r="AJ95" s="53">
        <f>'Temporary Relocation Numbers'!AJ95*Assumptions!E$21</f>
        <v>775086158.00631654</v>
      </c>
      <c r="AK95" s="53">
        <f>'Temporary Relocation Numbers'!AK95*Assumptions!F$21</f>
        <v>358301749.86682093</v>
      </c>
      <c r="AL95" s="53">
        <f>'Temporary Relocation Numbers'!AL95*Assumptions!G$21</f>
        <v>220190799.33456844</v>
      </c>
      <c r="AM95" s="53">
        <f>'Temporary Relocation Numbers'!AM95*Assumptions!H$21</f>
        <v>116047050.96862659</v>
      </c>
    </row>
    <row r="96" spans="1:39" x14ac:dyDescent="0.35">
      <c r="A96">
        <v>2115</v>
      </c>
      <c r="B96" s="51">
        <f>'Temporary Relocation Numbers'!B96*Assumptions!C$21</f>
        <v>0</v>
      </c>
      <c r="C96" s="51">
        <f>'Temporary Relocation Numbers'!C96*Assumptions!D$21</f>
        <v>0</v>
      </c>
      <c r="D96" s="51">
        <f>'Temporary Relocation Numbers'!D96*Assumptions!E$21</f>
        <v>0</v>
      </c>
      <c r="E96" s="51">
        <f>'Temporary Relocation Numbers'!E96*Assumptions!F$21</f>
        <v>0</v>
      </c>
      <c r="F96" s="51">
        <f>'Temporary Relocation Numbers'!F96*Assumptions!G$21</f>
        <v>0</v>
      </c>
      <c r="G96" s="51">
        <f>'Temporary Relocation Numbers'!G96*Assumptions!H$21</f>
        <v>0</v>
      </c>
      <c r="H96" s="52">
        <f>'Temporary Relocation Numbers'!H96*Assumptions!C$21</f>
        <v>927723.85529645428</v>
      </c>
      <c r="I96" s="52">
        <f>'Temporary Relocation Numbers'!I96*Assumptions!D$21</f>
        <v>1079813.9548868877</v>
      </c>
      <c r="J96" s="52">
        <f>'Temporary Relocation Numbers'!J96*Assumptions!E$21</f>
        <v>742900.63762763294</v>
      </c>
      <c r="K96" s="52">
        <f>'Temporary Relocation Numbers'!K96*Assumptions!F$21</f>
        <v>686808.54400248511</v>
      </c>
      <c r="L96" s="52">
        <f>'Temporary Relocation Numbers'!L96*Assumptions!G$21</f>
        <v>550979.64122629713</v>
      </c>
      <c r="M96" s="52">
        <f>'Temporary Relocation Numbers'!M96*Assumptions!H$21</f>
        <v>233249.77007143071</v>
      </c>
      <c r="N96" s="53">
        <f>'Temporary Relocation Numbers'!N96*Assumptions!C$21</f>
        <v>558608973.6876415</v>
      </c>
      <c r="O96" s="53">
        <f>'Temporary Relocation Numbers'!O96*Assumptions!D$21</f>
        <v>1090038771.6266222</v>
      </c>
      <c r="P96" s="53">
        <f>'Temporary Relocation Numbers'!P96*Assumptions!E$21</f>
        <v>869690158.27898884</v>
      </c>
      <c r="Q96" s="53">
        <f>'Temporary Relocation Numbers'!Q96*Assumptions!F$21</f>
        <v>364216420.16946423</v>
      </c>
      <c r="R96" s="53">
        <f>'Temporary Relocation Numbers'!R96*Assumptions!G$21</f>
        <v>227905070.09201941</v>
      </c>
      <c r="S96" s="53">
        <f>'Temporary Relocation Numbers'!S96*Assumptions!H$21</f>
        <v>128640700.35633996</v>
      </c>
      <c r="U96">
        <v>2115</v>
      </c>
      <c r="V96" s="51">
        <f>'Temporary Relocation Numbers'!V96*Assumptions!C$21</f>
        <v>0</v>
      </c>
      <c r="W96" s="51">
        <f>'Temporary Relocation Numbers'!W96*Assumptions!D$21</f>
        <v>0</v>
      </c>
      <c r="X96" s="51">
        <f>'Temporary Relocation Numbers'!X96*Assumptions!E$21</f>
        <v>0</v>
      </c>
      <c r="Y96" s="51">
        <f>'Temporary Relocation Numbers'!Y96*Assumptions!F$21</f>
        <v>0</v>
      </c>
      <c r="Z96" s="51">
        <f>'Temporary Relocation Numbers'!Z96*Assumptions!G$21</f>
        <v>0</v>
      </c>
      <c r="AA96" s="51">
        <f>'Temporary Relocation Numbers'!AA96*Assumptions!H$21</f>
        <v>0</v>
      </c>
      <c r="AB96" s="52">
        <f>'Temporary Relocation Numbers'!AB96*Assumptions!C$21</f>
        <v>863688.33900503558</v>
      </c>
      <c r="AC96" s="52">
        <f>'Temporary Relocation Numbers'!AC96*Assumptions!D$21</f>
        <v>986077.43817426474</v>
      </c>
      <c r="AD96" s="52">
        <f>'Temporary Relocation Numbers'!AD96*Assumptions!E$21</f>
        <v>671286.30883707316</v>
      </c>
      <c r="AE96" s="52">
        <f>'Temporary Relocation Numbers'!AE96*Assumptions!F$21</f>
        <v>685041.2601819319</v>
      </c>
      <c r="AF96" s="52">
        <f>'Temporary Relocation Numbers'!AF96*Assumptions!G$21</f>
        <v>539724.79009978625</v>
      </c>
      <c r="AG96" s="52">
        <f>'Temporary Relocation Numbers'!AG96*Assumptions!H$21</f>
        <v>213338.1722182208</v>
      </c>
      <c r="AH96" s="53">
        <f>'Temporary Relocation Numbers'!AH96*Assumptions!C$21</f>
        <v>520051364.29677713</v>
      </c>
      <c r="AI96" s="53">
        <f>'Temporary Relocation Numbers'!AI96*Assumptions!D$21</f>
        <v>995414658.76757979</v>
      </c>
      <c r="AJ96" s="53">
        <f>'Temporary Relocation Numbers'!AJ96*Assumptions!E$21</f>
        <v>785853540.31646192</v>
      </c>
      <c r="AK96" s="53">
        <f>'Temporary Relocation Numbers'!AK96*Assumptions!F$21</f>
        <v>363279224.80087692</v>
      </c>
      <c r="AL96" s="53">
        <f>'Temporary Relocation Numbers'!AL96*Assumptions!G$21</f>
        <v>223249657.36360392</v>
      </c>
      <c r="AM96" s="53">
        <f>'Temporary Relocation Numbers'!AM96*Assumptions!H$21</f>
        <v>117659159.44306791</v>
      </c>
    </row>
    <row r="97" spans="1:39" x14ac:dyDescent="0.35">
      <c r="A97">
        <v>2116</v>
      </c>
      <c r="B97" s="51">
        <f>'Temporary Relocation Numbers'!B97*Assumptions!C$21</f>
        <v>0</v>
      </c>
      <c r="C97" s="51">
        <f>'Temporary Relocation Numbers'!C97*Assumptions!D$21</f>
        <v>0</v>
      </c>
      <c r="D97" s="51">
        <f>'Temporary Relocation Numbers'!D97*Assumptions!E$21</f>
        <v>0</v>
      </c>
      <c r="E97" s="51">
        <f>'Temporary Relocation Numbers'!E97*Assumptions!F$21</f>
        <v>0</v>
      </c>
      <c r="F97" s="51">
        <f>'Temporary Relocation Numbers'!F97*Assumptions!G$21</f>
        <v>0</v>
      </c>
      <c r="G97" s="51">
        <f>'Temporary Relocation Numbers'!G97*Assumptions!H$21</f>
        <v>0</v>
      </c>
      <c r="H97" s="52">
        <f>'Temporary Relocation Numbers'!H97*Assumptions!C$21</f>
        <v>933321.1383551152</v>
      </c>
      <c r="I97" s="52">
        <f>'Temporary Relocation Numbers'!I97*Assumptions!D$21</f>
        <v>1086328.8508030467</v>
      </c>
      <c r="J97" s="52">
        <f>'Temporary Relocation Numbers'!J97*Assumptions!E$21</f>
        <v>747382.81745897175</v>
      </c>
      <c r="K97" s="52">
        <f>'Temporary Relocation Numbers'!K97*Assumptions!F$21</f>
        <v>690952.30058041681</v>
      </c>
      <c r="L97" s="52">
        <f>'Temporary Relocation Numbers'!L97*Assumptions!G$21</f>
        <v>554303.89444442501</v>
      </c>
      <c r="M97" s="52">
        <f>'Temporary Relocation Numbers'!M97*Assumptions!H$21</f>
        <v>234657.04765624634</v>
      </c>
      <c r="N97" s="53">
        <f>'Temporary Relocation Numbers'!N97*Assumptions!C$21</f>
        <v>566369086.95949268</v>
      </c>
      <c r="O97" s="53">
        <f>'Temporary Relocation Numbers'!O97*Assumptions!D$21</f>
        <v>1105181429.0792785</v>
      </c>
      <c r="P97" s="53">
        <f>'Temporary Relocation Numbers'!P97*Assumptions!E$21</f>
        <v>881771765.37367344</v>
      </c>
      <c r="Q97" s="53">
        <f>'Temporary Relocation Numbers'!Q97*Assumptions!F$21</f>
        <v>369276060.82887745</v>
      </c>
      <c r="R97" s="53">
        <f>'Temporary Relocation Numbers'!R97*Assumptions!G$21</f>
        <v>231071093.62985861</v>
      </c>
      <c r="S97" s="53">
        <f>'Temporary Relocation Numbers'!S97*Assumptions!H$21</f>
        <v>130427757.94609803</v>
      </c>
      <c r="U97">
        <v>2116</v>
      </c>
      <c r="V97" s="51">
        <f>'Temporary Relocation Numbers'!V97*Assumptions!C$21</f>
        <v>0</v>
      </c>
      <c r="W97" s="51">
        <f>'Temporary Relocation Numbers'!W97*Assumptions!D$21</f>
        <v>0</v>
      </c>
      <c r="X97" s="51">
        <f>'Temporary Relocation Numbers'!X97*Assumptions!E$21</f>
        <v>0</v>
      </c>
      <c r="Y97" s="51">
        <f>'Temporary Relocation Numbers'!Y97*Assumptions!F$21</f>
        <v>0</v>
      </c>
      <c r="Z97" s="51">
        <f>'Temporary Relocation Numbers'!Z97*Assumptions!G$21</f>
        <v>0</v>
      </c>
      <c r="AA97" s="51">
        <f>'Temporary Relocation Numbers'!AA97*Assumptions!H$21</f>
        <v>0</v>
      </c>
      <c r="AB97" s="52">
        <f>'Temporary Relocation Numbers'!AB97*Assumptions!C$21</f>
        <v>868899.27335826622</v>
      </c>
      <c r="AC97" s="52">
        <f>'Temporary Relocation Numbers'!AC97*Assumptions!D$21</f>
        <v>992026.78884333558</v>
      </c>
      <c r="AD97" s="52">
        <f>'Temporary Relocation Numbers'!AD97*Assumptions!E$21</f>
        <v>675336.41433184256</v>
      </c>
      <c r="AE97" s="52">
        <f>'Temporary Relocation Numbers'!AE97*Assumptions!F$21</f>
        <v>689174.35411738418</v>
      </c>
      <c r="AF97" s="52">
        <f>'Temporary Relocation Numbers'!AF97*Assumptions!G$21</f>
        <v>542981.13885778992</v>
      </c>
      <c r="AG97" s="52">
        <f>'Temporary Relocation Numbers'!AG97*Assumptions!H$21</f>
        <v>214625.31615691067</v>
      </c>
      <c r="AH97" s="53">
        <f>'Temporary Relocation Numbers'!AH97*Assumptions!C$21</f>
        <v>527275840.95973212</v>
      </c>
      <c r="AI97" s="53">
        <f>'Temporary Relocation Numbers'!AI97*Assumptions!D$21</f>
        <v>1009242812.0346212</v>
      </c>
      <c r="AJ97" s="53">
        <f>'Temporary Relocation Numbers'!AJ97*Assumptions!E$21</f>
        <v>796770501.50969708</v>
      </c>
      <c r="AK97" s="53">
        <f>'Temporary Relocation Numbers'!AK97*Assumptions!F$21</f>
        <v>368325846.08079457</v>
      </c>
      <c r="AL97" s="53">
        <f>'Temporary Relocation Numbers'!AL97*Assumptions!G$21</f>
        <v>226351008.59612501</v>
      </c>
      <c r="AM97" s="53">
        <f>'Temporary Relocation Numbers'!AM97*Assumptions!H$21</f>
        <v>119293663.09008516</v>
      </c>
    </row>
    <row r="98" spans="1:39" x14ac:dyDescent="0.35">
      <c r="A98">
        <v>2117</v>
      </c>
      <c r="B98" s="51">
        <f>'Temporary Relocation Numbers'!B98*Assumptions!C$21</f>
        <v>0</v>
      </c>
      <c r="C98" s="51">
        <f>'Temporary Relocation Numbers'!C98*Assumptions!D$21</f>
        <v>0</v>
      </c>
      <c r="D98" s="51">
        <f>'Temporary Relocation Numbers'!D98*Assumptions!E$21</f>
        <v>0</v>
      </c>
      <c r="E98" s="51">
        <f>'Temporary Relocation Numbers'!E98*Assumptions!F$21</f>
        <v>0</v>
      </c>
      <c r="F98" s="51">
        <f>'Temporary Relocation Numbers'!F98*Assumptions!G$21</f>
        <v>0</v>
      </c>
      <c r="G98" s="51">
        <f>'Temporary Relocation Numbers'!G98*Assumptions!H$21</f>
        <v>0</v>
      </c>
      <c r="H98" s="52">
        <f>'Temporary Relocation Numbers'!H98*Assumptions!C$21</f>
        <v>938952.19178354729</v>
      </c>
      <c r="I98" s="52">
        <f>'Temporary Relocation Numbers'!I98*Assumptions!D$21</f>
        <v>1092883.0533688432</v>
      </c>
      <c r="J98" s="52">
        <f>'Temporary Relocation Numbers'!J98*Assumptions!E$21</f>
        <v>751892.03985162079</v>
      </c>
      <c r="K98" s="52">
        <f>'Temporary Relocation Numbers'!K98*Assumptions!F$21</f>
        <v>695121.05789359997</v>
      </c>
      <c r="L98" s="52">
        <f>'Temporary Relocation Numbers'!L98*Assumptions!G$21</f>
        <v>557648.20404691121</v>
      </c>
      <c r="M98" s="52">
        <f>'Temporary Relocation Numbers'!M98*Assumptions!H$21</f>
        <v>236072.81583978844</v>
      </c>
      <c r="N98" s="53">
        <f>'Temporary Relocation Numbers'!N98*Assumptions!C$21</f>
        <v>574237002.57757974</v>
      </c>
      <c r="O98" s="53">
        <f>'Temporary Relocation Numbers'!O98*Assumptions!D$21</f>
        <v>1120534446.0904176</v>
      </c>
      <c r="P98" s="53">
        <f>'Temporary Relocation Numbers'!P98*Assumptions!E$21</f>
        <v>894021208.36784554</v>
      </c>
      <c r="Q98" s="53">
        <f>'Temporary Relocation Numbers'!Q98*Assumptions!F$21</f>
        <v>374405989.26826096</v>
      </c>
      <c r="R98" s="53">
        <f>'Temporary Relocation Numbers'!R98*Assumptions!G$21</f>
        <v>234281099.09858716</v>
      </c>
      <c r="S98" s="53">
        <f>'Temporary Relocation Numbers'!S98*Assumptions!H$21</f>
        <v>132239641.07567564</v>
      </c>
      <c r="U98">
        <v>2117</v>
      </c>
      <c r="V98" s="51">
        <f>'Temporary Relocation Numbers'!V98*Assumptions!C$21</f>
        <v>0</v>
      </c>
      <c r="W98" s="51">
        <f>'Temporary Relocation Numbers'!W98*Assumptions!D$21</f>
        <v>0</v>
      </c>
      <c r="X98" s="51">
        <f>'Temporary Relocation Numbers'!X98*Assumptions!E$21</f>
        <v>0</v>
      </c>
      <c r="Y98" s="51">
        <f>'Temporary Relocation Numbers'!Y98*Assumptions!F$21</f>
        <v>0</v>
      </c>
      <c r="Z98" s="51">
        <f>'Temporary Relocation Numbers'!Z98*Assumptions!G$21</f>
        <v>0</v>
      </c>
      <c r="AA98" s="51">
        <f>'Temporary Relocation Numbers'!AA98*Assumptions!H$21</f>
        <v>0</v>
      </c>
      <c r="AB98" s="52">
        <f>'Temporary Relocation Numbers'!AB98*Assumptions!C$21</f>
        <v>874141.6471041661</v>
      </c>
      <c r="AC98" s="52">
        <f>'Temporary Relocation Numbers'!AC98*Assumptions!D$21</f>
        <v>998012.0340294221</v>
      </c>
      <c r="AD98" s="52">
        <f>'Temporary Relocation Numbers'!AD98*Assumptions!E$21</f>
        <v>679410.95553206687</v>
      </c>
      <c r="AE98" s="52">
        <f>'Temporary Relocation Numbers'!AE98*Assumptions!F$21</f>
        <v>693332.3844566301</v>
      </c>
      <c r="AF98" s="52">
        <f>'Temporary Relocation Numbers'!AF98*Assumptions!G$21</f>
        <v>546257.13430875307</v>
      </c>
      <c r="AG98" s="52">
        <f>'Temporary Relocation Numbers'!AG98*Assumptions!H$21</f>
        <v>215920.22588594953</v>
      </c>
      <c r="AH98" s="53">
        <f>'Temporary Relocation Numbers'!AH98*Assumptions!C$21</f>
        <v>534600678.98434663</v>
      </c>
      <c r="AI98" s="53">
        <f>'Temporary Relocation Numbers'!AI98*Assumptions!D$21</f>
        <v>1023263063.9623488</v>
      </c>
      <c r="AJ98" s="53">
        <f>'Temporary Relocation Numbers'!AJ98*Assumptions!E$21</f>
        <v>807839119.51375043</v>
      </c>
      <c r="AK98" s="53">
        <f>'Temporary Relocation Numbers'!AK98*Assumptions!F$21</f>
        <v>373442574.2773875</v>
      </c>
      <c r="AL98" s="53">
        <f>'Temporary Relocation Numbers'!AL98*Assumptions!G$21</f>
        <v>229495443.34143198</v>
      </c>
      <c r="AM98" s="53">
        <f>'Temporary Relocation Numbers'!AM98*Assumptions!H$21</f>
        <v>120950873.02010453</v>
      </c>
    </row>
    <row r="99" spans="1:39" x14ac:dyDescent="0.35">
      <c r="A99">
        <v>2118</v>
      </c>
      <c r="B99" s="51">
        <f>'Temporary Relocation Numbers'!B99*Assumptions!C$21</f>
        <v>0</v>
      </c>
      <c r="C99" s="51">
        <f>'Temporary Relocation Numbers'!C99*Assumptions!D$21</f>
        <v>0</v>
      </c>
      <c r="D99" s="51">
        <f>'Temporary Relocation Numbers'!D99*Assumptions!E$21</f>
        <v>0</v>
      </c>
      <c r="E99" s="51">
        <f>'Temporary Relocation Numbers'!E99*Assumptions!F$21</f>
        <v>0</v>
      </c>
      <c r="F99" s="51">
        <f>'Temporary Relocation Numbers'!F99*Assumptions!G$21</f>
        <v>0</v>
      </c>
      <c r="G99" s="51">
        <f>'Temporary Relocation Numbers'!G99*Assumptions!H$21</f>
        <v>0</v>
      </c>
      <c r="H99" s="52">
        <f>'Temporary Relocation Numbers'!H99*Assumptions!C$21</f>
        <v>944617.21933022328</v>
      </c>
      <c r="I99" s="52">
        <f>'Temporary Relocation Numbers'!I99*Assumptions!D$21</f>
        <v>1099476.7997350658</v>
      </c>
      <c r="J99" s="52">
        <f>'Temporary Relocation Numbers'!J99*Assumptions!E$21</f>
        <v>756428.4679628273</v>
      </c>
      <c r="K99" s="52">
        <f>'Temporary Relocation Numbers'!K99*Assumptions!F$21</f>
        <v>699314.96678022994</v>
      </c>
      <c r="L99" s="52">
        <f>'Temporary Relocation Numbers'!L99*Assumptions!G$21</f>
        <v>561012.69104095036</v>
      </c>
      <c r="M99" s="52">
        <f>'Temporary Relocation Numbers'!M99*Assumptions!H$21</f>
        <v>237497.12584881391</v>
      </c>
      <c r="N99" s="53">
        <f>'Temporary Relocation Numbers'!N99*Assumptions!C$21</f>
        <v>582214218.11615777</v>
      </c>
      <c r="O99" s="53">
        <f>'Temporary Relocation Numbers'!O99*Assumptions!D$21</f>
        <v>1136100744.9439247</v>
      </c>
      <c r="P99" s="53">
        <f>'Temporary Relocation Numbers'!P99*Assumptions!E$21</f>
        <v>906440818.81300664</v>
      </c>
      <c r="Q99" s="53">
        <f>'Temporary Relocation Numbers'!Q99*Assumptions!F$21</f>
        <v>379607181.91506183</v>
      </c>
      <c r="R99" s="53">
        <f>'Temporary Relocation Numbers'!R99*Assumptions!G$21</f>
        <v>237535697.48868644</v>
      </c>
      <c r="S99" s="53">
        <f>'Temporary Relocation Numbers'!S99*Assumptions!H$21</f>
        <v>134076694.61780146</v>
      </c>
      <c r="U99">
        <v>2118</v>
      </c>
      <c r="V99" s="51">
        <f>'Temporary Relocation Numbers'!V99*Assumptions!C$21</f>
        <v>0</v>
      </c>
      <c r="W99" s="51">
        <f>'Temporary Relocation Numbers'!W99*Assumptions!D$21</f>
        <v>0</v>
      </c>
      <c r="X99" s="51">
        <f>'Temporary Relocation Numbers'!X99*Assumptions!E$21</f>
        <v>0</v>
      </c>
      <c r="Y99" s="51">
        <f>'Temporary Relocation Numbers'!Y99*Assumptions!F$21</f>
        <v>0</v>
      </c>
      <c r="Z99" s="51">
        <f>'Temporary Relocation Numbers'!Z99*Assumptions!G$21</f>
        <v>0</v>
      </c>
      <c r="AA99" s="51">
        <f>'Temporary Relocation Numbers'!AA99*Assumptions!H$21</f>
        <v>0</v>
      </c>
      <c r="AB99" s="52">
        <f>'Temporary Relocation Numbers'!AB99*Assumptions!C$21</f>
        <v>879415.64992760634</v>
      </c>
      <c r="AC99" s="52">
        <f>'Temporary Relocation Numbers'!AC99*Assumptions!D$21</f>
        <v>1004033.3902967216</v>
      </c>
      <c r="AD99" s="52">
        <f>'Temporary Relocation Numbers'!AD99*Assumptions!E$21</f>
        <v>683510.07986691897</v>
      </c>
      <c r="AE99" s="52">
        <f>'Temporary Relocation Numbers'!AE99*Assumptions!F$21</f>
        <v>697515.50164973084</v>
      </c>
      <c r="AF99" s="52">
        <f>'Temporary Relocation Numbers'!AF99*Assumptions!G$21</f>
        <v>549552.8949880579</v>
      </c>
      <c r="AG99" s="52">
        <f>'Temporary Relocation Numbers'!AG99*Assumptions!H$21</f>
        <v>217222.94825907156</v>
      </c>
      <c r="AH99" s="53">
        <f>'Temporary Relocation Numbers'!AH99*Assumptions!C$21</f>
        <v>542027272.57581794</v>
      </c>
      <c r="AI99" s="53">
        <f>'Temporary Relocation Numbers'!AI99*Assumptions!D$21</f>
        <v>1037478083.1569552</v>
      </c>
      <c r="AJ99" s="53">
        <f>'Temporary Relocation Numbers'!AJ99*Assumptions!E$21</f>
        <v>819061501.12261546</v>
      </c>
      <c r="AK99" s="53">
        <f>'Temporary Relocation Numbers'!AK99*Assumptions!F$21</f>
        <v>378630383.3055765</v>
      </c>
      <c r="AL99" s="53">
        <f>'Temporary Relocation Numbers'!AL99*Assumptions!G$21</f>
        <v>232683560.10931447</v>
      </c>
      <c r="AM99" s="53">
        <f>'Temporary Relocation Numbers'!AM99*Assumptions!H$21</f>
        <v>122631104.66545244</v>
      </c>
    </row>
    <row r="100" spans="1:39" x14ac:dyDescent="0.35">
      <c r="A100">
        <v>2119</v>
      </c>
      <c r="B100" s="51">
        <f>'Temporary Relocation Numbers'!B100*Assumptions!C$21</f>
        <v>0</v>
      </c>
      <c r="C100" s="51">
        <f>'Temporary Relocation Numbers'!C100*Assumptions!D$21</f>
        <v>0</v>
      </c>
      <c r="D100" s="51">
        <f>'Temporary Relocation Numbers'!D100*Assumptions!E$21</f>
        <v>0</v>
      </c>
      <c r="E100" s="51">
        <f>'Temporary Relocation Numbers'!E100*Assumptions!F$21</f>
        <v>0</v>
      </c>
      <c r="F100" s="51">
        <f>'Temporary Relocation Numbers'!F100*Assumptions!G$21</f>
        <v>0</v>
      </c>
      <c r="G100" s="51">
        <f>'Temporary Relocation Numbers'!G100*Assumptions!H$21</f>
        <v>0</v>
      </c>
      <c r="H100" s="52">
        <f>'Temporary Relocation Numbers'!H100*Assumptions!C$21</f>
        <v>950316.4259729014</v>
      </c>
      <c r="I100" s="52">
        <f>'Temporary Relocation Numbers'!I100*Assumptions!D$21</f>
        <v>1106110.3284833175</v>
      </c>
      <c r="J100" s="52">
        <f>'Temporary Relocation Numbers'!J100*Assumptions!E$21</f>
        <v>760992.26593422273</v>
      </c>
      <c r="K100" s="52">
        <f>'Temporary Relocation Numbers'!K100*Assumptions!F$21</f>
        <v>703534.17898856138</v>
      </c>
      <c r="L100" s="52">
        <f>'Temporary Relocation Numbers'!L100*Assumptions!G$21</f>
        <v>564397.47716381436</v>
      </c>
      <c r="M100" s="52">
        <f>'Temporary Relocation Numbers'!M100*Assumptions!H$21</f>
        <v>238930.02921914874</v>
      </c>
      <c r="N100" s="53">
        <f>'Temporary Relocation Numbers'!N100*Assumptions!C$21</f>
        <v>590302251.95356274</v>
      </c>
      <c r="O100" s="53">
        <f>'Temporary Relocation Numbers'!O100*Assumptions!D$21</f>
        <v>1151883288.5196192</v>
      </c>
      <c r="P100" s="53">
        <f>'Temporary Relocation Numbers'!P100*Assumptions!E$21</f>
        <v>919032960.65022588</v>
      </c>
      <c r="Q100" s="53">
        <f>'Temporary Relocation Numbers'!Q100*Assumptions!F$21</f>
        <v>384880628.76111323</v>
      </c>
      <c r="R100" s="53">
        <f>'Temporary Relocation Numbers'!R100*Assumptions!G$21</f>
        <v>240835508.27842698</v>
      </c>
      <c r="S100" s="53">
        <f>'Temporary Relocation Numbers'!S100*Assumptions!H$21</f>
        <v>135939268.23612529</v>
      </c>
      <c r="U100">
        <v>2119</v>
      </c>
      <c r="V100" s="51">
        <f>'Temporary Relocation Numbers'!V100*Assumptions!C$21</f>
        <v>0</v>
      </c>
      <c r="W100" s="51">
        <f>'Temporary Relocation Numbers'!W100*Assumptions!D$21</f>
        <v>0</v>
      </c>
      <c r="X100" s="51">
        <f>'Temporary Relocation Numbers'!X100*Assumptions!E$21</f>
        <v>0</v>
      </c>
      <c r="Y100" s="51">
        <f>'Temporary Relocation Numbers'!Y100*Assumptions!F$21</f>
        <v>0</v>
      </c>
      <c r="Z100" s="51">
        <f>'Temporary Relocation Numbers'!Z100*Assumptions!G$21</f>
        <v>0</v>
      </c>
      <c r="AA100" s="51">
        <f>'Temporary Relocation Numbers'!AA100*Assumptions!H$21</f>
        <v>0</v>
      </c>
      <c r="AB100" s="52">
        <f>'Temporary Relocation Numbers'!AB100*Assumptions!C$21</f>
        <v>884721.47265789309</v>
      </c>
      <c r="AC100" s="52">
        <f>'Temporary Relocation Numbers'!AC100*Assumptions!D$21</f>
        <v>1010091.0755160397</v>
      </c>
      <c r="AD100" s="52">
        <f>'Temporary Relocation Numbers'!AD100*Assumptions!E$21</f>
        <v>687633.93565506244</v>
      </c>
      <c r="AE100" s="52">
        <f>'Temporary Relocation Numbers'!AE100*Assumptions!F$21</f>
        <v>701723.85705446452</v>
      </c>
      <c r="AF100" s="52">
        <f>'Temporary Relocation Numbers'!AF100*Assumptions!G$21</f>
        <v>552868.54014625202</v>
      </c>
      <c r="AG100" s="52">
        <f>'Temporary Relocation Numbers'!AG100*Assumptions!H$21</f>
        <v>218533.53041269569</v>
      </c>
      <c r="AH100" s="53">
        <f>'Temporary Relocation Numbers'!AH100*Assumptions!C$21</f>
        <v>549557035.30743659</v>
      </c>
      <c r="AI100" s="53">
        <f>'Temporary Relocation Numbers'!AI100*Assumptions!D$21</f>
        <v>1051890575.2965157</v>
      </c>
      <c r="AJ100" s="53">
        <f>'Temporary Relocation Numbers'!AJ100*Assumptions!E$21</f>
        <v>830439782.39755583</v>
      </c>
      <c r="AK100" s="53">
        <f>'Temporary Relocation Numbers'!AK100*Assumptions!F$21</f>
        <v>383890260.60976499</v>
      </c>
      <c r="AL100" s="53">
        <f>'Temporary Relocation Numbers'!AL100*Assumptions!G$21</f>
        <v>235915965.72397166</v>
      </c>
      <c r="AM100" s="53">
        <f>'Temporary Relocation Numbers'!AM100*Assumptions!H$21</f>
        <v>124334677.84039442</v>
      </c>
    </row>
    <row r="101" spans="1:39" x14ac:dyDescent="0.35">
      <c r="A101">
        <v>2120</v>
      </c>
      <c r="B101" s="51">
        <f>'Temporary Relocation Numbers'!B101*Assumptions!C$21</f>
        <v>0</v>
      </c>
      <c r="C101" s="51">
        <f>'Temporary Relocation Numbers'!C101*Assumptions!D$21</f>
        <v>0</v>
      </c>
      <c r="D101" s="51">
        <f>'Temporary Relocation Numbers'!D101*Assumptions!E$21</f>
        <v>0</v>
      </c>
      <c r="E101" s="51">
        <f>'Temporary Relocation Numbers'!E101*Assumptions!F$21</f>
        <v>0</v>
      </c>
      <c r="F101" s="51">
        <f>'Temporary Relocation Numbers'!F101*Assumptions!G$21</f>
        <v>0</v>
      </c>
      <c r="G101" s="51">
        <f>'Temporary Relocation Numbers'!G101*Assumptions!H$21</f>
        <v>0</v>
      </c>
      <c r="H101" s="52">
        <f>'Temporary Relocation Numbers'!H101*Assumptions!C$21</f>
        <v>930497.81750251283</v>
      </c>
      <c r="I101" s="52">
        <f>'Temporary Relocation Numbers'!I101*Assumptions!D$21</f>
        <v>1083042.6776186894</v>
      </c>
      <c r="J101" s="52">
        <f>'Temporary Relocation Numbers'!J101*Assumptions!E$21</f>
        <v>745121.96488991077</v>
      </c>
      <c r="K101" s="52">
        <f>'Temporary Relocation Numbers'!K101*Assumptions!F$21</f>
        <v>688862.15180073667</v>
      </c>
      <c r="L101" s="52">
        <f>'Temporary Relocation Numbers'!L101*Assumptions!G$21</f>
        <v>552627.11066706188</v>
      </c>
      <c r="M101" s="52">
        <f>'Temporary Relocation Numbers'!M101*Assumptions!H$21</f>
        <v>233947.20395011781</v>
      </c>
      <c r="N101" s="53">
        <f>'Temporary Relocation Numbers'!N101*Assumptions!C$21</f>
        <v>582506556.31102836</v>
      </c>
      <c r="O101" s="53">
        <f>'Temporary Relocation Numbers'!O101*Assumptions!D$21</f>
        <v>1136671197.589417</v>
      </c>
      <c r="P101" s="53">
        <f>'Temporary Relocation Numbers'!P101*Assumptions!E$21</f>
        <v>906895955.88194656</v>
      </c>
      <c r="Q101" s="53">
        <f>'Temporary Relocation Numbers'!Q101*Assumptions!F$21</f>
        <v>379797788.18139452</v>
      </c>
      <c r="R101" s="53">
        <f>'Temporary Relocation Numbers'!R101*Assumptions!G$21</f>
        <v>237654967.60415325</v>
      </c>
      <c r="S101" s="53">
        <f>'Temporary Relocation Numbers'!S101*Assumptions!H$21</f>
        <v>134144016.46886444</v>
      </c>
      <c r="U101">
        <v>2120</v>
      </c>
      <c r="V101" s="51">
        <f>'Temporary Relocation Numbers'!V101*Assumptions!C$21</f>
        <v>0</v>
      </c>
      <c r="W101" s="51">
        <f>'Temporary Relocation Numbers'!W101*Assumptions!D$21</f>
        <v>0</v>
      </c>
      <c r="X101" s="51">
        <f>'Temporary Relocation Numbers'!X101*Assumptions!E$21</f>
        <v>0</v>
      </c>
      <c r="Y101" s="51">
        <f>'Temporary Relocation Numbers'!Y101*Assumptions!F$21</f>
        <v>0</v>
      </c>
      <c r="Z101" s="51">
        <f>'Temporary Relocation Numbers'!Z101*Assumptions!G$21</f>
        <v>0</v>
      </c>
      <c r="AA101" s="51">
        <f>'Temporary Relocation Numbers'!AA101*Assumptions!H$21</f>
        <v>0</v>
      </c>
      <c r="AB101" s="52">
        <f>'Temporary Relocation Numbers'!AB101*Assumptions!C$21</f>
        <v>866270.83033209946</v>
      </c>
      <c r="AC101" s="52">
        <f>'Temporary Relocation Numbers'!AC101*Assumptions!D$21</f>
        <v>989025.88186268136</v>
      </c>
      <c r="AD101" s="52">
        <f>'Temporary Relocation Numbers'!AD101*Assumptions!E$21</f>
        <v>673293.50401646516</v>
      </c>
      <c r="AE101" s="52">
        <f>'Temporary Relocation Numbers'!AE101*Assumptions!F$21</f>
        <v>687089.5836722533</v>
      </c>
      <c r="AF101" s="52">
        <f>'Temporary Relocation Numbers'!AF101*Assumptions!G$21</f>
        <v>541338.60671219975</v>
      </c>
      <c r="AG101" s="52">
        <f>'Temporary Relocation Numbers'!AG101*Assumptions!H$21</f>
        <v>213976.06896245605</v>
      </c>
      <c r="AH101" s="53">
        <f>'Temporary Relocation Numbers'!AH101*Assumptions!C$21</f>
        <v>542299432.32304657</v>
      </c>
      <c r="AI101" s="53">
        <f>'Temporary Relocation Numbers'!AI101*Assumptions!D$21</f>
        <v>1037999015.9349782</v>
      </c>
      <c r="AJ101" s="53">
        <f>'Temporary Relocation Numbers'!AJ101*Assumptions!E$21</f>
        <v>819472763.77006614</v>
      </c>
      <c r="AK101" s="53">
        <f>'Temporary Relocation Numbers'!AK101*Assumptions!F$21</f>
        <v>378820499.10717398</v>
      </c>
      <c r="AL101" s="53">
        <f>'Temporary Relocation Numbers'!AL101*Assumptions!G$21</f>
        <v>232800393.89629838</v>
      </c>
      <c r="AM101" s="53">
        <f>'Temporary Relocation Numbers'!AM101*Assumptions!H$21</f>
        <v>122692679.51996022</v>
      </c>
    </row>
    <row r="102" spans="1:39" x14ac:dyDescent="0.35">
      <c r="A102">
        <v>2121</v>
      </c>
      <c r="B102" s="51">
        <f>'Temporary Relocation Numbers'!B102*Assumptions!C$21</f>
        <v>0</v>
      </c>
      <c r="C102" s="51">
        <f>'Temporary Relocation Numbers'!C102*Assumptions!D$21</f>
        <v>0</v>
      </c>
      <c r="D102" s="51">
        <f>'Temporary Relocation Numbers'!D102*Assumptions!E$21</f>
        <v>0</v>
      </c>
      <c r="E102" s="51">
        <f>'Temporary Relocation Numbers'!E102*Assumptions!F$21</f>
        <v>0</v>
      </c>
      <c r="F102" s="51">
        <f>'Temporary Relocation Numbers'!F102*Assumptions!G$21</f>
        <v>0</v>
      </c>
      <c r="G102" s="51">
        <f>'Temporary Relocation Numbers'!G102*Assumptions!H$21</f>
        <v>0</v>
      </c>
      <c r="H102" s="52">
        <f>'Temporary Relocation Numbers'!H102*Assumptions!C$21</f>
        <v>936111.83684705524</v>
      </c>
      <c r="I102" s="52">
        <f>'Temporary Relocation Numbers'!I102*Assumptions!D$21</f>
        <v>1089577.0535503128</v>
      </c>
      <c r="J102" s="52">
        <f>'Temporary Relocation Numbers'!J102*Assumptions!E$21</f>
        <v>749617.54676689266</v>
      </c>
      <c r="K102" s="52">
        <f>'Temporary Relocation Numbers'!K102*Assumptions!F$21</f>
        <v>693018.29851402226</v>
      </c>
      <c r="L102" s="52">
        <f>'Temporary Relocation Numbers'!L102*Assumptions!G$21</f>
        <v>555961.30364553735</v>
      </c>
      <c r="M102" s="52">
        <f>'Temporary Relocation Numbers'!M102*Assumptions!H$21</f>
        <v>235358.68939787822</v>
      </c>
      <c r="N102" s="53">
        <f>'Temporary Relocation Numbers'!N102*Assumptions!C$21</f>
        <v>590598651.26741385</v>
      </c>
      <c r="O102" s="53">
        <f>'Temporary Relocation Numbers'!O102*Assumptions!D$21</f>
        <v>1152461665.8089213</v>
      </c>
      <c r="P102" s="53">
        <f>'Temporary Relocation Numbers'!P102*Assumptions!E$21</f>
        <v>919494420.41603541</v>
      </c>
      <c r="Q102" s="53">
        <f>'Temporary Relocation Numbers'!Q102*Assumptions!F$21</f>
        <v>385073882.9015165</v>
      </c>
      <c r="R102" s="53">
        <f>'Temporary Relocation Numbers'!R102*Assumptions!G$21</f>
        <v>240956435.27670372</v>
      </c>
      <c r="S102" s="53">
        <f>'Temporary Relocation Numbers'!S102*Assumptions!H$21</f>
        <v>136007525.31238961</v>
      </c>
      <c r="U102">
        <v>2121</v>
      </c>
      <c r="V102" s="51">
        <f>'Temporary Relocation Numbers'!V102*Assumptions!C$21</f>
        <v>0</v>
      </c>
      <c r="W102" s="51">
        <f>'Temporary Relocation Numbers'!W102*Assumptions!D$21</f>
        <v>0</v>
      </c>
      <c r="X102" s="51">
        <f>'Temporary Relocation Numbers'!X102*Assumptions!E$21</f>
        <v>0</v>
      </c>
      <c r="Y102" s="51">
        <f>'Temporary Relocation Numbers'!Y102*Assumptions!F$21</f>
        <v>0</v>
      </c>
      <c r="Z102" s="51">
        <f>'Temporary Relocation Numbers'!Z102*Assumptions!G$21</f>
        <v>0</v>
      </c>
      <c r="AA102" s="51">
        <f>'Temporary Relocation Numbers'!AA102*Assumptions!H$21</f>
        <v>0</v>
      </c>
      <c r="AB102" s="52">
        <f>'Temporary Relocation Numbers'!AB102*Assumptions!C$21</f>
        <v>871497.34576031449</v>
      </c>
      <c r="AC102" s="52">
        <f>'Temporary Relocation Numbers'!AC102*Assumptions!D$21</f>
        <v>994993.02152554842</v>
      </c>
      <c r="AD102" s="52">
        <f>'Temporary Relocation Numbers'!AD102*Assumptions!E$21</f>
        <v>677355.71962299768</v>
      </c>
      <c r="AE102" s="52">
        <f>'Temporary Relocation Numbers'!AE102*Assumptions!F$21</f>
        <v>691235.0358609783</v>
      </c>
      <c r="AF102" s="52">
        <f>'Temporary Relocation Numbers'!AF102*Assumptions!G$21</f>
        <v>544604.6921912469</v>
      </c>
      <c r="AG102" s="52">
        <f>'Temporary Relocation Numbers'!AG102*Assumptions!H$21</f>
        <v>215267.06155569889</v>
      </c>
      <c r="AH102" s="53">
        <f>'Temporary Relocation Numbers'!AH102*Assumptions!C$21</f>
        <v>549832975.85763466</v>
      </c>
      <c r="AI102" s="53">
        <f>'Temporary Relocation Numbers'!AI102*Assumptions!D$21</f>
        <v>1052418744.7956705</v>
      </c>
      <c r="AJ102" s="53">
        <f>'Temporary Relocation Numbers'!AJ102*Assumptions!E$21</f>
        <v>830856758.24489975</v>
      </c>
      <c r="AK102" s="53">
        <f>'Temporary Relocation Numbers'!AK102*Assumptions!F$21</f>
        <v>384083017.4719696</v>
      </c>
      <c r="AL102" s="53">
        <f>'Temporary Relocation Numbers'!AL102*Assumptions!G$21</f>
        <v>236034422.54865047</v>
      </c>
      <c r="AM102" s="53">
        <f>'Temporary Relocation Numbers'!AM102*Assumptions!H$21</f>
        <v>124397108.08367713</v>
      </c>
    </row>
    <row r="103" spans="1:39" x14ac:dyDescent="0.35">
      <c r="A103">
        <v>2122</v>
      </c>
      <c r="B103" s="51">
        <f>'Temporary Relocation Numbers'!B103*Assumptions!C$21</f>
        <v>0</v>
      </c>
      <c r="C103" s="51">
        <f>'Temporary Relocation Numbers'!C103*Assumptions!D$21</f>
        <v>0</v>
      </c>
      <c r="D103" s="51">
        <f>'Temporary Relocation Numbers'!D103*Assumptions!E$21</f>
        <v>0</v>
      </c>
      <c r="E103" s="51">
        <f>'Temporary Relocation Numbers'!E103*Assumptions!F$21</f>
        <v>0</v>
      </c>
      <c r="F103" s="51">
        <f>'Temporary Relocation Numbers'!F103*Assumptions!G$21</f>
        <v>0</v>
      </c>
      <c r="G103" s="51">
        <f>'Temporary Relocation Numbers'!G103*Assumptions!H$21</f>
        <v>0</v>
      </c>
      <c r="H103" s="52">
        <f>'Temporary Relocation Numbers'!H103*Assumptions!C$21</f>
        <v>941759.72753724526</v>
      </c>
      <c r="I103" s="52">
        <f>'Temporary Relocation Numbers'!I103*Assumptions!D$21</f>
        <v>1096150.853661332</v>
      </c>
      <c r="J103" s="52">
        <f>'Temporary Relocation Numbers'!J103*Assumptions!E$21</f>
        <v>754140.25206442189</v>
      </c>
      <c r="K103" s="52">
        <f>'Temporary Relocation Numbers'!K103*Assumptions!F$21</f>
        <v>697199.52071658743</v>
      </c>
      <c r="L103" s="52">
        <f>'Temporary Relocation Numbers'!L103*Assumptions!G$21</f>
        <v>559315.61297842814</v>
      </c>
      <c r="M103" s="52">
        <f>'Temporary Relocation Numbers'!M103*Assumptions!H$21</f>
        <v>236778.69083187656</v>
      </c>
      <c r="N103" s="53">
        <f>'Temporary Relocation Numbers'!N103*Assumptions!C$21</f>
        <v>598803160.41051328</v>
      </c>
      <c r="O103" s="53">
        <f>'Temporary Relocation Numbers'!O103*Assumptions!D$21</f>
        <v>1168471492.8783019</v>
      </c>
      <c r="P103" s="53">
        <f>'Temporary Relocation Numbers'!P103*Assumptions!E$21</f>
        <v>932267900.95674276</v>
      </c>
      <c r="Q103" s="53">
        <f>'Temporary Relocation Numbers'!Q103*Assumptions!F$21</f>
        <v>390423272.34941721</v>
      </c>
      <c r="R103" s="53">
        <f>'Temporary Relocation Numbers'!R103*Assumptions!G$21</f>
        <v>244303766.4500376</v>
      </c>
      <c r="S103" s="53">
        <f>'Temporary Relocation Numbers'!S103*Assumptions!H$21</f>
        <v>137896921.74524835</v>
      </c>
      <c r="U103">
        <v>2122</v>
      </c>
      <c r="V103" s="51">
        <f>'Temporary Relocation Numbers'!V103*Assumptions!C$21</f>
        <v>0</v>
      </c>
      <c r="W103" s="51">
        <f>'Temporary Relocation Numbers'!W103*Assumptions!D$21</f>
        <v>0</v>
      </c>
      <c r="X103" s="51">
        <f>'Temporary Relocation Numbers'!X103*Assumptions!E$21</f>
        <v>0</v>
      </c>
      <c r="Y103" s="51">
        <f>'Temporary Relocation Numbers'!Y103*Assumptions!F$21</f>
        <v>0</v>
      </c>
      <c r="Z103" s="51">
        <f>'Temporary Relocation Numbers'!Z103*Assumptions!G$21</f>
        <v>0</v>
      </c>
      <c r="AA103" s="51">
        <f>'Temporary Relocation Numbers'!AA103*Assumptions!H$21</f>
        <v>0</v>
      </c>
      <c r="AB103" s="52">
        <f>'Temporary Relocation Numbers'!AB103*Assumptions!C$21</f>
        <v>876755.39458728314</v>
      </c>
      <c r="AC103" s="52">
        <f>'Temporary Relocation Numbers'!AC103*Assumptions!D$21</f>
        <v>1000996.1630326633</v>
      </c>
      <c r="AD103" s="52">
        <f>'Temporary Relocation Numbers'!AD103*Assumptions!E$21</f>
        <v>681442.44399953284</v>
      </c>
      <c r="AE103" s="52">
        <f>'Temporary Relocation Numbers'!AE103*Assumptions!F$21</f>
        <v>695405.4990151691</v>
      </c>
      <c r="AF103" s="52">
        <f>'Temporary Relocation Numbers'!AF103*Assumptions!G$21</f>
        <v>547890.48310830304</v>
      </c>
      <c r="AG103" s="52">
        <f>'Temporary Relocation Numbers'!AG103*Assumptions!H$21</f>
        <v>216565.84315957222</v>
      </c>
      <c r="AH103" s="53">
        <f>'Temporary Relocation Numbers'!AH103*Assumptions!C$21</f>
        <v>557471174.26516676</v>
      </c>
      <c r="AI103" s="53">
        <f>'Temporary Relocation Numbers'!AI103*Assumptions!D$21</f>
        <v>1067038790.3977313</v>
      </c>
      <c r="AJ103" s="53">
        <f>'Temporary Relocation Numbers'!AJ103*Assumptions!E$21</f>
        <v>842398897.48784852</v>
      </c>
      <c r="AK103" s="53">
        <f>'Temporary Relocation Numbers'!AK103*Assumptions!F$21</f>
        <v>389418641.96382302</v>
      </c>
      <c r="AL103" s="53">
        <f>'Temporary Relocation Numbers'!AL103*Assumptions!G$21</f>
        <v>239313377.84888828</v>
      </c>
      <c r="AM103" s="53">
        <f>'Temporary Relocation Numbers'!AM103*Assumptions!H$21</f>
        <v>126125214.31700058</v>
      </c>
    </row>
    <row r="104" spans="1:39" x14ac:dyDescent="0.35">
      <c r="A104">
        <v>2123</v>
      </c>
      <c r="B104" s="51">
        <f>'Temporary Relocation Numbers'!B104*Assumptions!C$21</f>
        <v>0</v>
      </c>
      <c r="C104" s="51">
        <f>'Temporary Relocation Numbers'!C104*Assumptions!D$21</f>
        <v>0</v>
      </c>
      <c r="D104" s="51">
        <f>'Temporary Relocation Numbers'!D104*Assumptions!E$21</f>
        <v>0</v>
      </c>
      <c r="E104" s="51">
        <f>'Temporary Relocation Numbers'!E104*Assumptions!F$21</f>
        <v>0</v>
      </c>
      <c r="F104" s="51">
        <f>'Temporary Relocation Numbers'!F104*Assumptions!G$21</f>
        <v>0</v>
      </c>
      <c r="G104" s="51">
        <f>'Temporary Relocation Numbers'!G104*Assumptions!H$21</f>
        <v>0</v>
      </c>
      <c r="H104" s="52">
        <f>'Temporary Relocation Numbers'!H104*Assumptions!C$21</f>
        <v>947441.69393077865</v>
      </c>
      <c r="I104" s="52">
        <f>'Temporary Relocation Numbers'!I104*Assumptions!D$21</f>
        <v>1102764.3158116341</v>
      </c>
      <c r="J104" s="52">
        <f>'Temporary Relocation Numbers'!J104*Assumptions!E$21</f>
        <v>758690.24442759738</v>
      </c>
      <c r="K104" s="52">
        <f>'Temporary Relocation Numbers'!K104*Assumptions!F$21</f>
        <v>701405.969697644</v>
      </c>
      <c r="L104" s="52">
        <f>'Temporary Relocation Numbers'!L104*Assumptions!G$21</f>
        <v>562690.16003474849</v>
      </c>
      <c r="M104" s="52">
        <f>'Temporary Relocation Numbers'!M104*Assumptions!H$21</f>
        <v>238207.25963204145</v>
      </c>
      <c r="N104" s="53">
        <f>'Temporary Relocation Numbers'!N104*Assumptions!C$21</f>
        <v>607121645.38158774</v>
      </c>
      <c r="O104" s="53">
        <f>'Temporary Relocation Numbers'!O104*Assumptions!D$21</f>
        <v>1184703726.0982695</v>
      </c>
      <c r="P104" s="53">
        <f>'Temporary Relocation Numbers'!P104*Assumptions!E$21</f>
        <v>945218828.80055583</v>
      </c>
      <c r="Q104" s="53">
        <f>'Temporary Relocation Numbers'!Q104*Assumptions!F$21</f>
        <v>395846974.72461814</v>
      </c>
      <c r="R104" s="53">
        <f>'Temporary Relocation Numbers'!R104*Assumptions!G$21</f>
        <v>247697598.2531268</v>
      </c>
      <c r="S104" s="53">
        <f>'Temporary Relocation Numbers'!S104*Assumptions!H$21</f>
        <v>139812565.39400411</v>
      </c>
      <c r="U104">
        <v>2123</v>
      </c>
      <c r="V104" s="51">
        <f>'Temporary Relocation Numbers'!V104*Assumptions!C$21</f>
        <v>0</v>
      </c>
      <c r="W104" s="51">
        <f>'Temporary Relocation Numbers'!W104*Assumptions!D$21</f>
        <v>0</v>
      </c>
      <c r="X104" s="51">
        <f>'Temporary Relocation Numbers'!X104*Assumptions!E$21</f>
        <v>0</v>
      </c>
      <c r="Y104" s="51">
        <f>'Temporary Relocation Numbers'!Y104*Assumptions!F$21</f>
        <v>0</v>
      </c>
      <c r="Z104" s="51">
        <f>'Temporary Relocation Numbers'!Z104*Assumptions!G$21</f>
        <v>0</v>
      </c>
      <c r="AA104" s="51">
        <f>'Temporary Relocation Numbers'!AA104*Assumptions!H$21</f>
        <v>0</v>
      </c>
      <c r="AB104" s="52">
        <f>'Temporary Relocation Numbers'!AB104*Assumptions!C$21</f>
        <v>882045.16706504812</v>
      </c>
      <c r="AC104" s="52">
        <f>'Temporary Relocation Numbers'!AC104*Assumptions!D$21</f>
        <v>1007035.5235957667</v>
      </c>
      <c r="AD104" s="52">
        <f>'Temporary Relocation Numbers'!AD104*Assumptions!E$21</f>
        <v>685553.82501606632</v>
      </c>
      <c r="AE104" s="52">
        <f>'Temporary Relocation Numbers'!AE104*Assumptions!F$21</f>
        <v>699601.12403474306</v>
      </c>
      <c r="AF104" s="52">
        <f>'Temporary Relocation Numbers'!AF104*Assumptions!G$21</f>
        <v>551196.09835317975</v>
      </c>
      <c r="AG104" s="52">
        <f>'Temporary Relocation Numbers'!AG104*Assumptions!H$21</f>
        <v>217872.46076790613</v>
      </c>
      <c r="AH104" s="53">
        <f>'Temporary Relocation Numbers'!AH104*Assumptions!C$21</f>
        <v>565215481.39566517</v>
      </c>
      <c r="AI104" s="53">
        <f>'Temporary Relocation Numbers'!AI104*Assumptions!D$21</f>
        <v>1081861935.5117149</v>
      </c>
      <c r="AJ104" s="53">
        <f>'Temporary Relocation Numbers'!AJ104*Assumptions!E$21</f>
        <v>854101378.42264891</v>
      </c>
      <c r="AK104" s="53">
        <f>'Temporary Relocation Numbers'!AK104*Assumptions!F$21</f>
        <v>394828388.16224247</v>
      </c>
      <c r="AL104" s="53">
        <f>'Temporary Relocation Numbers'!AL104*Assumptions!G$21</f>
        <v>242637883.91136178</v>
      </c>
      <c r="AM104" s="53">
        <f>'Temporary Relocation Numbers'!AM104*Assumptions!H$21</f>
        <v>127877327.14661604</v>
      </c>
    </row>
    <row r="105" spans="1:39" x14ac:dyDescent="0.35">
      <c r="A105">
        <v>2124</v>
      </c>
      <c r="B105" s="51">
        <f>'Temporary Relocation Numbers'!B105*Assumptions!C$21</f>
        <v>0</v>
      </c>
      <c r="C105" s="51">
        <f>'Temporary Relocation Numbers'!C105*Assumptions!D$21</f>
        <v>0</v>
      </c>
      <c r="D105" s="51">
        <f>'Temporary Relocation Numbers'!D105*Assumptions!E$21</f>
        <v>0</v>
      </c>
      <c r="E105" s="51">
        <f>'Temporary Relocation Numbers'!E105*Assumptions!F$21</f>
        <v>0</v>
      </c>
      <c r="F105" s="51">
        <f>'Temporary Relocation Numbers'!F105*Assumptions!G$21</f>
        <v>0</v>
      </c>
      <c r="G105" s="51">
        <f>'Temporary Relocation Numbers'!G105*Assumptions!H$21</f>
        <v>0</v>
      </c>
      <c r="H105" s="52">
        <f>'Temporary Relocation Numbers'!H105*Assumptions!C$21</f>
        <v>953157.9416183118</v>
      </c>
      <c r="I105" s="52">
        <f>'Temporary Relocation Numbers'!I105*Assumptions!D$21</f>
        <v>1109417.6792961983</v>
      </c>
      <c r="J105" s="52">
        <f>'Temporary Relocation Numbers'!J105*Assumptions!E$21</f>
        <v>763267.68848884688</v>
      </c>
      <c r="K105" s="52">
        <f>'Temporary Relocation Numbers'!K105*Assumptions!F$21</f>
        <v>705637.79765918513</v>
      </c>
      <c r="L105" s="52">
        <f>'Temporary Relocation Numbers'!L105*Assumptions!G$21</f>
        <v>566085.06691577449</v>
      </c>
      <c r="M105" s="52">
        <f>'Temporary Relocation Numbers'!M105*Assumptions!H$21</f>
        <v>239644.44748829468</v>
      </c>
      <c r="N105" s="53">
        <f>'Temporary Relocation Numbers'!N105*Assumptions!C$21</f>
        <v>615555689.51598811</v>
      </c>
      <c r="O105" s="53">
        <f>'Temporary Relocation Numbers'!O105*Assumptions!D$21</f>
        <v>1201161455.102185</v>
      </c>
      <c r="P105" s="53">
        <f>'Temporary Relocation Numbers'!P105*Assumptions!E$21</f>
        <v>958349669.0191741</v>
      </c>
      <c r="Q105" s="53">
        <f>'Temporary Relocation Numbers'!Q105*Assumptions!F$21</f>
        <v>401346022.37131816</v>
      </c>
      <c r="R105" s="53">
        <f>'Temporary Relocation Numbers'!R105*Assumptions!G$21</f>
        <v>251138576.6658448</v>
      </c>
      <c r="S105" s="53">
        <f>'Temporary Relocation Numbers'!S105*Assumptions!H$21</f>
        <v>141754820.88109949</v>
      </c>
      <c r="U105">
        <v>2124</v>
      </c>
      <c r="V105" s="51">
        <f>'Temporary Relocation Numbers'!V105*Assumptions!C$21</f>
        <v>0</v>
      </c>
      <c r="W105" s="51">
        <f>'Temporary Relocation Numbers'!W105*Assumptions!D$21</f>
        <v>0</v>
      </c>
      <c r="X105" s="51">
        <f>'Temporary Relocation Numbers'!X105*Assumptions!E$21</f>
        <v>0</v>
      </c>
      <c r="Y105" s="51">
        <f>'Temporary Relocation Numbers'!Y105*Assumptions!F$21</f>
        <v>0</v>
      </c>
      <c r="Z105" s="51">
        <f>'Temporary Relocation Numbers'!Z105*Assumptions!G$21</f>
        <v>0</v>
      </c>
      <c r="AA105" s="51">
        <f>'Temporary Relocation Numbers'!AA105*Assumptions!H$21</f>
        <v>0</v>
      </c>
      <c r="AB105" s="52">
        <f>'Temporary Relocation Numbers'!AB105*Assumptions!C$21</f>
        <v>887366.85459350899</v>
      </c>
      <c r="AC105" s="52">
        <f>'Temporary Relocation Numbers'!AC105*Assumptions!D$21</f>
        <v>1013111.3217371127</v>
      </c>
      <c r="AD105" s="52">
        <f>'Temporary Relocation Numbers'!AD105*Assumptions!E$21</f>
        <v>689690.01143474656</v>
      </c>
      <c r="AE105" s="52">
        <f>'Temporary Relocation Numbers'!AE105*Assumptions!F$21</f>
        <v>703822.06273004983</v>
      </c>
      <c r="AF105" s="52">
        <f>'Temporary Relocation Numbers'!AF105*Assumptions!G$21</f>
        <v>554521.65753299254</v>
      </c>
      <c r="AG105" s="52">
        <f>'Temporary Relocation Numbers'!AG105*Assumptions!H$21</f>
        <v>219186.96165806087</v>
      </c>
      <c r="AH105" s="53">
        <f>'Temporary Relocation Numbers'!AH105*Assumptions!C$21</f>
        <v>573067371.29582047</v>
      </c>
      <c r="AI105" s="53">
        <f>'Temporary Relocation Numbers'!AI105*Assumptions!D$21</f>
        <v>1096891001.5660124</v>
      </c>
      <c r="AJ105" s="53">
        <f>'Temporary Relocation Numbers'!AJ105*Assumptions!E$21</f>
        <v>865966428.49237823</v>
      </c>
      <c r="AK105" s="53">
        <f>'Temporary Relocation Numbers'!AK105*Assumptions!F$21</f>
        <v>400313285.75501651</v>
      </c>
      <c r="AL105" s="53">
        <f>'Temporary Relocation Numbers'!AL105*Assumptions!G$21</f>
        <v>246008573.52052528</v>
      </c>
      <c r="AM105" s="53">
        <f>'Temporary Relocation Numbers'!AM105*Assumptions!H$21</f>
        <v>129653780.0686097</v>
      </c>
    </row>
    <row r="106" spans="1:39" x14ac:dyDescent="0.35">
      <c r="A106">
        <v>2125</v>
      </c>
      <c r="B106" s="51">
        <f>'Temporary Relocation Numbers'!B106*Assumptions!C$21</f>
        <v>0</v>
      </c>
      <c r="C106" s="51">
        <f>'Temporary Relocation Numbers'!C106*Assumptions!D$21</f>
        <v>0</v>
      </c>
      <c r="D106" s="51">
        <f>'Temporary Relocation Numbers'!D106*Assumptions!E$21</f>
        <v>0</v>
      </c>
      <c r="E106" s="51">
        <f>'Temporary Relocation Numbers'!E106*Assumptions!F$21</f>
        <v>0</v>
      </c>
      <c r="F106" s="51">
        <f>'Temporary Relocation Numbers'!F106*Assumptions!G$21</f>
        <v>0</v>
      </c>
      <c r="G106" s="51">
        <f>'Temporary Relocation Numbers'!G106*Assumptions!H$21</f>
        <v>0</v>
      </c>
      <c r="H106" s="52">
        <f>'Temporary Relocation Numbers'!H106*Assumptions!C$21</f>
        <v>958908.67743090319</v>
      </c>
      <c r="I106" s="52">
        <f>'Temporary Relocation Numbers'!I106*Assumptions!D$21</f>
        <v>1116111.1848537538</v>
      </c>
      <c r="J106" s="52">
        <f>'Temporary Relocation Numbers'!J106*Assumptions!E$21</f>
        <v>767872.74987388239</v>
      </c>
      <c r="K106" s="52">
        <f>'Temporary Relocation Numbers'!K106*Assumptions!F$21</f>
        <v>709895.15772149223</v>
      </c>
      <c r="L106" s="52">
        <f>'Temporary Relocation Numbers'!L106*Assumptions!G$21</f>
        <v>569500.45645946159</v>
      </c>
      <c r="M106" s="52">
        <f>'Temporary Relocation Numbers'!M106*Assumptions!H$21</f>
        <v>241090.30640242147</v>
      </c>
      <c r="N106" s="53">
        <f>'Temporary Relocation Numbers'!N106*Assumptions!C$21</f>
        <v>624106898.14452612</v>
      </c>
      <c r="O106" s="53">
        <f>'Temporary Relocation Numbers'!O106*Assumptions!D$21</f>
        <v>1217847812.4441395</v>
      </c>
      <c r="P106" s="53">
        <f>'Temporary Relocation Numbers'!P106*Assumptions!E$21</f>
        <v>971662920.92870808</v>
      </c>
      <c r="Q106" s="53">
        <f>'Temporary Relocation Numbers'!Q106*Assumptions!F$21</f>
        <v>406921461.97488928</v>
      </c>
      <c r="R106" s="53">
        <f>'Temporary Relocation Numbers'!R106*Assumptions!G$21</f>
        <v>254627356.64192188</v>
      </c>
      <c r="S106" s="53">
        <f>'Temporary Relocation Numbers'!S106*Assumptions!H$21</f>
        <v>143724057.8942582</v>
      </c>
      <c r="U106">
        <v>2125</v>
      </c>
      <c r="V106" s="51">
        <f>'Temporary Relocation Numbers'!V106*Assumptions!C$21</f>
        <v>0</v>
      </c>
      <c r="W106" s="51">
        <f>'Temporary Relocation Numbers'!W106*Assumptions!D$21</f>
        <v>0</v>
      </c>
      <c r="X106" s="51">
        <f>'Temporary Relocation Numbers'!X106*Assumptions!E$21</f>
        <v>0</v>
      </c>
      <c r="Y106" s="51">
        <f>'Temporary Relocation Numbers'!Y106*Assumptions!F$21</f>
        <v>0</v>
      </c>
      <c r="Z106" s="51">
        <f>'Temporary Relocation Numbers'!Z106*Assumptions!G$21</f>
        <v>0</v>
      </c>
      <c r="AA106" s="51">
        <f>'Temporary Relocation Numbers'!AA106*Assumptions!H$21</f>
        <v>0</v>
      </c>
      <c r="AB106" s="52">
        <f>'Temporary Relocation Numbers'!AB106*Assumptions!C$21</f>
        <v>892720.6497273494</v>
      </c>
      <c r="AC106" s="52">
        <f>'Temporary Relocation Numbers'!AC106*Assumptions!D$21</f>
        <v>1019223.7772973771</v>
      </c>
      <c r="AD106" s="52">
        <f>'Temporary Relocation Numbers'!AD106*Assumptions!E$21</f>
        <v>693851.15291525528</v>
      </c>
      <c r="AE106" s="52">
        <f>'Temporary Relocation Numbers'!AE106*Assumptions!F$21</f>
        <v>708068.4678273641</v>
      </c>
      <c r="AF106" s="52">
        <f>'Temporary Relocation Numbers'!AF106*Assumptions!G$21</f>
        <v>557867.28097648814</v>
      </c>
      <c r="AG106" s="52">
        <f>'Temporary Relocation Numbers'!AG106*Assumptions!H$21</f>
        <v>220509.39339263784</v>
      </c>
      <c r="AH106" s="53">
        <f>'Temporary Relocation Numbers'!AH106*Assumptions!C$21</f>
        <v>581028338.48956311</v>
      </c>
      <c r="AI106" s="53">
        <f>'Temporary Relocation Numbers'!AI106*Assumptions!D$21</f>
        <v>1112128849.1838813</v>
      </c>
      <c r="AJ106" s="53">
        <f>'Temporary Relocation Numbers'!AJ106*Assumptions!E$21</f>
        <v>877996306.08342242</v>
      </c>
      <c r="AK106" s="53">
        <f>'Temporary Relocation Numbers'!AK106*Assumptions!F$21</f>
        <v>405874378.73420471</v>
      </c>
      <c r="AL106" s="53">
        <f>'Temporary Relocation Numbers'!AL106*Assumptions!G$21</f>
        <v>249426088.2513811</v>
      </c>
      <c r="AM106" s="53">
        <f>'Temporary Relocation Numbers'!AM106*Assumptions!H$21</f>
        <v>131454911.21194626</v>
      </c>
    </row>
    <row r="107" spans="1:39" x14ac:dyDescent="0.35">
      <c r="A107">
        <v>2126</v>
      </c>
      <c r="B107" s="51">
        <f>'Temporary Relocation Numbers'!B107*Assumptions!C$21</f>
        <v>0</v>
      </c>
      <c r="C107" s="51">
        <f>'Temporary Relocation Numbers'!C107*Assumptions!D$21</f>
        <v>0</v>
      </c>
      <c r="D107" s="51">
        <f>'Temporary Relocation Numbers'!D107*Assumptions!E$21</f>
        <v>0</v>
      </c>
      <c r="E107" s="51">
        <f>'Temporary Relocation Numbers'!E107*Assumptions!F$21</f>
        <v>0</v>
      </c>
      <c r="F107" s="51">
        <f>'Temporary Relocation Numbers'!F107*Assumptions!G$21</f>
        <v>0</v>
      </c>
      <c r="G107" s="51">
        <f>'Temporary Relocation Numbers'!G107*Assumptions!H$21</f>
        <v>0</v>
      </c>
      <c r="H107" s="52">
        <f>'Temporary Relocation Numbers'!H107*Assumptions!C$21</f>
        <v>964694.10944749392</v>
      </c>
      <c r="I107" s="52">
        <f>'Temporary Relocation Numbers'!I107*Assumptions!D$21</f>
        <v>1122845.0746754915</v>
      </c>
      <c r="J107" s="52">
        <f>'Temporary Relocation Numbers'!J107*Assumptions!E$21</f>
        <v>772505.59520769469</v>
      </c>
      <c r="K107" s="52">
        <f>'Temporary Relocation Numbers'!K107*Assumptions!F$21</f>
        <v>714178.20392867445</v>
      </c>
      <c r="L107" s="52">
        <f>'Temporary Relocation Numbers'!L107*Assumptions!G$21</f>
        <v>572936.45224489039</v>
      </c>
      <c r="M107" s="52">
        <f>'Temporary Relocation Numbers'!M107*Assumptions!H$21</f>
        <v>242544.88868995197</v>
      </c>
      <c r="N107" s="53">
        <f>'Temporary Relocation Numbers'!N107*Assumptions!C$21</f>
        <v>632776898.89903116</v>
      </c>
      <c r="O107" s="53">
        <f>'Temporary Relocation Numbers'!O107*Assumptions!D$21</f>
        <v>1234765974.1952021</v>
      </c>
      <c r="P107" s="53">
        <f>'Temporary Relocation Numbers'!P107*Assumptions!E$21</f>
        <v>985161118.56539834</v>
      </c>
      <c r="Q107" s="53">
        <f>'Temporary Relocation Numbers'!Q107*Assumptions!F$21</f>
        <v>412574354.76110178</v>
      </c>
      <c r="R107" s="53">
        <f>'Temporary Relocation Numbers'!R107*Assumptions!G$21</f>
        <v>258164602.23360863</v>
      </c>
      <c r="S107" s="53">
        <f>'Temporary Relocation Numbers'!S107*Assumptions!H$21</f>
        <v>145720651.25685099</v>
      </c>
      <c r="U107">
        <v>2126</v>
      </c>
      <c r="V107" s="51">
        <f>'Temporary Relocation Numbers'!V107*Assumptions!C$21</f>
        <v>0</v>
      </c>
      <c r="W107" s="51">
        <f>'Temporary Relocation Numbers'!W107*Assumptions!D$21</f>
        <v>0</v>
      </c>
      <c r="X107" s="51">
        <f>'Temporary Relocation Numbers'!X107*Assumptions!E$21</f>
        <v>0</v>
      </c>
      <c r="Y107" s="51">
        <f>'Temporary Relocation Numbers'!Y107*Assumptions!F$21</f>
        <v>0</v>
      </c>
      <c r="Z107" s="51">
        <f>'Temporary Relocation Numbers'!Z107*Assumptions!G$21</f>
        <v>0</v>
      </c>
      <c r="AA107" s="51">
        <f>'Temporary Relocation Numbers'!AA107*Assumptions!H$21</f>
        <v>0</v>
      </c>
      <c r="AB107" s="52">
        <f>'Temporary Relocation Numbers'!AB107*Assumptions!C$21</f>
        <v>898106.7461830012</v>
      </c>
      <c r="AC107" s="52">
        <f>'Temporary Relocation Numbers'!AC107*Assumptions!D$21</f>
        <v>1025373.1114436124</v>
      </c>
      <c r="AD107" s="52">
        <f>'Temporary Relocation Numbers'!AD107*Assumptions!E$21</f>
        <v>698037.40002022358</v>
      </c>
      <c r="AE107" s="52">
        <f>'Temporary Relocation Numbers'!AE107*Assumptions!F$21</f>
        <v>712340.49297441135</v>
      </c>
      <c r="AF107" s="52">
        <f>'Temporary Relocation Numbers'!AF107*Assumptions!G$21</f>
        <v>561233.08973839961</v>
      </c>
      <c r="AG107" s="52">
        <f>'Temporary Relocation Numbers'!AG107*Assumptions!H$21</f>
        <v>221839.80382119995</v>
      </c>
      <c r="AH107" s="53">
        <f>'Temporary Relocation Numbers'!AH107*Assumptions!C$21</f>
        <v>589099898.26252806</v>
      </c>
      <c r="AI107" s="53">
        <f>'Temporary Relocation Numbers'!AI107*Assumptions!D$21</f>
        <v>1127578378.7279344</v>
      </c>
      <c r="AJ107" s="53">
        <f>'Temporary Relocation Numbers'!AJ107*Assumptions!E$21</f>
        <v>890193300.955338</v>
      </c>
      <c r="AK107" s="53">
        <f>'Temporary Relocation Numbers'!AK107*Assumptions!F$21</f>
        <v>411512725.59484923</v>
      </c>
      <c r="AL107" s="53">
        <f>'Temporary Relocation Numbers'!AL107*Assumptions!G$21</f>
        <v>252891078.59159666</v>
      </c>
      <c r="AM107" s="53">
        <f>'Temporary Relocation Numbers'!AM107*Assumptions!H$21</f>
        <v>133281063.40282789</v>
      </c>
    </row>
    <row r="108" spans="1:39" x14ac:dyDescent="0.35">
      <c r="A108">
        <v>2127</v>
      </c>
      <c r="B108" s="51">
        <f>'Temporary Relocation Numbers'!B108*Assumptions!C$21</f>
        <v>0</v>
      </c>
      <c r="C108" s="51">
        <f>'Temporary Relocation Numbers'!C108*Assumptions!D$21</f>
        <v>0</v>
      </c>
      <c r="D108" s="51">
        <f>'Temporary Relocation Numbers'!D108*Assumptions!E$21</f>
        <v>0</v>
      </c>
      <c r="E108" s="51">
        <f>'Temporary Relocation Numbers'!E108*Assumptions!F$21</f>
        <v>0</v>
      </c>
      <c r="F108" s="51">
        <f>'Temporary Relocation Numbers'!F108*Assumptions!G$21</f>
        <v>0</v>
      </c>
      <c r="G108" s="51">
        <f>'Temporary Relocation Numbers'!G108*Assumptions!H$21</f>
        <v>0</v>
      </c>
      <c r="H108" s="52">
        <f>'Temporary Relocation Numbers'!H108*Assumptions!C$21</f>
        <v>970514.44700243941</v>
      </c>
      <c r="I108" s="52">
        <f>'Temporary Relocation Numbers'!I108*Assumptions!D$21</f>
        <v>1129619.5924138266</v>
      </c>
      <c r="J108" s="52">
        <f>'Temporary Relocation Numbers'!J108*Assumptions!E$21</f>
        <v>777166.39212058159</v>
      </c>
      <c r="K108" s="52">
        <f>'Temporary Relocation Numbers'!K108*Assumptions!F$21</f>
        <v>718487.09125424374</v>
      </c>
      <c r="L108" s="52">
        <f>'Temporary Relocation Numbers'!L108*Assumptions!G$21</f>
        <v>576393.17859673663</v>
      </c>
      <c r="M108" s="52">
        <f>'Temporary Relocation Numbers'!M108*Assumptions!H$21</f>
        <v>244008.24698205417</v>
      </c>
      <c r="N108" s="53">
        <f>'Temporary Relocation Numbers'!N108*Assumptions!C$21</f>
        <v>641567342.02215385</v>
      </c>
      <c r="O108" s="53">
        <f>'Temporary Relocation Numbers'!O108*Assumptions!D$21</f>
        <v>1251919160.5479519</v>
      </c>
      <c r="P108" s="53">
        <f>'Temporary Relocation Numbers'!P108*Assumptions!E$21</f>
        <v>998846831.16794217</v>
      </c>
      <c r="Q108" s="53">
        <f>'Temporary Relocation Numbers'!Q108*Assumptions!F$21</f>
        <v>418305776.69811726</v>
      </c>
      <c r="R108" s="53">
        <f>'Temporary Relocation Numbers'!R108*Assumptions!G$21</f>
        <v>261750986.7180717</v>
      </c>
      <c r="S108" s="53">
        <f>'Temporary Relocation Numbers'!S108*Assumptions!H$21</f>
        <v>147744980.99923959</v>
      </c>
      <c r="U108">
        <v>2127</v>
      </c>
      <c r="V108" s="51">
        <f>'Temporary Relocation Numbers'!V108*Assumptions!C$21</f>
        <v>0</v>
      </c>
      <c r="W108" s="51">
        <f>'Temporary Relocation Numbers'!W108*Assumptions!D$21</f>
        <v>0</v>
      </c>
      <c r="X108" s="51">
        <f>'Temporary Relocation Numbers'!X108*Assumptions!E$21</f>
        <v>0</v>
      </c>
      <c r="Y108" s="51">
        <f>'Temporary Relocation Numbers'!Y108*Assumptions!F$21</f>
        <v>0</v>
      </c>
      <c r="Z108" s="51">
        <f>'Temporary Relocation Numbers'!Z108*Assumptions!G$21</f>
        <v>0</v>
      </c>
      <c r="AA108" s="51">
        <f>'Temporary Relocation Numbers'!AA108*Assumptions!H$21</f>
        <v>0</v>
      </c>
      <c r="AB108" s="52">
        <f>'Temporary Relocation Numbers'!AB108*Assumptions!C$21</f>
        <v>903525.33884565625</v>
      </c>
      <c r="AC108" s="52">
        <f>'Temporary Relocation Numbers'!AC108*Assumptions!D$21</f>
        <v>1031559.5466772474</v>
      </c>
      <c r="AD108" s="52">
        <f>'Temporary Relocation Numbers'!AD108*Assumptions!E$21</f>
        <v>702248.90422068071</v>
      </c>
      <c r="AE108" s="52">
        <f>'Temporary Relocation Numbers'!AE108*Assumptions!F$21</f>
        <v>716638.2927459284</v>
      </c>
      <c r="AF108" s="52">
        <f>'Temporary Relocation Numbers'!AF108*Assumptions!G$21</f>
        <v>564619.20560382481</v>
      </c>
      <c r="AG108" s="52">
        <f>'Temporary Relocation Numbers'!AG108*Assumptions!H$21</f>
        <v>223178.24108200351</v>
      </c>
      <c r="AH108" s="53">
        <f>'Temporary Relocation Numbers'!AH108*Assumptions!C$21</f>
        <v>597283586.95047486</v>
      </c>
      <c r="AI108" s="53">
        <f>'Temporary Relocation Numbers'!AI108*Assumptions!D$21</f>
        <v>1143242530.8521926</v>
      </c>
      <c r="AJ108" s="53">
        <f>'Temporary Relocation Numbers'!AJ108*Assumptions!E$21</f>
        <v>902559734.67668259</v>
      </c>
      <c r="AK108" s="53">
        <f>'Temporary Relocation Numbers'!AK108*Assumptions!F$21</f>
        <v>417229399.53644949</v>
      </c>
      <c r="AL108" s="53">
        <f>'Temporary Relocation Numbers'!AL108*Assumptions!G$21</f>
        <v>256404204.06531802</v>
      </c>
      <c r="AM108" s="53">
        <f>'Temporary Relocation Numbers'!AM108*Assumptions!H$21</f>
        <v>135132584.22994772</v>
      </c>
    </row>
    <row r="109" spans="1:39" x14ac:dyDescent="0.35">
      <c r="A109">
        <v>2128</v>
      </c>
      <c r="B109" s="51">
        <f>'Temporary Relocation Numbers'!B109*Assumptions!C$21</f>
        <v>0</v>
      </c>
      <c r="C109" s="51">
        <f>'Temporary Relocation Numbers'!C109*Assumptions!D$21</f>
        <v>0</v>
      </c>
      <c r="D109" s="51">
        <f>'Temporary Relocation Numbers'!D109*Assumptions!E$21</f>
        <v>0</v>
      </c>
      <c r="E109" s="51">
        <f>'Temporary Relocation Numbers'!E109*Assumptions!F$21</f>
        <v>0</v>
      </c>
      <c r="F109" s="51">
        <f>'Temporary Relocation Numbers'!F109*Assumptions!G$21</f>
        <v>0</v>
      </c>
      <c r="G109" s="51">
        <f>'Temporary Relocation Numbers'!G109*Assumptions!H$21</f>
        <v>0</v>
      </c>
      <c r="H109" s="52">
        <f>'Temporary Relocation Numbers'!H109*Assumptions!C$21</f>
        <v>976369.9006930819</v>
      </c>
      <c r="I109" s="52">
        <f>'Temporary Relocation Numbers'!I109*Assumptions!D$21</f>
        <v>1136434.9831912136</v>
      </c>
      <c r="J109" s="52">
        <f>'Temporary Relocation Numbers'!J109*Assumptions!E$21</f>
        <v>781855.30925421196</v>
      </c>
      <c r="K109" s="52">
        <f>'Temporary Relocation Numbers'!K109*Assumptions!F$21</f>
        <v>722821.97560672066</v>
      </c>
      <c r="L109" s="52">
        <f>'Temporary Relocation Numbers'!L109*Assumptions!G$21</f>
        <v>579870.76058977097</v>
      </c>
      <c r="M109" s="52">
        <f>'Temporary Relocation Numbers'!M109*Assumptions!H$21</f>
        <v>245480.43422743853</v>
      </c>
      <c r="N109" s="53">
        <f>'Temporary Relocation Numbers'!N109*Assumptions!C$21</f>
        <v>650479900.68147159</v>
      </c>
      <c r="O109" s="53">
        <f>'Temporary Relocation Numbers'!O109*Assumptions!D$21</f>
        <v>1269310636.4294064</v>
      </c>
      <c r="P109" s="53">
        <f>'Temporary Relocation Numbers'!P109*Assumptions!E$21</f>
        <v>1012722663.6665208</v>
      </c>
      <c r="Q109" s="53">
        <f>'Temporary Relocation Numbers'!Q109*Assumptions!F$21</f>
        <v>424116818.70128804</v>
      </c>
      <c r="R109" s="53">
        <f>'Temporary Relocation Numbers'!R109*Assumptions!G$21</f>
        <v>265387192.72554421</v>
      </c>
      <c r="S109" s="53">
        <f>'Temporary Relocation Numbers'!S109*Assumptions!H$21</f>
        <v>149797432.43111131</v>
      </c>
      <c r="U109">
        <v>2128</v>
      </c>
      <c r="V109" s="51">
        <f>'Temporary Relocation Numbers'!V109*Assumptions!C$21</f>
        <v>0</v>
      </c>
      <c r="W109" s="51">
        <f>'Temporary Relocation Numbers'!W109*Assumptions!D$21</f>
        <v>0</v>
      </c>
      <c r="X109" s="51">
        <f>'Temporary Relocation Numbers'!X109*Assumptions!E$21</f>
        <v>0</v>
      </c>
      <c r="Y109" s="51">
        <f>'Temporary Relocation Numbers'!Y109*Assumptions!F$21</f>
        <v>0</v>
      </c>
      <c r="Z109" s="51">
        <f>'Temporary Relocation Numbers'!Z109*Assumptions!G$21</f>
        <v>0</v>
      </c>
      <c r="AA109" s="51">
        <f>'Temporary Relocation Numbers'!AA109*Assumptions!H$21</f>
        <v>0</v>
      </c>
      <c r="AB109" s="52">
        <f>'Temporary Relocation Numbers'!AB109*Assumptions!C$21</f>
        <v>908976.62377631676</v>
      </c>
      <c r="AC109" s="52">
        <f>'Temporary Relocation Numbers'!AC109*Assumptions!D$21</f>
        <v>1037783.3068421421</v>
      </c>
      <c r="AD109" s="52">
        <f>'Temporary Relocation Numbers'!AD109*Assumptions!E$21</f>
        <v>706485.81790153205</v>
      </c>
      <c r="AE109" s="52">
        <f>'Temporary Relocation Numbers'!AE109*Assumptions!F$21</f>
        <v>720962.022649255</v>
      </c>
      <c r="AF109" s="52">
        <f>'Temporary Relocation Numbers'!AF109*Assumptions!G$21</f>
        <v>568025.75109263428</v>
      </c>
      <c r="AG109" s="52">
        <f>'Temporary Relocation Numbers'!AG109*Assumptions!H$21</f>
        <v>224524.75360373978</v>
      </c>
      <c r="AH109" s="53">
        <f>'Temporary Relocation Numbers'!AH109*Assumptions!C$21</f>
        <v>605580962.23171222</v>
      </c>
      <c r="AI109" s="53">
        <f>'Temporary Relocation Numbers'!AI109*Assumptions!D$21</f>
        <v>1159124287.0618081</v>
      </c>
      <c r="AJ109" s="53">
        <f>'Temporary Relocation Numbers'!AJ109*Assumptions!E$21</f>
        <v>915097961.06690025</v>
      </c>
      <c r="AK109" s="53">
        <f>'Temporary Relocation Numbers'!AK109*Assumptions!F$21</f>
        <v>423025488.66723329</v>
      </c>
      <c r="AL109" s="53">
        <f>'Temporary Relocation Numbers'!AL109*Assumptions!G$21</f>
        <v>259966133.35870296</v>
      </c>
      <c r="AM109" s="53">
        <f>'Temporary Relocation Numbers'!AM109*Assumptions!H$21</f>
        <v>137009826.11064965</v>
      </c>
    </row>
    <row r="110" spans="1:39" x14ac:dyDescent="0.35">
      <c r="A110">
        <v>2129</v>
      </c>
      <c r="B110" s="51">
        <f>'Temporary Relocation Numbers'!B110*Assumptions!C$21</f>
        <v>0</v>
      </c>
      <c r="C110" s="51">
        <f>'Temporary Relocation Numbers'!C110*Assumptions!D$21</f>
        <v>0</v>
      </c>
      <c r="D110" s="51">
        <f>'Temporary Relocation Numbers'!D110*Assumptions!E$21</f>
        <v>0</v>
      </c>
      <c r="E110" s="51">
        <f>'Temporary Relocation Numbers'!E110*Assumptions!F$21</f>
        <v>0</v>
      </c>
      <c r="F110" s="51">
        <f>'Temporary Relocation Numbers'!F110*Assumptions!G$21</f>
        <v>0</v>
      </c>
      <c r="G110" s="51">
        <f>'Temporary Relocation Numbers'!G110*Assumptions!H$21</f>
        <v>0</v>
      </c>
      <c r="H110" s="52">
        <f>'Temporary Relocation Numbers'!H110*Assumptions!C$21</f>
        <v>982260.68238737108</v>
      </c>
      <c r="I110" s="52">
        <f>'Temporary Relocation Numbers'!I110*Assumptions!D$21</f>
        <v>1143291.4936090184</v>
      </c>
      <c r="J110" s="52">
        <f>'Temporary Relocation Numbers'!J110*Assumptions!E$21</f>
        <v>786572.51626773039</v>
      </c>
      <c r="K110" s="52">
        <f>'Temporary Relocation Numbers'!K110*Assumptions!F$21</f>
        <v>727183.01383527694</v>
      </c>
      <c r="L110" s="52">
        <f>'Temporary Relocation Numbers'!L110*Assumptions!G$21</f>
        <v>583369.32405338367</v>
      </c>
      <c r="M110" s="52">
        <f>'Temporary Relocation Numbers'!M110*Assumptions!H$21</f>
        <v>246961.50369427353</v>
      </c>
      <c r="N110" s="53">
        <f>'Temporary Relocation Numbers'!N110*Assumptions!C$21</f>
        <v>659516271.28795815</v>
      </c>
      <c r="O110" s="53">
        <f>'Temporary Relocation Numbers'!O110*Assumptions!D$21</f>
        <v>1286943712.1224682</v>
      </c>
      <c r="P110" s="53">
        <f>'Temporary Relocation Numbers'!P110*Assumptions!E$21</f>
        <v>1026791257.1786212</v>
      </c>
      <c r="Q110" s="53">
        <f>'Temporary Relocation Numbers'!Q110*Assumptions!F$21</f>
        <v>430008586.84080142</v>
      </c>
      <c r="R110" s="53">
        <f>'Temporary Relocation Numbers'!R110*Assumptions!G$21</f>
        <v>269073912.36925751</v>
      </c>
      <c r="S110" s="53">
        <f>'Temporary Relocation Numbers'!S110*Assumptions!H$21</f>
        <v>151878396.21481863</v>
      </c>
      <c r="U110">
        <v>2129</v>
      </c>
      <c r="V110" s="51">
        <f>'Temporary Relocation Numbers'!V110*Assumptions!C$21</f>
        <v>0</v>
      </c>
      <c r="W110" s="51">
        <f>'Temporary Relocation Numbers'!W110*Assumptions!D$21</f>
        <v>0</v>
      </c>
      <c r="X110" s="51">
        <f>'Temporary Relocation Numbers'!X110*Assumptions!E$21</f>
        <v>0</v>
      </c>
      <c r="Y110" s="51">
        <f>'Temporary Relocation Numbers'!Y110*Assumptions!F$21</f>
        <v>0</v>
      </c>
      <c r="Z110" s="51">
        <f>'Temporary Relocation Numbers'!Z110*Assumptions!G$21</f>
        <v>0</v>
      </c>
      <c r="AA110" s="51">
        <f>'Temporary Relocation Numbers'!AA110*Assumptions!H$21</f>
        <v>0</v>
      </c>
      <c r="AB110" s="52">
        <f>'Temporary Relocation Numbers'!AB110*Assumptions!C$21</f>
        <v>914460.79821888974</v>
      </c>
      <c r="AC110" s="52">
        <f>'Temporary Relocation Numbers'!AC110*Assumptions!D$21</f>
        <v>1044044.617132684</v>
      </c>
      <c r="AD110" s="52">
        <f>'Temporary Relocation Numbers'!AD110*Assumptions!E$21</f>
        <v>710748.29436707578</v>
      </c>
      <c r="AE110" s="52">
        <f>'Temporary Relocation Numbers'!AE110*Assumptions!F$21</f>
        <v>725311.8391299611</v>
      </c>
      <c r="AF110" s="52">
        <f>'Temporary Relocation Numbers'!AF110*Assumptions!G$21</f>
        <v>571452.84946390346</v>
      </c>
      <c r="AG110" s="52">
        <f>'Temporary Relocation Numbers'!AG110*Assumptions!H$21</f>
        <v>225879.39010728715</v>
      </c>
      <c r="AH110" s="53">
        <f>'Temporary Relocation Numbers'!AH110*Assumptions!C$21</f>
        <v>613993603.42358553</v>
      </c>
      <c r="AI110" s="53">
        <f>'Temporary Relocation Numbers'!AI110*Assumptions!D$21</f>
        <v>1175226670.2805619</v>
      </c>
      <c r="AJ110" s="53">
        <f>'Temporary Relocation Numbers'!AJ110*Assumptions!E$21</f>
        <v>927810366.64434803</v>
      </c>
      <c r="AK110" s="53">
        <f>'Temporary Relocation Numbers'!AK110*Assumptions!F$21</f>
        <v>428902096.21126729</v>
      </c>
      <c r="AL110" s="53">
        <f>'Temporary Relocation Numbers'!AL110*Assumptions!G$21</f>
        <v>263577544.44719851</v>
      </c>
      <c r="AM110" s="53">
        <f>'Temporary Relocation Numbers'!AM110*Assumptions!H$21</f>
        <v>138913146.35800713</v>
      </c>
    </row>
    <row r="111" spans="1:39" x14ac:dyDescent="0.35">
      <c r="A111">
        <v>2130</v>
      </c>
      <c r="B111" s="51">
        <f>'Temporary Relocation Numbers'!B111*Assumptions!C$21</f>
        <v>0</v>
      </c>
      <c r="C111" s="51">
        <f>'Temporary Relocation Numbers'!C111*Assumptions!D$21</f>
        <v>0</v>
      </c>
      <c r="D111" s="51">
        <f>'Temporary Relocation Numbers'!D111*Assumptions!E$21</f>
        <v>0</v>
      </c>
      <c r="E111" s="51">
        <f>'Temporary Relocation Numbers'!E111*Assumptions!F$21</f>
        <v>0</v>
      </c>
      <c r="F111" s="51">
        <f>'Temporary Relocation Numbers'!F111*Assumptions!G$21</f>
        <v>0</v>
      </c>
      <c r="G111" s="51">
        <f>'Temporary Relocation Numbers'!G111*Assumptions!H$21</f>
        <v>0</v>
      </c>
      <c r="H111" s="52">
        <f>'Temporary Relocation Numbers'!H111*Assumptions!C$21</f>
        <v>961418.17802510294</v>
      </c>
      <c r="I111" s="52">
        <f>'Temporary Relocation Numbers'!I111*Assumptions!D$21</f>
        <v>1119032.0904076465</v>
      </c>
      <c r="J111" s="52">
        <f>'Temporary Relocation Numbers'!J111*Assumptions!E$21</f>
        <v>769882.30215704802</v>
      </c>
      <c r="K111" s="52">
        <f>'Temporary Relocation Numbers'!K111*Assumptions!F$21</f>
        <v>711752.98043396859</v>
      </c>
      <c r="L111" s="52">
        <f>'Temporary Relocation Numbers'!L111*Assumptions!G$21</f>
        <v>570990.86088223837</v>
      </c>
      <c r="M111" s="52">
        <f>'Temporary Relocation Numbers'!M111*Assumptions!H$21</f>
        <v>241721.24893262534</v>
      </c>
      <c r="N111" s="53">
        <f>'Temporary Relocation Numbers'!N111*Assumptions!C$21</f>
        <v>650564466.19379795</v>
      </c>
      <c r="O111" s="53">
        <f>'Temporary Relocation Numbers'!O111*Assumptions!D$21</f>
        <v>1269475652.9105592</v>
      </c>
      <c r="P111" s="53">
        <f>'Temporary Relocation Numbers'!P111*Assumptions!E$21</f>
        <v>1012854322.4784348</v>
      </c>
      <c r="Q111" s="53">
        <f>'Temporary Relocation Numbers'!Q111*Assumptions!F$21</f>
        <v>424171955.92539316</v>
      </c>
      <c r="R111" s="53">
        <f>'Temporary Relocation Numbers'!R111*Assumptions!G$21</f>
        <v>265421694.33565423</v>
      </c>
      <c r="S111" s="53">
        <f>'Temporary Relocation Numbers'!S111*Assumptions!H$21</f>
        <v>149816906.81703079</v>
      </c>
      <c r="U111">
        <v>2130</v>
      </c>
      <c r="V111" s="51">
        <f>'Temporary Relocation Numbers'!V111*Assumptions!C$21</f>
        <v>0</v>
      </c>
      <c r="W111" s="51">
        <f>'Temporary Relocation Numbers'!W111*Assumptions!D$21</f>
        <v>0</v>
      </c>
      <c r="X111" s="51">
        <f>'Temporary Relocation Numbers'!X111*Assumptions!E$21</f>
        <v>0</v>
      </c>
      <c r="Y111" s="51">
        <f>'Temporary Relocation Numbers'!Y111*Assumptions!F$21</f>
        <v>0</v>
      </c>
      <c r="Z111" s="51">
        <f>'Temporary Relocation Numbers'!Z111*Assumptions!G$21</f>
        <v>0</v>
      </c>
      <c r="AA111" s="51">
        <f>'Temporary Relocation Numbers'!AA111*Assumptions!H$21</f>
        <v>0</v>
      </c>
      <c r="AB111" s="52">
        <f>'Temporary Relocation Numbers'!AB111*Assumptions!C$21</f>
        <v>895056.93372776872</v>
      </c>
      <c r="AC111" s="52">
        <f>'Temporary Relocation Numbers'!AC111*Assumptions!D$21</f>
        <v>1021891.124809137</v>
      </c>
      <c r="AD111" s="52">
        <f>'Temporary Relocation Numbers'!AD111*Assumptions!E$21</f>
        <v>695666.98785502487</v>
      </c>
      <c r="AE111" s="52">
        <f>'Temporary Relocation Numbers'!AE111*Assumptions!F$21</f>
        <v>709921.51002269355</v>
      </c>
      <c r="AF111" s="52">
        <f>'Temporary Relocation Numbers'!AF111*Assumptions!G$21</f>
        <v>559327.24093518418</v>
      </c>
      <c r="AG111" s="52">
        <f>'Temporary Relocation Numbers'!AG111*Assumptions!H$21</f>
        <v>221086.474888269</v>
      </c>
      <c r="AH111" s="53">
        <f>'Temporary Relocation Numbers'!AH111*Assumptions!C$21</f>
        <v>605659690.66632271</v>
      </c>
      <c r="AI111" s="53">
        <f>'Temporary Relocation Numbers'!AI111*Assumptions!D$21</f>
        <v>1159274978.7881513</v>
      </c>
      <c r="AJ111" s="53">
        <f>'Temporary Relocation Numbers'!AJ111*Assumptions!E$21</f>
        <v>915216928.19843721</v>
      </c>
      <c r="AK111" s="53">
        <f>'Temporary Relocation Numbers'!AK111*Assumptions!F$21</f>
        <v>423080484.01319069</v>
      </c>
      <c r="AL111" s="53">
        <f>'Temporary Relocation Numbers'!AL111*Assumptions!G$21</f>
        <v>259999930.20504981</v>
      </c>
      <c r="AM111" s="53">
        <f>'Temporary Relocation Numbers'!AM111*Assumptions!H$21</f>
        <v>137027638.04630926</v>
      </c>
    </row>
    <row r="112" spans="1:39" x14ac:dyDescent="0.35">
      <c r="A112">
        <v>2131</v>
      </c>
      <c r="B112" s="51">
        <f>'Temporary Relocation Numbers'!B112*Assumptions!C$21</f>
        <v>0</v>
      </c>
      <c r="C112" s="51">
        <f>'Temporary Relocation Numbers'!C112*Assumptions!D$21</f>
        <v>0</v>
      </c>
      <c r="D112" s="51">
        <f>'Temporary Relocation Numbers'!D112*Assumptions!E$21</f>
        <v>0</v>
      </c>
      <c r="E112" s="51">
        <f>'Temporary Relocation Numbers'!E112*Assumptions!F$21</f>
        <v>0</v>
      </c>
      <c r="F112" s="51">
        <f>'Temporary Relocation Numbers'!F112*Assumptions!G$21</f>
        <v>0</v>
      </c>
      <c r="G112" s="51">
        <f>'Temporary Relocation Numbers'!G112*Assumptions!H$21</f>
        <v>0</v>
      </c>
      <c r="H112" s="52">
        <f>'Temporary Relocation Numbers'!H112*Assumptions!C$21</f>
        <v>967218.75073801354</v>
      </c>
      <c r="I112" s="52">
        <f>'Temporary Relocation Numbers'!I112*Assumptions!D$21</f>
        <v>1125783.6030759667</v>
      </c>
      <c r="J112" s="52">
        <f>'Temporary Relocation Numbers'!J112*Assumptions!E$21</f>
        <v>774527.27182385628</v>
      </c>
      <c r="K112" s="52">
        <f>'Temporary Relocation Numbers'!K112*Assumptions!F$21</f>
        <v>716047.23553648673</v>
      </c>
      <c r="L112" s="52">
        <f>'Temporary Relocation Numbers'!L112*Assumptions!G$21</f>
        <v>574435.84879973158</v>
      </c>
      <c r="M112" s="52">
        <f>'Temporary Relocation Numbers'!M112*Assumptions!H$21</f>
        <v>243179.63791749915</v>
      </c>
      <c r="N112" s="53">
        <f>'Temporary Relocation Numbers'!N112*Assumptions!C$21</f>
        <v>659602011.57187867</v>
      </c>
      <c r="O112" s="53">
        <f>'Temporary Relocation Numbers'!O112*Assumptions!D$21</f>
        <v>1287111020.9881794</v>
      </c>
      <c r="P112" s="53">
        <f>'Temporary Relocation Numbers'!P112*Assumptions!E$21</f>
        <v>1026924744.9752841</v>
      </c>
      <c r="Q112" s="53">
        <f>'Temporary Relocation Numbers'!Q112*Assumptions!F$21</f>
        <v>430064490.02307165</v>
      </c>
      <c r="R112" s="53">
        <f>'Temporary Relocation Numbers'!R112*Assumptions!G$21</f>
        <v>269108893.27063417</v>
      </c>
      <c r="S112" s="53">
        <f>'Temporary Relocation Numbers'!S112*Assumptions!H$21</f>
        <v>151898141.13602796</v>
      </c>
      <c r="U112">
        <v>2131</v>
      </c>
      <c r="V112" s="51">
        <f>'Temporary Relocation Numbers'!V112*Assumptions!C$21</f>
        <v>0</v>
      </c>
      <c r="W112" s="51">
        <f>'Temporary Relocation Numbers'!W112*Assumptions!D$21</f>
        <v>0</v>
      </c>
      <c r="X112" s="51">
        <f>'Temporary Relocation Numbers'!X112*Assumptions!E$21</f>
        <v>0</v>
      </c>
      <c r="Y112" s="51">
        <f>'Temporary Relocation Numbers'!Y112*Assumptions!F$21</f>
        <v>0</v>
      </c>
      <c r="Z112" s="51">
        <f>'Temporary Relocation Numbers'!Z112*Assumptions!G$21</f>
        <v>0</v>
      </c>
      <c r="AA112" s="51">
        <f>'Temporary Relocation Numbers'!AA112*Assumptions!H$21</f>
        <v>0</v>
      </c>
      <c r="AB112" s="52">
        <f>'Temporary Relocation Numbers'!AB112*Assumptions!C$21</f>
        <v>900457.12580334151</v>
      </c>
      <c r="AC112" s="52">
        <f>'Temporary Relocation Numbers'!AC112*Assumptions!D$21</f>
        <v>1028056.551997449</v>
      </c>
      <c r="AD112" s="52">
        <f>'Temporary Relocation Numbers'!AD112*Assumptions!E$21</f>
        <v>699864.19052838534</v>
      </c>
      <c r="AE112" s="52">
        <f>'Temporary Relocation Numbers'!AE112*Assumptions!F$21</f>
        <v>714204.71522254171</v>
      </c>
      <c r="AF112" s="52">
        <f>'Temporary Relocation Numbers'!AF112*Assumptions!G$21</f>
        <v>562701.85814704164</v>
      </c>
      <c r="AG112" s="52">
        <f>'Temporary Relocation Numbers'!AG112*Assumptions!H$21</f>
        <v>222420.367051682</v>
      </c>
      <c r="AH112" s="53">
        <f>'Temporary Relocation Numbers'!AH112*Assumptions!C$21</f>
        <v>614073425.54196954</v>
      </c>
      <c r="AI112" s="53">
        <f>'Temporary Relocation Numbers'!AI112*Assumptions!D$21</f>
        <v>1175379455.394088</v>
      </c>
      <c r="AJ112" s="53">
        <f>'Temporary Relocation Numbers'!AJ112*Assumptions!E$21</f>
        <v>927930986.44968677</v>
      </c>
      <c r="AK112" s="53">
        <f>'Temporary Relocation Numbers'!AK112*Assumptions!F$21</f>
        <v>428957855.54443955</v>
      </c>
      <c r="AL112" s="53">
        <f>'Temporary Relocation Numbers'!AL112*Assumptions!G$21</f>
        <v>263611810.79433796</v>
      </c>
      <c r="AM112" s="53">
        <f>'Temporary Relocation Numbers'!AM112*Assumptions!H$21</f>
        <v>138931205.73444346</v>
      </c>
    </row>
    <row r="113" spans="1:39" x14ac:dyDescent="0.35">
      <c r="A113">
        <v>2132</v>
      </c>
      <c r="B113" s="51">
        <f>'Temporary Relocation Numbers'!B113*Assumptions!C$21</f>
        <v>0</v>
      </c>
      <c r="C113" s="51">
        <f>'Temporary Relocation Numbers'!C113*Assumptions!D$21</f>
        <v>0</v>
      </c>
      <c r="D113" s="51">
        <f>'Temporary Relocation Numbers'!D113*Assumptions!E$21</f>
        <v>0</v>
      </c>
      <c r="E113" s="51">
        <f>'Temporary Relocation Numbers'!E113*Assumptions!F$21</f>
        <v>0</v>
      </c>
      <c r="F113" s="51">
        <f>'Temporary Relocation Numbers'!F113*Assumptions!G$21</f>
        <v>0</v>
      </c>
      <c r="G113" s="51">
        <f>'Temporary Relocation Numbers'!G113*Assumptions!H$21</f>
        <v>0</v>
      </c>
      <c r="H113" s="52">
        <f>'Temporary Relocation Numbers'!H113*Assumptions!C$21</f>
        <v>973054.32033840427</v>
      </c>
      <c r="I113" s="52">
        <f>'Temporary Relocation Numbers'!I113*Assumptions!D$21</f>
        <v>1132575.849985692</v>
      </c>
      <c r="J113" s="52">
        <f>'Temporary Relocation Numbers'!J113*Assumptions!E$21</f>
        <v>779200.266220088</v>
      </c>
      <c r="K113" s="52">
        <f>'Temporary Relocation Numbers'!K113*Assumptions!F$21</f>
        <v>720367.39938458416</v>
      </c>
      <c r="L113" s="52">
        <f>'Temporary Relocation Numbers'!L113*Assumptions!G$21</f>
        <v>577901.62153632578</v>
      </c>
      <c r="M113" s="52">
        <f>'Temporary Relocation Numbers'!M113*Assumptions!H$21</f>
        <v>244646.8258740835</v>
      </c>
      <c r="N113" s="53">
        <f>'Temporary Relocation Numbers'!N113*Assumptions!C$21</f>
        <v>668765105.19414604</v>
      </c>
      <c r="O113" s="53">
        <f>'Temporary Relocation Numbers'!O113*Assumptions!D$21</f>
        <v>1304991376.9917357</v>
      </c>
      <c r="P113" s="53">
        <f>'Temporary Relocation Numbers'!P113*Assumptions!E$21</f>
        <v>1041190631.701141</v>
      </c>
      <c r="Q113" s="53">
        <f>'Temporary Relocation Numbers'!Q113*Assumptions!F$21</f>
        <v>436038882.33322108</v>
      </c>
      <c r="R113" s="53">
        <f>'Temporary Relocation Numbers'!R113*Assumptions!G$21</f>
        <v>272847314.22806466</v>
      </c>
      <c r="S113" s="53">
        <f>'Temporary Relocation Numbers'!S113*Assumptions!H$21</f>
        <v>154008287.6544731</v>
      </c>
      <c r="U113">
        <v>2132</v>
      </c>
      <c r="V113" s="51">
        <f>'Temporary Relocation Numbers'!V113*Assumptions!C$21</f>
        <v>0</v>
      </c>
      <c r="W113" s="51">
        <f>'Temporary Relocation Numbers'!W113*Assumptions!D$21</f>
        <v>0</v>
      </c>
      <c r="X113" s="51">
        <f>'Temporary Relocation Numbers'!X113*Assumptions!E$21</f>
        <v>0</v>
      </c>
      <c r="Y113" s="51">
        <f>'Temporary Relocation Numbers'!Y113*Assumptions!F$21</f>
        <v>0</v>
      </c>
      <c r="Z113" s="51">
        <f>'Temporary Relocation Numbers'!Z113*Assumptions!G$21</f>
        <v>0</v>
      </c>
      <c r="AA113" s="51">
        <f>'Temporary Relocation Numbers'!AA113*Assumptions!H$21</f>
        <v>0</v>
      </c>
      <c r="AB113" s="52">
        <f>'Temporary Relocation Numbers'!AB113*Assumptions!C$21</f>
        <v>905889.899129731</v>
      </c>
      <c r="AC113" s="52">
        <f>'Temporary Relocation Numbers'!AC113*Assumptions!D$21</f>
        <v>1034259.1773681227</v>
      </c>
      <c r="AD113" s="52">
        <f>'Temporary Relocation Numbers'!AD113*Assumptions!E$21</f>
        <v>704086.71639601688</v>
      </c>
      <c r="AE113" s="52">
        <f>'Temporary Relocation Numbers'!AE113*Assumptions!F$21</f>
        <v>718513.76250003523</v>
      </c>
      <c r="AF113" s="52">
        <f>'Temporary Relocation Numbers'!AF113*Assumptions!G$21</f>
        <v>566096.83560687781</v>
      </c>
      <c r="AG113" s="52">
        <f>'Temporary Relocation Numbers'!AG113*Assumptions!H$21</f>
        <v>223762.30705386261</v>
      </c>
      <c r="AH113" s="53">
        <f>'Temporary Relocation Numbers'!AH113*Assumptions!C$21</f>
        <v>622604042.77853358</v>
      </c>
      <c r="AI113" s="53">
        <f>'Temporary Relocation Numbers'!AI113*Assumptions!D$21</f>
        <v>1191707653.0079794</v>
      </c>
      <c r="AJ113" s="53">
        <f>'Temporary Relocation Numbers'!AJ113*Assumptions!E$21</f>
        <v>940821666.51838279</v>
      </c>
      <c r="AK113" s="53">
        <f>'Temporary Relocation Numbers'!AK113*Assumptions!F$21</f>
        <v>434916874.65202838</v>
      </c>
      <c r="AL113" s="53">
        <f>'Temporary Relocation Numbers'!AL113*Assumptions!G$21</f>
        <v>267273867.0947541</v>
      </c>
      <c r="AM113" s="53">
        <f>'Temporary Relocation Numbers'!AM113*Assumptions!H$21</f>
        <v>140861217.5034577</v>
      </c>
    </row>
    <row r="114" spans="1:39" x14ac:dyDescent="0.35">
      <c r="A114">
        <v>2133</v>
      </c>
      <c r="B114" s="51">
        <f>'Temporary Relocation Numbers'!B114*Assumptions!C$21</f>
        <v>0</v>
      </c>
      <c r="C114" s="51">
        <f>'Temporary Relocation Numbers'!C114*Assumptions!D$21</f>
        <v>0</v>
      </c>
      <c r="D114" s="51">
        <f>'Temporary Relocation Numbers'!D114*Assumptions!E$21</f>
        <v>0</v>
      </c>
      <c r="E114" s="51">
        <f>'Temporary Relocation Numbers'!E114*Assumptions!F$21</f>
        <v>0</v>
      </c>
      <c r="F114" s="51">
        <f>'Temporary Relocation Numbers'!F114*Assumptions!G$21</f>
        <v>0</v>
      </c>
      <c r="G114" s="51">
        <f>'Temporary Relocation Numbers'!G114*Assumptions!H$21</f>
        <v>0</v>
      </c>
      <c r="H114" s="52">
        <f>'Temporary Relocation Numbers'!H114*Assumptions!C$21</f>
        <v>978925.09797475906</v>
      </c>
      <c r="I114" s="52">
        <f>'Temporary Relocation Numbers'!I114*Assumptions!D$21</f>
        <v>1139409.0769007718</v>
      </c>
      <c r="J114" s="52">
        <f>'Temporary Relocation Numbers'!J114*Assumptions!E$21</f>
        <v>783901.45442875416</v>
      </c>
      <c r="K114" s="52">
        <f>'Temporary Relocation Numbers'!K114*Assumptions!F$21</f>
        <v>724713.62829480099</v>
      </c>
      <c r="L114" s="52">
        <f>'Temporary Relocation Numbers'!L114*Assumptions!G$21</f>
        <v>581388.30449411634</v>
      </c>
      <c r="M114" s="52">
        <f>'Temporary Relocation Numbers'!M114*Assumptions!H$21</f>
        <v>246122.86588965755</v>
      </c>
      <c r="N114" s="53">
        <f>'Temporary Relocation Numbers'!N114*Assumptions!C$21</f>
        <v>678055491.15824604</v>
      </c>
      <c r="O114" s="53">
        <f>'Temporary Relocation Numbers'!O114*Assumptions!D$21</f>
        <v>1323120124.2572732</v>
      </c>
      <c r="P114" s="53">
        <f>'Temporary Relocation Numbers'!P114*Assumptions!E$21</f>
        <v>1055654698.0161748</v>
      </c>
      <c r="Q114" s="53">
        <f>'Temporary Relocation Numbers'!Q114*Assumptions!F$21</f>
        <v>442096270.01802611</v>
      </c>
      <c r="R114" s="53">
        <f>'Temporary Relocation Numbers'!R114*Assumptions!G$21</f>
        <v>276637668.77670825</v>
      </c>
      <c r="S114" s="53">
        <f>'Temporary Relocation Numbers'!S114*Assumptions!H$21</f>
        <v>156147748.01636627</v>
      </c>
      <c r="U114">
        <v>2133</v>
      </c>
      <c r="V114" s="51">
        <f>'Temporary Relocation Numbers'!V114*Assumptions!C$21</f>
        <v>0</v>
      </c>
      <c r="W114" s="51">
        <f>'Temporary Relocation Numbers'!W114*Assumptions!D$21</f>
        <v>0</v>
      </c>
      <c r="X114" s="51">
        <f>'Temporary Relocation Numbers'!X114*Assumptions!E$21</f>
        <v>0</v>
      </c>
      <c r="Y114" s="51">
        <f>'Temporary Relocation Numbers'!Y114*Assumptions!F$21</f>
        <v>0</v>
      </c>
      <c r="Z114" s="51">
        <f>'Temporary Relocation Numbers'!Z114*Assumptions!G$21</f>
        <v>0</v>
      </c>
      <c r="AA114" s="51">
        <f>'Temporary Relocation Numbers'!AA114*Assumptions!H$21</f>
        <v>0</v>
      </c>
      <c r="AB114" s="52">
        <f>'Temporary Relocation Numbers'!AB114*Assumptions!C$21</f>
        <v>911355.45028103853</v>
      </c>
      <c r="AC114" s="52">
        <f>'Temporary Relocation Numbers'!AC114*Assumptions!D$21</f>
        <v>1040499.2253508249</v>
      </c>
      <c r="AD114" s="52">
        <f>'Temporary Relocation Numbers'!AD114*Assumptions!E$21</f>
        <v>708334.71824162256</v>
      </c>
      <c r="AE114" s="52">
        <f>'Temporary Relocation Numbers'!AE114*Assumptions!F$21</f>
        <v>722848.80776948272</v>
      </c>
      <c r="AF114" s="52">
        <f>'Temporary Relocation Numbers'!AF114*Assumptions!G$21</f>
        <v>569512.29615520174</v>
      </c>
      <c r="AG114" s="52">
        <f>'Temporary Relocation Numbers'!AG114*Assumptions!H$21</f>
        <v>225112.3434502419</v>
      </c>
      <c r="AH114" s="53">
        <f>'Temporary Relocation Numbers'!AH114*Assumptions!C$21</f>
        <v>631253166.08849227</v>
      </c>
      <c r="AI114" s="53">
        <f>'Temporary Relocation Numbers'!AI114*Assumptions!D$21</f>
        <v>1208262679.5289903</v>
      </c>
      <c r="AJ114" s="53">
        <f>'Temporary Relocation Numbers'!AJ114*Assumptions!E$21</f>
        <v>953891422.00870001</v>
      </c>
      <c r="AK114" s="53">
        <f>'Temporary Relocation Numbers'!AK114*Assumptions!F$21</f>
        <v>440958675.57201564</v>
      </c>
      <c r="AL114" s="53">
        <f>'Temporary Relocation Numbers'!AL114*Assumptions!G$21</f>
        <v>270986796.13985878</v>
      </c>
      <c r="AM114" s="53">
        <f>'Temporary Relocation Numbers'!AM114*Assumptions!H$21</f>
        <v>142818040.71061385</v>
      </c>
    </row>
    <row r="115" spans="1:39" x14ac:dyDescent="0.35">
      <c r="A115">
        <v>2134</v>
      </c>
      <c r="B115" s="51">
        <f>'Temporary Relocation Numbers'!B115*Assumptions!C$21</f>
        <v>0</v>
      </c>
      <c r="C115" s="51">
        <f>'Temporary Relocation Numbers'!C115*Assumptions!D$21</f>
        <v>0</v>
      </c>
      <c r="D115" s="51">
        <f>'Temporary Relocation Numbers'!D115*Assumptions!E$21</f>
        <v>0</v>
      </c>
      <c r="E115" s="51">
        <f>'Temporary Relocation Numbers'!E115*Assumptions!F$21</f>
        <v>0</v>
      </c>
      <c r="F115" s="51">
        <f>'Temporary Relocation Numbers'!F115*Assumptions!G$21</f>
        <v>0</v>
      </c>
      <c r="G115" s="51">
        <f>'Temporary Relocation Numbers'!G115*Assumptions!H$21</f>
        <v>0</v>
      </c>
      <c r="H115" s="52">
        <f>'Temporary Relocation Numbers'!H115*Assumptions!C$21</f>
        <v>984831.29606949398</v>
      </c>
      <c r="I115" s="52">
        <f>'Temporary Relocation Numbers'!I115*Assumptions!D$21</f>
        <v>1146283.5310679374</v>
      </c>
      <c r="J115" s="52">
        <f>'Temporary Relocation Numbers'!J115*Assumptions!E$21</f>
        <v>788631.00655300298</v>
      </c>
      <c r="K115" s="52">
        <f>'Temporary Relocation Numbers'!K115*Assumptions!F$21</f>
        <v>729086.07952678844</v>
      </c>
      <c r="L115" s="52">
        <f>'Temporary Relocation Numbers'!L115*Assumptions!G$21</f>
        <v>584896.0238317945</v>
      </c>
      <c r="M115" s="52">
        <f>'Temporary Relocation Numbers'!M115*Assumptions!H$21</f>
        <v>247607.81137179473</v>
      </c>
      <c r="N115" s="53">
        <f>'Temporary Relocation Numbers'!N115*Assumptions!C$21</f>
        <v>687474937.79057109</v>
      </c>
      <c r="O115" s="53">
        <f>'Temporary Relocation Numbers'!O115*Assumptions!D$21</f>
        <v>1341500713.3994796</v>
      </c>
      <c r="P115" s="53">
        <f>'Temporary Relocation Numbers'!P115*Assumptions!E$21</f>
        <v>1070319697.0019374</v>
      </c>
      <c r="Q115" s="53">
        <f>'Temporary Relocation Numbers'!Q115*Assumptions!F$21</f>
        <v>448237806.03696078</v>
      </c>
      <c r="R115" s="53">
        <f>'Temporary Relocation Numbers'!R115*Assumptions!G$21</f>
        <v>280480678.37033582</v>
      </c>
      <c r="S115" s="53">
        <f>'Temporary Relocation Numbers'!S115*Assumptions!H$21</f>
        <v>158316929.44528657</v>
      </c>
      <c r="U115">
        <v>2134</v>
      </c>
      <c r="V115" s="51">
        <f>'Temporary Relocation Numbers'!V115*Assumptions!C$21</f>
        <v>0</v>
      </c>
      <c r="W115" s="51">
        <f>'Temporary Relocation Numbers'!W115*Assumptions!D$21</f>
        <v>0</v>
      </c>
      <c r="X115" s="51">
        <f>'Temporary Relocation Numbers'!X115*Assumptions!E$21</f>
        <v>0</v>
      </c>
      <c r="Y115" s="51">
        <f>'Temporary Relocation Numbers'!Y115*Assumptions!F$21</f>
        <v>0</v>
      </c>
      <c r="Z115" s="51">
        <f>'Temporary Relocation Numbers'!Z115*Assumptions!G$21</f>
        <v>0</v>
      </c>
      <c r="AA115" s="51">
        <f>'Temporary Relocation Numbers'!AA115*Assumptions!H$21</f>
        <v>0</v>
      </c>
      <c r="AB115" s="52">
        <f>'Temporary Relocation Numbers'!AB115*Assumptions!C$21</f>
        <v>916853.97701736598</v>
      </c>
      <c r="AC115" s="52">
        <f>'Temporary Relocation Numbers'!AC115*Assumptions!D$21</f>
        <v>1046776.9217292857</v>
      </c>
      <c r="AD115" s="52">
        <f>'Temporary Relocation Numbers'!AD115*Assumptions!E$21</f>
        <v>712608.34977070335</v>
      </c>
      <c r="AE115" s="52">
        <f>'Temporary Relocation Numbers'!AE115*Assumptions!F$21</f>
        <v>727210.00788587763</v>
      </c>
      <c r="AF115" s="52">
        <f>'Temporary Relocation Numbers'!AF115*Assumptions!G$21</f>
        <v>572948.36337366304</v>
      </c>
      <c r="AG115" s="52">
        <f>'Temporary Relocation Numbers'!AG115*Assumptions!H$21</f>
        <v>226470.52508920271</v>
      </c>
      <c r="AH115" s="53">
        <f>'Temporary Relocation Numbers'!AH115*Assumptions!C$21</f>
        <v>640022441.7406956</v>
      </c>
      <c r="AI115" s="53">
        <f>'Temporary Relocation Numbers'!AI115*Assumptions!D$21</f>
        <v>1225047686.0307622</v>
      </c>
      <c r="AJ115" s="53">
        <f>'Temporary Relocation Numbers'!AJ115*Assumptions!E$21</f>
        <v>967142740.60991824</v>
      </c>
      <c r="AK115" s="53">
        <f>'Temporary Relocation Numbers'!AK115*Assumptions!F$21</f>
        <v>447084408.29710025</v>
      </c>
      <c r="AL115" s="53">
        <f>'Temporary Relocation Numbers'!AL115*Assumptions!G$21</f>
        <v>274751304.6462996</v>
      </c>
      <c r="AM115" s="53">
        <f>'Temporary Relocation Numbers'!AM115*Assumptions!H$21</f>
        <v>144802047.8164466</v>
      </c>
    </row>
    <row r="116" spans="1:39" x14ac:dyDescent="0.35">
      <c r="A116">
        <v>2135</v>
      </c>
      <c r="B116" s="51">
        <f>'Temporary Relocation Numbers'!B116*Assumptions!C$21</f>
        <v>0</v>
      </c>
      <c r="C116" s="51">
        <f>'Temporary Relocation Numbers'!C116*Assumptions!D$21</f>
        <v>0</v>
      </c>
      <c r="D116" s="51">
        <f>'Temporary Relocation Numbers'!D116*Assumptions!E$21</f>
        <v>0</v>
      </c>
      <c r="E116" s="51">
        <f>'Temporary Relocation Numbers'!E116*Assumptions!F$21</f>
        <v>0</v>
      </c>
      <c r="F116" s="51">
        <f>'Temporary Relocation Numbers'!F116*Assumptions!G$21</f>
        <v>0</v>
      </c>
      <c r="G116" s="51">
        <f>'Temporary Relocation Numbers'!G116*Assumptions!H$21</f>
        <v>0</v>
      </c>
      <c r="H116" s="52">
        <f>'Temporary Relocation Numbers'!H116*Assumptions!C$21</f>
        <v>990773.12832664512</v>
      </c>
      <c r="I116" s="52">
        <f>'Temporary Relocation Numbers'!I116*Assumptions!D$21</f>
        <v>1153199.4612256442</v>
      </c>
      <c r="J116" s="52">
        <f>'Temporary Relocation Numbers'!J116*Assumptions!E$21</f>
        <v>793389.09372227557</v>
      </c>
      <c r="K116" s="52">
        <f>'Temporary Relocation Numbers'!K116*Assumptions!F$21</f>
        <v>733484.9112890017</v>
      </c>
      <c r="L116" s="52">
        <f>'Temporary Relocation Numbers'!L116*Assumptions!G$21</f>
        <v>588424.90646921005</v>
      </c>
      <c r="M116" s="52">
        <f>'Temporary Relocation Numbers'!M116*Assumptions!H$21</f>
        <v>249101.71605029475</v>
      </c>
      <c r="N116" s="53">
        <f>'Temporary Relocation Numbers'!N116*Assumptions!C$21</f>
        <v>697025237.98284256</v>
      </c>
      <c r="O116" s="53">
        <f>'Temporary Relocation Numbers'!O116*Assumptions!D$21</f>
        <v>1360136642.9684706</v>
      </c>
      <c r="P116" s="53">
        <f>'Temporary Relocation Numbers'!P116*Assumptions!E$21</f>
        <v>1085188419.985383</v>
      </c>
      <c r="Q116" s="53">
        <f>'Temporary Relocation Numbers'!Q116*Assumptions!F$21</f>
        <v>454464659.36624122</v>
      </c>
      <c r="R116" s="53">
        <f>'Temporary Relocation Numbers'!R116*Assumptions!G$21</f>
        <v>284377074.48504722</v>
      </c>
      <c r="S116" s="53">
        <f>'Temporary Relocation Numbers'!S116*Assumptions!H$21</f>
        <v>160516244.82190287</v>
      </c>
      <c r="U116">
        <v>2135</v>
      </c>
      <c r="V116" s="51">
        <f>'Temporary Relocation Numbers'!V116*Assumptions!C$21</f>
        <v>0</v>
      </c>
      <c r="W116" s="51">
        <f>'Temporary Relocation Numbers'!W116*Assumptions!D$21</f>
        <v>0</v>
      </c>
      <c r="X116" s="51">
        <f>'Temporary Relocation Numbers'!X116*Assumptions!E$21</f>
        <v>0</v>
      </c>
      <c r="Y116" s="51">
        <f>'Temporary Relocation Numbers'!Y116*Assumptions!F$21</f>
        <v>0</v>
      </c>
      <c r="Z116" s="51">
        <f>'Temporary Relocation Numbers'!Z116*Assumptions!G$21</f>
        <v>0</v>
      </c>
      <c r="AA116" s="51">
        <f>'Temporary Relocation Numbers'!AA116*Assumptions!H$21</f>
        <v>0</v>
      </c>
      <c r="AB116" s="52">
        <f>'Temporary Relocation Numbers'!AB116*Assumptions!C$21</f>
        <v>922385.67829197156</v>
      </c>
      <c r="AC116" s="52">
        <f>'Temporary Relocation Numbers'!AC116*Assumptions!D$21</f>
        <v>1053092.4936494671</v>
      </c>
      <c r="AD116" s="52">
        <f>'Temporary Relocation Numbers'!AD116*Assumptions!E$21</f>
        <v>716907.76561611937</v>
      </c>
      <c r="AE116" s="52">
        <f>'Temporary Relocation Numbers'!AE116*Assumptions!F$21</f>
        <v>731597.52065057622</v>
      </c>
      <c r="AF116" s="52">
        <f>'Temporary Relocation Numbers'!AF116*Assumptions!G$21</f>
        <v>576405.16158952238</v>
      </c>
      <c r="AG116" s="52">
        <f>'Temporary Relocation Numbers'!AG116*Assumptions!H$21</f>
        <v>227836.90111384724</v>
      </c>
      <c r="AH116" s="53">
        <f>'Temporary Relocation Numbers'!AH116*Assumptions!C$21</f>
        <v>648913538.87371743</v>
      </c>
      <c r="AI116" s="53">
        <f>'Temporary Relocation Numbers'!AI116*Assumptions!D$21</f>
        <v>1242065867.3611858</v>
      </c>
      <c r="AJ116" s="53">
        <f>'Temporary Relocation Numbers'!AJ116*Assumptions!E$21</f>
        <v>980578144.56993079</v>
      </c>
      <c r="AK116" s="53">
        <f>'Temporary Relocation Numbers'!AK116*Assumptions!F$21</f>
        <v>453295238.79550892</v>
      </c>
      <c r="AL116" s="53">
        <f>'Temporary Relocation Numbers'!AL116*Assumptions!G$21</f>
        <v>278568109.14832747</v>
      </c>
      <c r="AM116" s="53">
        <f>'Temporary Relocation Numbers'!AM116*Assumptions!H$21</f>
        <v>146813616.45565709</v>
      </c>
    </row>
    <row r="117" spans="1:39" x14ac:dyDescent="0.35">
      <c r="A117">
        <v>2136</v>
      </c>
      <c r="B117" s="51">
        <f>'Temporary Relocation Numbers'!B117*Assumptions!C$21</f>
        <v>0</v>
      </c>
      <c r="C117" s="51">
        <f>'Temporary Relocation Numbers'!C117*Assumptions!D$21</f>
        <v>0</v>
      </c>
      <c r="D117" s="51">
        <f>'Temporary Relocation Numbers'!D117*Assumptions!E$21</f>
        <v>0</v>
      </c>
      <c r="E117" s="51">
        <f>'Temporary Relocation Numbers'!E117*Assumptions!F$21</f>
        <v>0</v>
      </c>
      <c r="F117" s="51">
        <f>'Temporary Relocation Numbers'!F117*Assumptions!G$21</f>
        <v>0</v>
      </c>
      <c r="G117" s="51">
        <f>'Temporary Relocation Numbers'!G117*Assumptions!H$21</f>
        <v>0</v>
      </c>
      <c r="H117" s="52">
        <f>'Temporary Relocation Numbers'!H117*Assumptions!C$21</f>
        <v>996750.80973959877</v>
      </c>
      <c r="I117" s="52">
        <f>'Temporary Relocation Numbers'!I117*Assumptions!D$21</f>
        <v>1160157.1176130751</v>
      </c>
      <c r="J117" s="52">
        <f>'Temporary Relocation Numbers'!J117*Assumptions!E$21</f>
        <v>798175.88809849555</v>
      </c>
      <c r="K117" s="52">
        <f>'Temporary Relocation Numbers'!K117*Assumptions!F$21</f>
        <v>737910.28274442197</v>
      </c>
      <c r="L117" s="52">
        <f>'Temporary Relocation Numbers'!L117*Assumptions!G$21</f>
        <v>591975.0800919655</v>
      </c>
      <c r="M117" s="52">
        <f>'Temporary Relocation Numbers'!M117*Assumptions!H$21</f>
        <v>250604.63397912838</v>
      </c>
      <c r="N117" s="53">
        <f>'Temporary Relocation Numbers'!N117*Assumptions!C$21</f>
        <v>706708209.53336823</v>
      </c>
      <c r="O117" s="53">
        <f>'Temporary Relocation Numbers'!O117*Assumptions!D$21</f>
        <v>1379031460.1157019</v>
      </c>
      <c r="P117" s="53">
        <f>'Temporary Relocation Numbers'!P117*Assumptions!E$21</f>
        <v>1100263697.0701663</v>
      </c>
      <c r="Q117" s="53">
        <f>'Temporary Relocation Numbers'!Q117*Assumptions!F$21</f>
        <v>460778015.22132862</v>
      </c>
      <c r="R117" s="53">
        <f>'Temporary Relocation Numbers'!R117*Assumptions!G$21</f>
        <v>288327598.75850004</v>
      </c>
      <c r="S117" s="53">
        <f>'Temporary Relocation Numbers'!S117*Assumptions!H$21</f>
        <v>162746112.76256126</v>
      </c>
      <c r="U117">
        <v>2136</v>
      </c>
      <c r="V117" s="51">
        <f>'Temporary Relocation Numbers'!V117*Assumptions!C$21</f>
        <v>0</v>
      </c>
      <c r="W117" s="51">
        <f>'Temporary Relocation Numbers'!W117*Assumptions!D$21</f>
        <v>0</v>
      </c>
      <c r="X117" s="51">
        <f>'Temporary Relocation Numbers'!X117*Assumptions!E$21</f>
        <v>0</v>
      </c>
      <c r="Y117" s="51">
        <f>'Temporary Relocation Numbers'!Y117*Assumptions!F$21</f>
        <v>0</v>
      </c>
      <c r="Z117" s="51">
        <f>'Temporary Relocation Numbers'!Z117*Assumptions!G$21</f>
        <v>0</v>
      </c>
      <c r="AA117" s="51">
        <f>'Temporary Relocation Numbers'!AA117*Assumptions!H$21</f>
        <v>0</v>
      </c>
      <c r="AB117" s="52">
        <f>'Temporary Relocation Numbers'!AB117*Assumptions!C$21</f>
        <v>927950.75425846735</v>
      </c>
      <c r="AC117" s="52">
        <f>'Temporary Relocation Numbers'!AC117*Assumptions!D$21</f>
        <v>1059446.1696277827</v>
      </c>
      <c r="AD117" s="52">
        <f>'Temporary Relocation Numbers'!AD117*Assumptions!E$21</f>
        <v>721233.12134368485</v>
      </c>
      <c r="AE117" s="52">
        <f>'Temporary Relocation Numbers'!AE117*Assumptions!F$21</f>
        <v>736011.50481700397</v>
      </c>
      <c r="AF117" s="52">
        <f>'Temporary Relocation Numbers'!AF117*Assumptions!G$21</f>
        <v>579882.81588015065</v>
      </c>
      <c r="AG117" s="52">
        <f>'Temporary Relocation Numbers'!AG117*Assumptions!H$21</f>
        <v>229211.52096377534</v>
      </c>
      <c r="AH117" s="53">
        <f>'Temporary Relocation Numbers'!AH117*Assumptions!C$21</f>
        <v>657928149.8135581</v>
      </c>
      <c r="AI117" s="53">
        <f>'Temporary Relocation Numbers'!AI117*Assumptions!D$21</f>
        <v>1259320462.7505043</v>
      </c>
      <c r="AJ117" s="53">
        <f>'Temporary Relocation Numbers'!AJ117*Assumptions!E$21</f>
        <v>994200191.17532444</v>
      </c>
      <c r="AK117" s="53">
        <f>'Temporary Relocation Numbers'!AK117*Assumptions!F$21</f>
        <v>459592349.2329272</v>
      </c>
      <c r="AL117" s="53">
        <f>'Temporary Relocation Numbers'!AL117*Assumptions!G$21</f>
        <v>282437936.13418102</v>
      </c>
      <c r="AM117" s="53">
        <f>'Temporary Relocation Numbers'!AM117*Assumptions!H$21</f>
        <v>148853129.50899205</v>
      </c>
    </row>
    <row r="118" spans="1:39" x14ac:dyDescent="0.35">
      <c r="A118">
        <v>2137</v>
      </c>
      <c r="B118" s="51">
        <f>'Temporary Relocation Numbers'!B118*Assumptions!C$21</f>
        <v>0</v>
      </c>
      <c r="C118" s="51">
        <f>'Temporary Relocation Numbers'!C118*Assumptions!D$21</f>
        <v>0</v>
      </c>
      <c r="D118" s="51">
        <f>'Temporary Relocation Numbers'!D118*Assumptions!E$21</f>
        <v>0</v>
      </c>
      <c r="E118" s="51">
        <f>'Temporary Relocation Numbers'!E118*Assumptions!F$21</f>
        <v>0</v>
      </c>
      <c r="F118" s="51">
        <f>'Temporary Relocation Numbers'!F118*Assumptions!G$21</f>
        <v>0</v>
      </c>
      <c r="G118" s="51">
        <f>'Temporary Relocation Numbers'!G118*Assumptions!H$21</f>
        <v>0</v>
      </c>
      <c r="H118" s="52">
        <f>'Temporary Relocation Numbers'!H118*Assumptions!C$21</f>
        <v>1002764.5565988722</v>
      </c>
      <c r="I118" s="52">
        <f>'Temporary Relocation Numbers'!I118*Assumptions!D$21</f>
        <v>1167156.7519791934</v>
      </c>
      <c r="J118" s="52">
        <f>'Temporary Relocation Numbers'!J118*Assumptions!E$21</f>
        <v>802991.56288230047</v>
      </c>
      <c r="K118" s="52">
        <f>'Temporary Relocation Numbers'!K118*Assumptions!F$21</f>
        <v>742362.35401631717</v>
      </c>
      <c r="L118" s="52">
        <f>'Temporary Relocation Numbers'!L118*Assumptions!G$21</f>
        <v>595546.67315603443</v>
      </c>
      <c r="M118" s="52">
        <f>'Temporary Relocation Numbers'!M118*Assumptions!H$21</f>
        <v>252116.61953839281</v>
      </c>
      <c r="N118" s="53">
        <f>'Temporary Relocation Numbers'!N118*Assumptions!C$21</f>
        <v>716525695.49304175</v>
      </c>
      <c r="O118" s="53">
        <f>'Temporary Relocation Numbers'!O118*Assumptions!D$21</f>
        <v>1398188761.2691343</v>
      </c>
      <c r="P118" s="53">
        <f>'Temporary Relocation Numbers'!P118*Assumptions!E$21</f>
        <v>1115548397.6753242</v>
      </c>
      <c r="Q118" s="53">
        <f>'Temporary Relocation Numbers'!Q118*Assumptions!F$21</f>
        <v>467179075.28252208</v>
      </c>
      <c r="R118" s="53">
        <f>'Temporary Relocation Numbers'!R118*Assumptions!G$21</f>
        <v>292333003.1310727</v>
      </c>
      <c r="S118" s="53">
        <f>'Temporary Relocation Numbers'!S118*Assumptions!H$21</f>
        <v>165006957.69896415</v>
      </c>
      <c r="U118">
        <v>2137</v>
      </c>
      <c r="V118" s="51">
        <f>'Temporary Relocation Numbers'!V118*Assumptions!C$21</f>
        <v>0</v>
      </c>
      <c r="W118" s="51">
        <f>'Temporary Relocation Numbers'!W118*Assumptions!D$21</f>
        <v>0</v>
      </c>
      <c r="X118" s="51">
        <f>'Temporary Relocation Numbers'!X118*Assumptions!E$21</f>
        <v>0</v>
      </c>
      <c r="Y118" s="51">
        <f>'Temporary Relocation Numbers'!Y118*Assumptions!F$21</f>
        <v>0</v>
      </c>
      <c r="Z118" s="51">
        <f>'Temporary Relocation Numbers'!Z118*Assumptions!G$21</f>
        <v>0</v>
      </c>
      <c r="AA118" s="51">
        <f>'Temporary Relocation Numbers'!AA118*Assumptions!H$21</f>
        <v>0</v>
      </c>
      <c r="AB118" s="52">
        <f>'Temporary Relocation Numbers'!AB118*Assumptions!C$21</f>
        <v>933549.40627806319</v>
      </c>
      <c r="AC118" s="52">
        <f>'Temporary Relocation Numbers'!AC118*Assumptions!D$21</f>
        <v>1065838.1795593654</v>
      </c>
      <c r="AD118" s="52">
        <f>'Temporary Relocation Numbers'!AD118*Assumptions!E$21</f>
        <v>725584.57345779741</v>
      </c>
      <c r="AE118" s="52">
        <f>'Temporary Relocation Numbers'!AE118*Assumptions!F$21</f>
        <v>740452.12009640248</v>
      </c>
      <c r="AF118" s="52">
        <f>'Temporary Relocation Numbers'!AF118*Assumptions!G$21</f>
        <v>583381.45207755384</v>
      </c>
      <c r="AG118" s="52">
        <f>'Temporary Relocation Numbers'!AG118*Assumptions!H$21</f>
        <v>230594.4343768734</v>
      </c>
      <c r="AH118" s="53">
        <f>'Temporary Relocation Numbers'!AH118*Assumptions!C$21</f>
        <v>667067990.3957603</v>
      </c>
      <c r="AI118" s="53">
        <f>'Temporary Relocation Numbers'!AI118*Assumptions!D$21</f>
        <v>1276814756.4278703</v>
      </c>
      <c r="AJ118" s="53">
        <f>'Temporary Relocation Numbers'!AJ118*Assumptions!E$21</f>
        <v>1008011473.238134</v>
      </c>
      <c r="AK118" s="53">
        <f>'Temporary Relocation Numbers'!AK118*Assumptions!F$21</f>
        <v>465976938.19751108</v>
      </c>
      <c r="AL118" s="53">
        <f>'Temporary Relocation Numbers'!AL118*Assumptions!G$21</f>
        <v>286361522.18436623</v>
      </c>
      <c r="AM118" s="53">
        <f>'Temporary Relocation Numbers'!AM118*Assumptions!H$21</f>
        <v>150920975.17612097</v>
      </c>
    </row>
    <row r="119" spans="1:39" x14ac:dyDescent="0.35">
      <c r="A119">
        <v>2138</v>
      </c>
      <c r="B119" s="51">
        <f>'Temporary Relocation Numbers'!B119*Assumptions!C$21</f>
        <v>0</v>
      </c>
      <c r="C119" s="51">
        <f>'Temporary Relocation Numbers'!C119*Assumptions!D$21</f>
        <v>0</v>
      </c>
      <c r="D119" s="51">
        <f>'Temporary Relocation Numbers'!D119*Assumptions!E$21</f>
        <v>0</v>
      </c>
      <c r="E119" s="51">
        <f>'Temporary Relocation Numbers'!E119*Assumptions!F$21</f>
        <v>0</v>
      </c>
      <c r="F119" s="51">
        <f>'Temporary Relocation Numbers'!F119*Assumptions!G$21</f>
        <v>0</v>
      </c>
      <c r="G119" s="51">
        <f>'Temporary Relocation Numbers'!G119*Assumptions!H$21</f>
        <v>0</v>
      </c>
      <c r="H119" s="52">
        <f>'Temporary Relocation Numbers'!H119*Assumptions!C$21</f>
        <v>1008814.5864999392</v>
      </c>
      <c r="I119" s="52">
        <f>'Temporary Relocation Numbers'!I119*Assumptions!D$21</f>
        <v>1174198.6175918516</v>
      </c>
      <c r="J119" s="52">
        <f>'Temporary Relocation Numbers'!J119*Assumptions!E$21</f>
        <v>807836.29231930804</v>
      </c>
      <c r="K119" s="52">
        <f>'Temporary Relocation Numbers'!K119*Assumptions!F$21</f>
        <v>746841.28619403462</v>
      </c>
      <c r="L119" s="52">
        <f>'Temporary Relocation Numbers'!L119*Assumptions!G$21</f>
        <v>599139.81489241146</v>
      </c>
      <c r="M119" s="52">
        <f>'Temporary Relocation Numbers'!M119*Assumptions!H$21</f>
        <v>253637.7274362793</v>
      </c>
      <c r="N119" s="53">
        <f>'Temporary Relocation Numbers'!N119*Assumptions!C$21</f>
        <v>726479564.51614654</v>
      </c>
      <c r="O119" s="53">
        <f>'Temporary Relocation Numbers'!O119*Assumptions!D$21</f>
        <v>1417612192.8177736</v>
      </c>
      <c r="P119" s="53">
        <f>'Temporary Relocation Numbers'!P119*Assumptions!E$21</f>
        <v>1131045431.0814385</v>
      </c>
      <c r="Q119" s="53">
        <f>'Temporary Relocation Numbers'!Q119*Assumptions!F$21</f>
        <v>473669057.92368567</v>
      </c>
      <c r="R119" s="53">
        <f>'Temporary Relocation Numbers'!R119*Assumptions!G$21</f>
        <v>296394049.9889881</v>
      </c>
      <c r="S119" s="53">
        <f>'Temporary Relocation Numbers'!S119*Assumptions!H$21</f>
        <v>167299209.95895642</v>
      </c>
      <c r="U119">
        <v>2138</v>
      </c>
      <c r="V119" s="51">
        <f>'Temporary Relocation Numbers'!V119*Assumptions!C$21</f>
        <v>0</v>
      </c>
      <c r="W119" s="51">
        <f>'Temporary Relocation Numbers'!W119*Assumptions!D$21</f>
        <v>0</v>
      </c>
      <c r="X119" s="51">
        <f>'Temporary Relocation Numbers'!X119*Assumptions!E$21</f>
        <v>0</v>
      </c>
      <c r="Y119" s="51">
        <f>'Temporary Relocation Numbers'!Y119*Assumptions!F$21</f>
        <v>0</v>
      </c>
      <c r="Z119" s="51">
        <f>'Temporary Relocation Numbers'!Z119*Assumptions!G$21</f>
        <v>0</v>
      </c>
      <c r="AA119" s="51">
        <f>'Temporary Relocation Numbers'!AA119*Assumptions!H$21</f>
        <v>0</v>
      </c>
      <c r="AB119" s="52">
        <f>'Temporary Relocation Numbers'!AB119*Assumptions!C$21</f>
        <v>939181.83692685107</v>
      </c>
      <c r="AC119" s="52">
        <f>'Temporary Relocation Numbers'!AC119*Assumptions!D$21</f>
        <v>1072268.7547263855</v>
      </c>
      <c r="AD119" s="52">
        <f>'Temporary Relocation Numbers'!AD119*Assumptions!E$21</f>
        <v>729962.2794070997</v>
      </c>
      <c r="AE119" s="52">
        <f>'Temporary Relocation Numbers'!AE119*Assumptions!F$21</f>
        <v>744919.52716360672</v>
      </c>
      <c r="AF119" s="52">
        <f>'Temporary Relocation Numbers'!AF119*Assumptions!G$21</f>
        <v>586901.19677292684</v>
      </c>
      <c r="AG119" s="52">
        <f>'Temporary Relocation Numbers'!AG119*Assumptions!H$21</f>
        <v>231985.69139111365</v>
      </c>
      <c r="AH119" s="53">
        <f>'Temporary Relocation Numbers'!AH119*Assumptions!C$21</f>
        <v>676334800.29200041</v>
      </c>
      <c r="AI119" s="53">
        <f>'Temporary Relocation Numbers'!AI119*Assumptions!D$21</f>
        <v>1294552078.2464626</v>
      </c>
      <c r="AJ119" s="53">
        <f>'Temporary Relocation Numbers'!AJ119*Assumptions!E$21</f>
        <v>1022014619.5893549</v>
      </c>
      <c r="AK119" s="53">
        <f>'Temporary Relocation Numbers'!AK119*Assumptions!F$21</f>
        <v>472450220.92802638</v>
      </c>
      <c r="AL119" s="53">
        <f>'Temporary Relocation Numbers'!AL119*Assumptions!G$21</f>
        <v>290339614.11185634</v>
      </c>
      <c r="AM119" s="53">
        <f>'Temporary Relocation Numbers'!AM119*Assumptions!H$21</f>
        <v>153017547.04952553</v>
      </c>
    </row>
    <row r="120" spans="1:39" x14ac:dyDescent="0.35">
      <c r="A120">
        <v>2139</v>
      </c>
      <c r="B120" s="51">
        <f>'Temporary Relocation Numbers'!B120*Assumptions!C$21</f>
        <v>0</v>
      </c>
      <c r="C120" s="51">
        <f>'Temporary Relocation Numbers'!C120*Assumptions!D$21</f>
        <v>0</v>
      </c>
      <c r="D120" s="51">
        <f>'Temporary Relocation Numbers'!D120*Assumptions!E$21</f>
        <v>0</v>
      </c>
      <c r="E120" s="51">
        <f>'Temporary Relocation Numbers'!E120*Assumptions!F$21</f>
        <v>0</v>
      </c>
      <c r="F120" s="51">
        <f>'Temporary Relocation Numbers'!F120*Assumptions!G$21</f>
        <v>0</v>
      </c>
      <c r="G120" s="51">
        <f>'Temporary Relocation Numbers'!G120*Assumptions!H$21</f>
        <v>0</v>
      </c>
      <c r="H120" s="52">
        <f>'Temporary Relocation Numbers'!H120*Assumptions!C$21</f>
        <v>1014901.1183511028</v>
      </c>
      <c r="I120" s="52">
        <f>'Temporary Relocation Numbers'!I120*Assumptions!D$21</f>
        <v>1181282.9692469572</v>
      </c>
      <c r="J120" s="52">
        <f>'Temporary Relocation Numbers'!J120*Assumptions!E$21</f>
        <v>812710.25170642068</v>
      </c>
      <c r="K120" s="52">
        <f>'Temporary Relocation Numbers'!K120*Assumptions!F$21</f>
        <v>751347.24133882998</v>
      </c>
      <c r="L120" s="52">
        <f>'Temporary Relocation Numbers'!L120*Assumptions!G$21</f>
        <v>602754.6353117862</v>
      </c>
      <c r="M120" s="52">
        <f>'Temporary Relocation Numbers'!M120*Assumptions!H$21</f>
        <v>255168.01271105296</v>
      </c>
      <c r="N120" s="53">
        <f>'Temporary Relocation Numbers'!N120*Assumptions!C$21</f>
        <v>736571711.21603584</v>
      </c>
      <c r="O120" s="53">
        <f>'Temporary Relocation Numbers'!O120*Assumptions!D$21</f>
        <v>1437305451.8057227</v>
      </c>
      <c r="P120" s="53">
        <f>'Temporary Relocation Numbers'!P120*Assumptions!E$21</f>
        <v>1146757746.984386</v>
      </c>
      <c r="Q120" s="53">
        <f>'Temporary Relocation Numbers'!Q120*Assumptions!F$21</f>
        <v>480249198.44415307</v>
      </c>
      <c r="R120" s="53">
        <f>'Temporary Relocation Numbers'!R120*Assumptions!G$21</f>
        <v>300511512.30942577</v>
      </c>
      <c r="S120" s="53">
        <f>'Temporary Relocation Numbers'!S120*Assumptions!H$21</f>
        <v>169623305.848434</v>
      </c>
      <c r="U120">
        <v>2139</v>
      </c>
      <c r="V120" s="51">
        <f>'Temporary Relocation Numbers'!V120*Assumptions!C$21</f>
        <v>0</v>
      </c>
      <c r="W120" s="51">
        <f>'Temporary Relocation Numbers'!W120*Assumptions!D$21</f>
        <v>0</v>
      </c>
      <c r="X120" s="51">
        <f>'Temporary Relocation Numbers'!X120*Assumptions!E$21</f>
        <v>0</v>
      </c>
      <c r="Y120" s="51">
        <f>'Temporary Relocation Numbers'!Y120*Assumptions!F$21</f>
        <v>0</v>
      </c>
      <c r="Z120" s="51">
        <f>'Temporary Relocation Numbers'!Z120*Assumptions!G$21</f>
        <v>0</v>
      </c>
      <c r="AA120" s="51">
        <f>'Temporary Relocation Numbers'!AA120*Assumptions!H$21</f>
        <v>0</v>
      </c>
      <c r="AB120" s="52">
        <f>'Temporary Relocation Numbers'!AB120*Assumptions!C$21</f>
        <v>944848.25000313553</v>
      </c>
      <c r="AC120" s="52">
        <f>'Temporary Relocation Numbers'!AC120*Assumptions!D$21</f>
        <v>1078738.1278064214</v>
      </c>
      <c r="AD120" s="52">
        <f>'Temporary Relocation Numbers'!AD120*Assumptions!E$21</f>
        <v>734366.39759017853</v>
      </c>
      <c r="AE120" s="52">
        <f>'Temporary Relocation Numbers'!AE120*Assumptions!F$21</f>
        <v>749413.88766285928</v>
      </c>
      <c r="AF120" s="52">
        <f>'Temporary Relocation Numbers'!AF120*Assumptions!G$21</f>
        <v>590442.1773212339</v>
      </c>
      <c r="AG120" s="52">
        <f>'Temporary Relocation Numbers'!AG120*Assumptions!H$21</f>
        <v>233385.34234636516</v>
      </c>
      <c r="AH120" s="53">
        <f>'Temporary Relocation Numbers'!AH120*Assumptions!C$21</f>
        <v>685730343.34121656</v>
      </c>
      <c r="AI120" s="53">
        <f>'Temporary Relocation Numbers'!AI120*Assumptions!D$21</f>
        <v>1312535804.3172867</v>
      </c>
      <c r="AJ120" s="53">
        <f>'Temporary Relocation Numbers'!AJ120*Assumptions!E$21</f>
        <v>1036212295.5793148</v>
      </c>
      <c r="AK120" s="53">
        <f>'Temporary Relocation Numbers'!AK120*Assumptions!F$21</f>
        <v>479013429.5451557</v>
      </c>
      <c r="AL120" s="53">
        <f>'Temporary Relocation Numbers'!AL120*Assumptions!G$21</f>
        <v>294372969.1042403</v>
      </c>
      <c r="AM120" s="53">
        <f>'Temporary Relocation Numbers'!AM120*Assumptions!H$21</f>
        <v>155143244.18941629</v>
      </c>
    </row>
    <row r="121" spans="1:39" x14ac:dyDescent="0.35">
      <c r="A121">
        <v>2140</v>
      </c>
      <c r="B121" s="51">
        <f>'Temporary Relocation Numbers'!B121*Assumptions!C$21</f>
        <v>0</v>
      </c>
      <c r="C121" s="51">
        <f>'Temporary Relocation Numbers'!C121*Assumptions!D$21</f>
        <v>0</v>
      </c>
      <c r="D121" s="51">
        <f>'Temporary Relocation Numbers'!D121*Assumptions!E$21</f>
        <v>0</v>
      </c>
      <c r="E121" s="51">
        <f>'Temporary Relocation Numbers'!E121*Assumptions!F$21</f>
        <v>0</v>
      </c>
      <c r="F121" s="51">
        <f>'Temporary Relocation Numbers'!F121*Assumptions!G$21</f>
        <v>0</v>
      </c>
      <c r="G121" s="51">
        <f>'Temporary Relocation Numbers'!G121*Assumptions!H$21</f>
        <v>0</v>
      </c>
      <c r="H121" s="52">
        <f>'Temporary Relocation Numbers'!H121*Assumptions!C$21</f>
        <v>992986.27800450008</v>
      </c>
      <c r="I121" s="52">
        <f>'Temporary Relocation Numbers'!I121*Assumptions!D$21</f>
        <v>1155775.4323971926</v>
      </c>
      <c r="J121" s="52">
        <f>'Temporary Relocation Numbers'!J121*Assumptions!E$21</f>
        <v>795161.3347802771</v>
      </c>
      <c r="K121" s="52">
        <f>'Temporary Relocation Numbers'!K121*Assumptions!F$21</f>
        <v>735123.34076263139</v>
      </c>
      <c r="L121" s="52">
        <f>'Temporary Relocation Numbers'!L121*Assumptions!G$21</f>
        <v>589739.30666332273</v>
      </c>
      <c r="M121" s="52">
        <f>'Temporary Relocation Numbers'!M121*Assumptions!H$21</f>
        <v>249658.14957363927</v>
      </c>
      <c r="N121" s="53">
        <f>'Temporary Relocation Numbers'!N121*Assumptions!C$21</f>
        <v>726296257.51102638</v>
      </c>
      <c r="O121" s="53">
        <f>'Temporary Relocation Numbers'!O121*Assumptions!D$21</f>
        <v>1417254497.628288</v>
      </c>
      <c r="P121" s="53">
        <f>'Temporary Relocation Numbers'!P121*Assumptions!E$21</f>
        <v>1130760043.0805185</v>
      </c>
      <c r="Q121" s="53">
        <f>'Temporary Relocation Numbers'!Q121*Assumptions!F$21</f>
        <v>473549540.65070635</v>
      </c>
      <c r="R121" s="53">
        <f>'Temporary Relocation Numbers'!R121*Assumptions!G$21</f>
        <v>296319263.15630519</v>
      </c>
      <c r="S121" s="53">
        <f>'Temporary Relocation Numbers'!S121*Assumptions!H$21</f>
        <v>167256996.63509381</v>
      </c>
      <c r="U121">
        <v>2140</v>
      </c>
      <c r="V121" s="51">
        <f>'Temporary Relocation Numbers'!V121*Assumptions!C$21</f>
        <v>0</v>
      </c>
      <c r="W121" s="51">
        <f>'Temporary Relocation Numbers'!W121*Assumptions!D$21</f>
        <v>0</v>
      </c>
      <c r="X121" s="51">
        <f>'Temporary Relocation Numbers'!X121*Assumptions!E$21</f>
        <v>0</v>
      </c>
      <c r="Y121" s="51">
        <f>'Temporary Relocation Numbers'!Y121*Assumptions!F$21</f>
        <v>0</v>
      </c>
      <c r="Z121" s="51">
        <f>'Temporary Relocation Numbers'!Z121*Assumptions!G$21</f>
        <v>0</v>
      </c>
      <c r="AA121" s="51">
        <f>'Temporary Relocation Numbers'!AA121*Assumptions!H$21</f>
        <v>0</v>
      </c>
      <c r="AB121" s="52">
        <f>'Temporary Relocation Numbers'!AB121*Assumptions!C$21</f>
        <v>924446.06679909397</v>
      </c>
      <c r="AC121" s="52">
        <f>'Temporary Relocation Numbers'!AC121*Assumptions!D$21</f>
        <v>1055444.849851344</v>
      </c>
      <c r="AD121" s="52">
        <f>'Temporary Relocation Numbers'!AD121*Assumptions!E$21</f>
        <v>718509.1657198997</v>
      </c>
      <c r="AE121" s="52">
        <f>'Temporary Relocation Numbers'!AE121*Assumptions!F$21</f>
        <v>733231.73414593202</v>
      </c>
      <c r="AF121" s="52">
        <f>'Temporary Relocation Numbers'!AF121*Assumptions!G$21</f>
        <v>577692.71255473711</v>
      </c>
      <c r="AG121" s="52">
        <f>'Temporary Relocation Numbers'!AG121*Assumptions!H$21</f>
        <v>228345.83413785364</v>
      </c>
      <c r="AH121" s="53">
        <f>'Temporary Relocation Numbers'!AH121*Assumptions!C$21</f>
        <v>676164145.92984688</v>
      </c>
      <c r="AI121" s="53">
        <f>'Temporary Relocation Numbers'!AI121*Assumptions!D$21</f>
        <v>1294225433.8699024</v>
      </c>
      <c r="AJ121" s="53">
        <f>'Temporary Relocation Numbers'!AJ121*Assumptions!E$21</f>
        <v>1021756742.4951375</v>
      </c>
      <c r="AK121" s="53">
        <f>'Temporary Relocation Numbers'!AK121*Assumptions!F$21</f>
        <v>472331011.19481885</v>
      </c>
      <c r="AL121" s="53">
        <f>'Temporary Relocation Numbers'!AL121*Assumptions!G$21</f>
        <v>290266354.94844675</v>
      </c>
      <c r="AM121" s="53">
        <f>'Temporary Relocation Numbers'!AM121*Assumptions!H$21</f>
        <v>152978937.30790237</v>
      </c>
    </row>
    <row r="122" spans="1:39" x14ac:dyDescent="0.35">
      <c r="A122">
        <v>2141</v>
      </c>
      <c r="B122" s="51">
        <f>'Temporary Relocation Numbers'!B122*Assumptions!C$21</f>
        <v>0</v>
      </c>
      <c r="C122" s="51">
        <f>'Temporary Relocation Numbers'!C122*Assumptions!D$21</f>
        <v>0</v>
      </c>
      <c r="D122" s="51">
        <f>'Temporary Relocation Numbers'!D122*Assumptions!E$21</f>
        <v>0</v>
      </c>
      <c r="E122" s="51">
        <f>'Temporary Relocation Numbers'!E122*Assumptions!F$21</f>
        <v>0</v>
      </c>
      <c r="F122" s="51">
        <f>'Temporary Relocation Numbers'!F122*Assumptions!G$21</f>
        <v>0</v>
      </c>
      <c r="G122" s="51">
        <f>'Temporary Relocation Numbers'!G122*Assumptions!H$21</f>
        <v>0</v>
      </c>
      <c r="H122" s="52">
        <f>'Temporary Relocation Numbers'!H122*Assumptions!C$21</f>
        <v>998977.31212486513</v>
      </c>
      <c r="I122" s="52">
        <f>'Temporary Relocation Numbers'!I122*Assumptions!D$21</f>
        <v>1162748.630521225</v>
      </c>
      <c r="J122" s="52">
        <f>'Temporary Relocation Numbers'!J122*Assumptions!E$21</f>
        <v>799958.82170772669</v>
      </c>
      <c r="K122" s="52">
        <f>'Temporary Relocation Numbers'!K122*Assumptions!F$21</f>
        <v>739558.59743711026</v>
      </c>
      <c r="L122" s="52">
        <f>'Temporary Relocation Numbers'!L122*Assumptions!G$21</f>
        <v>593297.41052296571</v>
      </c>
      <c r="M122" s="52">
        <f>'Temporary Relocation Numbers'!M122*Assumptions!H$21</f>
        <v>251164.4246608727</v>
      </c>
      <c r="N122" s="53">
        <f>'Temporary Relocation Numbers'!N122*Assumptions!C$21</f>
        <v>736385857.73710251</v>
      </c>
      <c r="O122" s="53">
        <f>'Temporary Relocation Numbers'!O122*Assumptions!D$21</f>
        <v>1436942787.5675497</v>
      </c>
      <c r="P122" s="53">
        <f>'Temporary Relocation Numbers'!P122*Assumptions!E$21</f>
        <v>1146468394.4155521</v>
      </c>
      <c r="Q122" s="53">
        <f>'Temporary Relocation Numbers'!Q122*Assumptions!F$21</f>
        <v>480128020.85488826</v>
      </c>
      <c r="R122" s="53">
        <f>'Temporary Relocation Numbers'!R122*Assumptions!G$21</f>
        <v>300435686.54912055</v>
      </c>
      <c r="S122" s="53">
        <f>'Temporary Relocation Numbers'!S122*Assumptions!H$21</f>
        <v>169580506.10331744</v>
      </c>
      <c r="U122">
        <v>2141</v>
      </c>
      <c r="V122" s="51">
        <f>'Temporary Relocation Numbers'!V122*Assumptions!C$21</f>
        <v>0</v>
      </c>
      <c r="W122" s="51">
        <f>'Temporary Relocation Numbers'!W122*Assumptions!D$21</f>
        <v>0</v>
      </c>
      <c r="X122" s="51">
        <f>'Temporary Relocation Numbers'!X122*Assumptions!E$21</f>
        <v>0</v>
      </c>
      <c r="Y122" s="51">
        <f>'Temporary Relocation Numbers'!Y122*Assumptions!F$21</f>
        <v>0</v>
      </c>
      <c r="Z122" s="51">
        <f>'Temporary Relocation Numbers'!Z122*Assumptions!G$21</f>
        <v>0</v>
      </c>
      <c r="AA122" s="51">
        <f>'Temporary Relocation Numbers'!AA122*Assumptions!H$21</f>
        <v>0</v>
      </c>
      <c r="AB122" s="52">
        <f>'Temporary Relocation Numbers'!AB122*Assumptions!C$21</f>
        <v>930023.57381133654</v>
      </c>
      <c r="AC122" s="52">
        <f>'Temporary Relocation Numbers'!AC122*Assumptions!D$21</f>
        <v>1061812.7184188028</v>
      </c>
      <c r="AD122" s="52">
        <f>'Temporary Relocation Numbers'!AD122*Assumptions!E$21</f>
        <v>722844.18325536186</v>
      </c>
      <c r="AE122" s="52">
        <f>'Temporary Relocation Numbers'!AE122*Assumptions!F$21</f>
        <v>737655.57809494447</v>
      </c>
      <c r="AF122" s="52">
        <f>'Temporary Relocation Numbers'!AF122*Assumptions!G$21</f>
        <v>581178.13509144809</v>
      </c>
      <c r="AG122" s="52">
        <f>'Temporary Relocation Numbers'!AG122*Assumptions!H$21</f>
        <v>229723.5245590267</v>
      </c>
      <c r="AH122" s="53">
        <f>'Temporary Relocation Numbers'!AH122*Assumptions!C$21</f>
        <v>685557318.27389514</v>
      </c>
      <c r="AI122" s="53">
        <f>'Temporary Relocation Numbers'!AI122*Assumptions!D$21</f>
        <v>1312204622.2453415</v>
      </c>
      <c r="AJ122" s="53">
        <f>'Temporary Relocation Numbers'!AJ122*Assumptions!E$21</f>
        <v>1035950836.0946317</v>
      </c>
      <c r="AK122" s="53">
        <f>'Temporary Relocation Numbers'!AK122*Assumptions!F$21</f>
        <v>478892563.76795971</v>
      </c>
      <c r="AL122" s="53">
        <f>'Temporary Relocation Numbers'!AL122*Assumptions!G$21</f>
        <v>294298692.23536408</v>
      </c>
      <c r="AM122" s="53">
        <f>'Temporary Relocation Numbers'!AM122*Assumptions!H$21</f>
        <v>155104098.08697093</v>
      </c>
    </row>
    <row r="123" spans="1:39" x14ac:dyDescent="0.35">
      <c r="A123">
        <v>2142</v>
      </c>
      <c r="B123" s="51">
        <f>'Temporary Relocation Numbers'!B123*Assumptions!C$21</f>
        <v>0</v>
      </c>
      <c r="C123" s="51">
        <f>'Temporary Relocation Numbers'!C123*Assumptions!D$21</f>
        <v>0</v>
      </c>
      <c r="D123" s="51">
        <f>'Temporary Relocation Numbers'!D123*Assumptions!E$21</f>
        <v>0</v>
      </c>
      <c r="E123" s="51">
        <f>'Temporary Relocation Numbers'!E123*Assumptions!F$21</f>
        <v>0</v>
      </c>
      <c r="F123" s="51">
        <f>'Temporary Relocation Numbers'!F123*Assumptions!G$21</f>
        <v>0</v>
      </c>
      <c r="G123" s="51">
        <f>'Temporary Relocation Numbers'!G123*Assumptions!H$21</f>
        <v>0</v>
      </c>
      <c r="H123" s="52">
        <f>'Temporary Relocation Numbers'!H123*Assumptions!C$21</f>
        <v>1005004.4922531118</v>
      </c>
      <c r="I123" s="52">
        <f>'Temporary Relocation Numbers'!I123*Assumptions!D$21</f>
        <v>1169763.9003926872</v>
      </c>
      <c r="J123" s="52">
        <f>'Temporary Relocation Numbers'!J123*Assumptions!E$21</f>
        <v>804785.25355466921</v>
      </c>
      <c r="K123" s="52">
        <f>'Temporary Relocation Numbers'!K123*Assumptions!F$21</f>
        <v>744020.61356905417</v>
      </c>
      <c r="L123" s="52">
        <f>'Temporary Relocation Numbers'!L123*Assumptions!G$21</f>
        <v>596876.98166982003</v>
      </c>
      <c r="M123" s="52">
        <f>'Temporary Relocation Numbers'!M123*Assumptions!H$21</f>
        <v>252679.78763344971</v>
      </c>
      <c r="N123" s="53">
        <f>'Temporary Relocation Numbers'!N123*Assumptions!C$21</f>
        <v>746615621.19776702</v>
      </c>
      <c r="O123" s="53">
        <f>'Temporary Relocation Numbers'!O123*Assumptions!D$21</f>
        <v>1456904584.3197246</v>
      </c>
      <c r="P123" s="53">
        <f>'Temporary Relocation Numbers'!P123*Assumptions!E$21</f>
        <v>1162394963.8448443</v>
      </c>
      <c r="Q123" s="53">
        <f>'Temporary Relocation Numbers'!Q123*Assumptions!F$21</f>
        <v>486797888.33343512</v>
      </c>
      <c r="R123" s="53">
        <f>'Temporary Relocation Numbers'!R123*Assumptions!G$21</f>
        <v>304609294.68709362</v>
      </c>
      <c r="S123" s="53">
        <f>'Temporary Relocation Numbers'!S123*Assumptions!H$21</f>
        <v>171936293.42154163</v>
      </c>
      <c r="U123">
        <v>2142</v>
      </c>
      <c r="V123" s="51">
        <f>'Temporary Relocation Numbers'!V123*Assumptions!C$21</f>
        <v>0</v>
      </c>
      <c r="W123" s="51">
        <f>'Temporary Relocation Numbers'!W123*Assumptions!D$21</f>
        <v>0</v>
      </c>
      <c r="X123" s="51">
        <f>'Temporary Relocation Numbers'!X123*Assumptions!E$21</f>
        <v>0</v>
      </c>
      <c r="Y123" s="51">
        <f>'Temporary Relocation Numbers'!Y123*Assumptions!F$21</f>
        <v>0</v>
      </c>
      <c r="Z123" s="51">
        <f>'Temporary Relocation Numbers'!Z123*Assumptions!G$21</f>
        <v>0</v>
      </c>
      <c r="AA123" s="51">
        <f>'Temporary Relocation Numbers'!AA123*Assumptions!H$21</f>
        <v>0</v>
      </c>
      <c r="AB123" s="52">
        <f>'Temporary Relocation Numbers'!AB123*Assumptions!C$21</f>
        <v>935634.73187753279</v>
      </c>
      <c r="AC123" s="52">
        <f>'Temporary Relocation Numbers'!AC123*Assumptions!D$21</f>
        <v>1068219.0065683913</v>
      </c>
      <c r="AD123" s="52">
        <f>'Temporary Relocation Numbers'!AD123*Assumptions!E$21</f>
        <v>727205.35547044303</v>
      </c>
      <c r="AE123" s="52">
        <f>'Temporary Relocation Numbers'!AE123*Assumptions!F$21</f>
        <v>742106.11264445027</v>
      </c>
      <c r="AF123" s="52">
        <f>'Temporary Relocation Numbers'!AF123*Assumptions!G$21</f>
        <v>584684.58640348434</v>
      </c>
      <c r="AG123" s="52">
        <f>'Temporary Relocation Numbers'!AG123*Assumptions!H$21</f>
        <v>231109.52706920175</v>
      </c>
      <c r="AH123" s="53">
        <f>'Temporary Relocation Numbers'!AH123*Assumptions!C$21</f>
        <v>695080979.17936182</v>
      </c>
      <c r="AI123" s="53">
        <f>'Temporary Relocation Numbers'!AI123*Assumptions!D$21</f>
        <v>1330433574.8474603</v>
      </c>
      <c r="AJ123" s="53">
        <f>'Temporary Relocation Numbers'!AJ123*Assumptions!E$21</f>
        <v>1050342111.9438061</v>
      </c>
      <c r="AK123" s="53">
        <f>'Temporary Relocation Numbers'!AK123*Assumptions!F$21</f>
        <v>485545268.45931786</v>
      </c>
      <c r="AL123" s="53">
        <f>'Temporary Relocation Numbers'!AL123*Assumptions!G$21</f>
        <v>298387046.15568811</v>
      </c>
      <c r="AM123" s="53">
        <f>'Temporary Relocation Numbers'!AM123*Assumptions!H$21</f>
        <v>157258781.28537622</v>
      </c>
    </row>
    <row r="124" spans="1:39" x14ac:dyDescent="0.35">
      <c r="A124">
        <v>2143</v>
      </c>
      <c r="B124" s="51">
        <f>'Temporary Relocation Numbers'!B124*Assumptions!C$21</f>
        <v>0</v>
      </c>
      <c r="C124" s="51">
        <f>'Temporary Relocation Numbers'!C124*Assumptions!D$21</f>
        <v>0</v>
      </c>
      <c r="D124" s="51">
        <f>'Temporary Relocation Numbers'!D124*Assumptions!E$21</f>
        <v>0</v>
      </c>
      <c r="E124" s="51">
        <f>'Temporary Relocation Numbers'!E124*Assumptions!F$21</f>
        <v>0</v>
      </c>
      <c r="F124" s="51">
        <f>'Temporary Relocation Numbers'!F124*Assumptions!G$21</f>
        <v>0</v>
      </c>
      <c r="G124" s="51">
        <f>'Temporary Relocation Numbers'!G124*Assumptions!H$21</f>
        <v>0</v>
      </c>
      <c r="H124" s="52">
        <f>'Temporary Relocation Numbers'!H124*Assumptions!C$21</f>
        <v>1011068.0364707704</v>
      </c>
      <c r="I124" s="52">
        <f>'Temporary Relocation Numbers'!I124*Assumptions!D$21</f>
        <v>1176821.4958451714</v>
      </c>
      <c r="J124" s="52">
        <f>'Temporary Relocation Numbers'!J124*Assumptions!E$21</f>
        <v>809640.80495594535</v>
      </c>
      <c r="K124" s="52">
        <f>'Temporary Relocation Numbers'!K124*Assumptions!F$21</f>
        <v>748509.55060764542</v>
      </c>
      <c r="L124" s="52">
        <f>'Temporary Relocation Numbers'!L124*Assumptions!G$21</f>
        <v>600478.14962355106</v>
      </c>
      <c r="M124" s="52">
        <f>'Temporary Relocation Numbers'!M124*Assumptions!H$21</f>
        <v>254204.29332176669</v>
      </c>
      <c r="N124" s="53">
        <f>'Temporary Relocation Numbers'!N124*Assumptions!C$21</f>
        <v>756987495.01995134</v>
      </c>
      <c r="O124" s="53">
        <f>'Temporary Relocation Numbers'!O124*Assumptions!D$21</f>
        <v>1477143687.4010186</v>
      </c>
      <c r="P124" s="53">
        <f>'Temporary Relocation Numbers'!P124*Assumptions!E$21</f>
        <v>1178542782.821897</v>
      </c>
      <c r="Q124" s="53">
        <f>'Temporary Relocation Numbers'!Q124*Assumptions!F$21</f>
        <v>493560412.62485057</v>
      </c>
      <c r="R124" s="53">
        <f>'Temporary Relocation Numbers'!R124*Assumptions!G$21</f>
        <v>308840881.97224933</v>
      </c>
      <c r="S124" s="53">
        <f>'Temporary Relocation Numbers'!S124*Assumptions!H$21</f>
        <v>174324806.98888624</v>
      </c>
      <c r="U124">
        <v>2143</v>
      </c>
      <c r="V124" s="51">
        <f>'Temporary Relocation Numbers'!V124*Assumptions!C$21</f>
        <v>0</v>
      </c>
      <c r="W124" s="51">
        <f>'Temporary Relocation Numbers'!W124*Assumptions!D$21</f>
        <v>0</v>
      </c>
      <c r="X124" s="51">
        <f>'Temporary Relocation Numbers'!X124*Assumptions!E$21</f>
        <v>0</v>
      </c>
      <c r="Y124" s="51">
        <f>'Temporary Relocation Numbers'!Y124*Assumptions!F$21</f>
        <v>0</v>
      </c>
      <c r="Z124" s="51">
        <f>'Temporary Relocation Numbers'!Z124*Assumptions!G$21</f>
        <v>0</v>
      </c>
      <c r="AA124" s="51">
        <f>'Temporary Relocation Numbers'!AA124*Assumptions!H$21</f>
        <v>0</v>
      </c>
      <c r="AB124" s="52">
        <f>'Temporary Relocation Numbers'!AB124*Assumptions!C$21</f>
        <v>941279.7440262821</v>
      </c>
      <c r="AC124" s="52">
        <f>'Temporary Relocation Numbers'!AC124*Assumptions!D$21</f>
        <v>1074663.9460989099</v>
      </c>
      <c r="AD124" s="52">
        <f>'Temporary Relocation Numbers'!AD124*Assumptions!E$21</f>
        <v>731592.84016548924</v>
      </c>
      <c r="AE124" s="52">
        <f>'Temporary Relocation Numbers'!AE124*Assumptions!F$21</f>
        <v>746583.49882819399</v>
      </c>
      <c r="AF124" s="52">
        <f>'Temporary Relocation Numbers'!AF124*Assumptions!G$21</f>
        <v>588212.19336481532</v>
      </c>
      <c r="AG124" s="52">
        <f>'Temporary Relocation Numbers'!AG124*Assumptions!H$21</f>
        <v>232503.89181812399</v>
      </c>
      <c r="AH124" s="53">
        <f>'Temporary Relocation Numbers'!AH124*Assumptions!C$21</f>
        <v>704736941.37404919</v>
      </c>
      <c r="AI124" s="53">
        <f>'Temporary Relocation Numbers'!AI124*Assumptions!D$21</f>
        <v>1348915761.3639679</v>
      </c>
      <c r="AJ124" s="53">
        <f>'Temporary Relocation Numbers'!AJ124*Assumptions!E$21</f>
        <v>1064933309.2693201</v>
      </c>
      <c r="AK124" s="53">
        <f>'Temporary Relocation Numbers'!AK124*Assumptions!F$21</f>
        <v>492290391.54064256</v>
      </c>
      <c r="AL124" s="53">
        <f>'Temporary Relocation Numbers'!AL124*Assumptions!G$21</f>
        <v>302532194.88420814</v>
      </c>
      <c r="AM124" s="53">
        <f>'Temporary Relocation Numbers'!AM124*Assumptions!H$21</f>
        <v>159443397.02420279</v>
      </c>
    </row>
    <row r="125" spans="1:39" x14ac:dyDescent="0.35">
      <c r="A125">
        <v>2144</v>
      </c>
      <c r="B125" s="51">
        <f>'Temporary Relocation Numbers'!B125*Assumptions!C$21</f>
        <v>0</v>
      </c>
      <c r="C125" s="51">
        <f>'Temporary Relocation Numbers'!C125*Assumptions!D$21</f>
        <v>0</v>
      </c>
      <c r="D125" s="51">
        <f>'Temporary Relocation Numbers'!D125*Assumptions!E$21</f>
        <v>0</v>
      </c>
      <c r="E125" s="51">
        <f>'Temporary Relocation Numbers'!E125*Assumptions!F$21</f>
        <v>0</v>
      </c>
      <c r="F125" s="51">
        <f>'Temporary Relocation Numbers'!F125*Assumptions!G$21</f>
        <v>0</v>
      </c>
      <c r="G125" s="51">
        <f>'Temporary Relocation Numbers'!G125*Assumptions!H$21</f>
        <v>0</v>
      </c>
      <c r="H125" s="52">
        <f>'Temporary Relocation Numbers'!H125*Assumptions!C$21</f>
        <v>1017168.1641751325</v>
      </c>
      <c r="I125" s="52">
        <f>'Temporary Relocation Numbers'!I125*Assumptions!D$21</f>
        <v>1183921.6722437374</v>
      </c>
      <c r="J125" s="52">
        <f>'Temporary Relocation Numbers'!J125*Assumptions!E$21</f>
        <v>814525.65160002839</v>
      </c>
      <c r="K125" s="52">
        <f>'Temporary Relocation Numbers'!K125*Assumptions!F$21</f>
        <v>753025.57097614533</v>
      </c>
      <c r="L125" s="52">
        <f>'Temporary Relocation Numbers'!L125*Assumptions!G$21</f>
        <v>604101.04468526097</v>
      </c>
      <c r="M125" s="52">
        <f>'Temporary Relocation Numbers'!M125*Assumptions!H$21</f>
        <v>255737.99688703089</v>
      </c>
      <c r="N125" s="53">
        <f>'Temporary Relocation Numbers'!N125*Assumptions!C$21</f>
        <v>767503453.37978685</v>
      </c>
      <c r="O125" s="53">
        <f>'Temporary Relocation Numbers'!O125*Assumptions!D$21</f>
        <v>1497663949.1099565</v>
      </c>
      <c r="P125" s="53">
        <f>'Temporary Relocation Numbers'!P125*Assumptions!E$21</f>
        <v>1194914924.9127157</v>
      </c>
      <c r="Q125" s="53">
        <f>'Temporary Relocation Numbers'!Q125*Assumptions!F$21</f>
        <v>500416880.90387976</v>
      </c>
      <c r="R125" s="53">
        <f>'Temporary Relocation Numbers'!R125*Assumptions!G$21</f>
        <v>313131253.84232807</v>
      </c>
      <c r="S125" s="53">
        <f>'Temporary Relocation Numbers'!S125*Assumptions!H$21</f>
        <v>176746501.43356544</v>
      </c>
      <c r="U125">
        <v>2144</v>
      </c>
      <c r="V125" s="51">
        <f>'Temporary Relocation Numbers'!V125*Assumptions!C$21</f>
        <v>0</v>
      </c>
      <c r="W125" s="51">
        <f>'Temporary Relocation Numbers'!W125*Assumptions!D$21</f>
        <v>0</v>
      </c>
      <c r="X125" s="51">
        <f>'Temporary Relocation Numbers'!X125*Assumptions!E$21</f>
        <v>0</v>
      </c>
      <c r="Y125" s="51">
        <f>'Temporary Relocation Numbers'!Y125*Assumptions!F$21</f>
        <v>0</v>
      </c>
      <c r="Z125" s="51">
        <f>'Temporary Relocation Numbers'!Z125*Assumptions!G$21</f>
        <v>0</v>
      </c>
      <c r="AA125" s="51">
        <f>'Temporary Relocation Numbers'!AA125*Assumptions!H$21</f>
        <v>0</v>
      </c>
      <c r="AB125" s="52">
        <f>'Temporary Relocation Numbers'!AB125*Assumptions!C$21</f>
        <v>946958.81451112533</v>
      </c>
      <c r="AC125" s="52">
        <f>'Temporary Relocation Numbers'!AC125*Assumptions!D$21</f>
        <v>1081147.7702076815</v>
      </c>
      <c r="AD125" s="52">
        <f>'Temporary Relocation Numbers'!AD125*Assumptions!E$21</f>
        <v>736006.79609291069</v>
      </c>
      <c r="AE125" s="52">
        <f>'Temporary Relocation Numbers'!AE125*Assumptions!F$21</f>
        <v>751087.8986514922</v>
      </c>
      <c r="AF125" s="52">
        <f>'Temporary Relocation Numbers'!AF125*Assumptions!G$21</f>
        <v>591761.08361488488</v>
      </c>
      <c r="AG125" s="52">
        <f>'Temporary Relocation Numbers'!AG125*Assumptions!H$21</f>
        <v>233906.66925810964</v>
      </c>
      <c r="AH125" s="53">
        <f>'Temporary Relocation Numbers'!AH125*Assumptions!C$21</f>
        <v>714527042.76790643</v>
      </c>
      <c r="AI125" s="53">
        <f>'Temporary Relocation Numbers'!AI125*Assumptions!D$21</f>
        <v>1367654699.6829629</v>
      </c>
      <c r="AJ125" s="53">
        <f>'Temporary Relocation Numbers'!AJ125*Assumptions!E$21</f>
        <v>1079727205.3507643</v>
      </c>
      <c r="AK125" s="53">
        <f>'Temporary Relocation Numbers'!AK125*Assumptions!F$21</f>
        <v>499129216.87454313</v>
      </c>
      <c r="AL125" s="53">
        <f>'Temporary Relocation Numbers'!AL125*Assumptions!G$21</f>
        <v>306734927.40600228</v>
      </c>
      <c r="AM125" s="53">
        <f>'Temporary Relocation Numbers'!AM125*Assumptions!H$21</f>
        <v>161658361.12187663</v>
      </c>
    </row>
    <row r="126" spans="1:39" x14ac:dyDescent="0.35">
      <c r="A126">
        <v>2145</v>
      </c>
      <c r="B126" s="51">
        <f>'Temporary Relocation Numbers'!B126*Assumptions!C$21</f>
        <v>0</v>
      </c>
      <c r="C126" s="51">
        <f>'Temporary Relocation Numbers'!C126*Assumptions!D$21</f>
        <v>0</v>
      </c>
      <c r="D126" s="51">
        <f>'Temporary Relocation Numbers'!D126*Assumptions!E$21</f>
        <v>0</v>
      </c>
      <c r="E126" s="51">
        <f>'Temporary Relocation Numbers'!E126*Assumptions!F$21</f>
        <v>0</v>
      </c>
      <c r="F126" s="51">
        <f>'Temporary Relocation Numbers'!F126*Assumptions!G$21</f>
        <v>0</v>
      </c>
      <c r="G126" s="51">
        <f>'Temporary Relocation Numbers'!G126*Assumptions!H$21</f>
        <v>0</v>
      </c>
      <c r="H126" s="52">
        <f>'Temporary Relocation Numbers'!H126*Assumptions!C$21</f>
        <v>1023305.0960871909</v>
      </c>
      <c r="I126" s="52">
        <f>'Temporary Relocation Numbers'!I126*Assumptions!D$21</f>
        <v>1191064.6864941516</v>
      </c>
      <c r="J126" s="52">
        <f>'Temporary Relocation Numbers'!J126*Assumptions!E$21</f>
        <v>819439.97023538221</v>
      </c>
      <c r="K126" s="52">
        <f>'Temporary Relocation Numbers'!K126*Assumptions!F$21</f>
        <v>757568.83807777264</v>
      </c>
      <c r="L126" s="52">
        <f>'Temporary Relocation Numbers'!L126*Assumptions!G$21</f>
        <v>607745.79794220498</v>
      </c>
      <c r="M126" s="52">
        <f>'Temporary Relocation Numbers'!M126*Assumptions!H$21</f>
        <v>257280.9538232566</v>
      </c>
      <c r="N126" s="53">
        <f>'Temporary Relocation Numbers'!N126*Assumptions!C$21</f>
        <v>778165497.87836707</v>
      </c>
      <c r="O126" s="53">
        <f>'Temporary Relocation Numbers'!O126*Assumptions!D$21</f>
        <v>1518469275.2606242</v>
      </c>
      <c r="P126" s="53">
        <f>'Temporary Relocation Numbers'!P126*Assumptions!E$21</f>
        <v>1211514506.3808305</v>
      </c>
      <c r="Q126" s="53">
        <f>'Temporary Relocation Numbers'!Q126*Assumptions!F$21</f>
        <v>507368598.22650903</v>
      </c>
      <c r="R126" s="53">
        <f>'Temporary Relocation Numbers'!R126*Assumptions!G$21</f>
        <v>317481226.92409241</v>
      </c>
      <c r="S126" s="53">
        <f>'Temporary Relocation Numbers'!S126*Assumptions!H$21</f>
        <v>179201837.69942141</v>
      </c>
      <c r="U126">
        <v>2145</v>
      </c>
      <c r="V126" s="51">
        <f>'Temporary Relocation Numbers'!V126*Assumptions!C$21</f>
        <v>0</v>
      </c>
      <c r="W126" s="51">
        <f>'Temporary Relocation Numbers'!W126*Assumptions!D$21</f>
        <v>0</v>
      </c>
      <c r="X126" s="51">
        <f>'Temporary Relocation Numbers'!X126*Assumptions!E$21</f>
        <v>0</v>
      </c>
      <c r="Y126" s="51">
        <f>'Temporary Relocation Numbers'!Y126*Assumptions!F$21</f>
        <v>0</v>
      </c>
      <c r="Z126" s="51">
        <f>'Temporary Relocation Numbers'!Z126*Assumptions!G$21</f>
        <v>0</v>
      </c>
      <c r="AA126" s="51">
        <f>'Temporary Relocation Numbers'!AA126*Assumptions!H$21</f>
        <v>0</v>
      </c>
      <c r="AB126" s="52">
        <f>'Temporary Relocation Numbers'!AB126*Assumptions!C$21</f>
        <v>952672.14881793712</v>
      </c>
      <c r="AC126" s="52">
        <f>'Temporary Relocation Numbers'!AC126*Assumptions!D$21</f>
        <v>1087670.7134989896</v>
      </c>
      <c r="AD126" s="52">
        <f>'Temporary Relocation Numbers'!AD126*Assumptions!E$21</f>
        <v>740447.38296292676</v>
      </c>
      <c r="AE126" s="52">
        <f>'Temporary Relocation Numbers'!AE126*Assumptions!F$21</f>
        <v>755619.47509709722</v>
      </c>
      <c r="AF126" s="52">
        <f>'Temporary Relocation Numbers'!AF126*Assumptions!G$21</f>
        <v>595331.38556323166</v>
      </c>
      <c r="AG126" s="52">
        <f>'Temporary Relocation Numbers'!AG126*Assumptions!H$21</f>
        <v>235317.91014587137</v>
      </c>
      <c r="AH126" s="53">
        <f>'Temporary Relocation Numbers'!AH126*Assumptions!C$21</f>
        <v>724453146.80285549</v>
      </c>
      <c r="AI126" s="53">
        <f>'Temporary Relocation Numbers'!AI126*Assumptions!D$21</f>
        <v>1386653956.5625234</v>
      </c>
      <c r="AJ126" s="53">
        <f>'Temporary Relocation Numbers'!AJ126*Assumptions!E$21</f>
        <v>1094726616.0492864</v>
      </c>
      <c r="AK126" s="53">
        <f>'Temporary Relocation Numbers'!AK126*Assumptions!F$21</f>
        <v>506063046.15885872</v>
      </c>
      <c r="AL126" s="53">
        <f>'Temporary Relocation Numbers'!AL126*Assumptions!G$21</f>
        <v>310996043.66661322</v>
      </c>
      <c r="AM126" s="53">
        <f>'Temporary Relocation Numbers'!AM126*Assumptions!H$21</f>
        <v>163904095.17331174</v>
      </c>
    </row>
    <row r="127" spans="1:39" x14ac:dyDescent="0.35">
      <c r="A127">
        <v>2146</v>
      </c>
      <c r="B127" s="51">
        <f>'Temporary Relocation Numbers'!B127*Assumptions!C$21</f>
        <v>0</v>
      </c>
      <c r="C127" s="51">
        <f>'Temporary Relocation Numbers'!C127*Assumptions!D$21</f>
        <v>0</v>
      </c>
      <c r="D127" s="51">
        <f>'Temporary Relocation Numbers'!D127*Assumptions!E$21</f>
        <v>0</v>
      </c>
      <c r="E127" s="51">
        <f>'Temporary Relocation Numbers'!E127*Assumptions!F$21</f>
        <v>0</v>
      </c>
      <c r="F127" s="51">
        <f>'Temporary Relocation Numbers'!F127*Assumptions!G$21</f>
        <v>0</v>
      </c>
      <c r="G127" s="51">
        <f>'Temporary Relocation Numbers'!G127*Assumptions!H$21</f>
        <v>0</v>
      </c>
      <c r="H127" s="52">
        <f>'Temporary Relocation Numbers'!H127*Assumptions!C$21</f>
        <v>1029479.054259626</v>
      </c>
      <c r="I127" s="52">
        <f>'Temporary Relocation Numbers'!I127*Assumptions!D$21</f>
        <v>1198250.7970521825</v>
      </c>
      <c r="J127" s="52">
        <f>'Temporary Relocation Numbers'!J127*Assumptions!E$21</f>
        <v>824383.93867685623</v>
      </c>
      <c r="K127" s="52">
        <f>'Temporary Relocation Numbers'!K127*Assumptions!F$21</f>
        <v>762139.5163016147</v>
      </c>
      <c r="L127" s="52">
        <f>'Temporary Relocation Numbers'!L127*Assumptions!G$21</f>
        <v>611412.54127253289</v>
      </c>
      <c r="M127" s="52">
        <f>'Temporary Relocation Numbers'!M127*Assumptions!H$21</f>
        <v>258833.21995927283</v>
      </c>
      <c r="N127" s="53">
        <f>'Temporary Relocation Numbers'!N127*Assumptions!C$21</f>
        <v>788975657.92273319</v>
      </c>
      <c r="O127" s="53">
        <f>'Temporary Relocation Numbers'!O127*Assumptions!D$21</f>
        <v>1539563625.9260993</v>
      </c>
      <c r="P127" s="53">
        <f>'Temporary Relocation Numbers'!P127*Assumptions!E$21</f>
        <v>1228344686.7804441</v>
      </c>
      <c r="Q127" s="53">
        <f>'Temporary Relocation Numbers'!Q127*Assumptions!F$21</f>
        <v>514416887.77836931</v>
      </c>
      <c r="R127" s="53">
        <f>'Temporary Relocation Numbers'!R127*Assumptions!G$21</f>
        <v>321891629.18876284</v>
      </c>
      <c r="S127" s="53">
        <f>'Temporary Relocation Numbers'!S127*Assumptions!H$21</f>
        <v>181691283.13365999</v>
      </c>
      <c r="U127">
        <v>2146</v>
      </c>
      <c r="V127" s="51">
        <f>'Temporary Relocation Numbers'!V127*Assumptions!C$21</f>
        <v>0</v>
      </c>
      <c r="W127" s="51">
        <f>'Temporary Relocation Numbers'!W127*Assumptions!D$21</f>
        <v>0</v>
      </c>
      <c r="X127" s="51">
        <f>'Temporary Relocation Numbers'!X127*Assumptions!E$21</f>
        <v>0</v>
      </c>
      <c r="Y127" s="51">
        <f>'Temporary Relocation Numbers'!Y127*Assumptions!F$21</f>
        <v>0</v>
      </c>
      <c r="Z127" s="51">
        <f>'Temporary Relocation Numbers'!Z127*Assumptions!G$21</f>
        <v>0</v>
      </c>
      <c r="AA127" s="51">
        <f>'Temporary Relocation Numbers'!AA127*Assumptions!H$21</f>
        <v>0</v>
      </c>
      <c r="AB127" s="52">
        <f>'Temporary Relocation Numbers'!AB127*Assumptions!C$21</f>
        <v>958419.95367235981</v>
      </c>
      <c r="AC127" s="52">
        <f>'Temporary Relocation Numbers'!AC127*Assumptions!D$21</f>
        <v>1094233.0119925693</v>
      </c>
      <c r="AD127" s="52">
        <f>'Temporary Relocation Numbers'!AD127*Assumptions!E$21</f>
        <v>744914.76144934492</v>
      </c>
      <c r="AE127" s="52">
        <f>'Temporary Relocation Numbers'!AE127*Assumptions!F$21</f>
        <v>760178.39213109319</v>
      </c>
      <c r="AF127" s="52">
        <f>'Temporary Relocation Numbers'!AF127*Assumptions!G$21</f>
        <v>598923.22839413246</v>
      </c>
      <c r="AG127" s="52">
        <f>'Temporary Relocation Numbers'!AG127*Assumptions!H$21</f>
        <v>236737.66554435476</v>
      </c>
      <c r="AH127" s="53">
        <f>'Temporary Relocation Numbers'!AH127*Assumptions!C$21</f>
        <v>734517142.80747867</v>
      </c>
      <c r="AI127" s="53">
        <f>'Temporary Relocation Numbers'!AI127*Assumptions!D$21</f>
        <v>1405917148.3096058</v>
      </c>
      <c r="AJ127" s="53">
        <f>'Temporary Relocation Numbers'!AJ127*Assumptions!E$21</f>
        <v>1109934396.3435626</v>
      </c>
      <c r="AK127" s="53">
        <f>'Temporary Relocation Numbers'!AK127*Assumptions!F$21</f>
        <v>513093199.17442173</v>
      </c>
      <c r="AL127" s="53">
        <f>'Temporary Relocation Numbers'!AL127*Assumptions!G$21</f>
        <v>315316354.72430843</v>
      </c>
      <c r="AM127" s="53">
        <f>'Temporary Relocation Numbers'!AM127*Assumptions!H$21</f>
        <v>166181026.63015649</v>
      </c>
    </row>
    <row r="128" spans="1:39" x14ac:dyDescent="0.35">
      <c r="A128">
        <v>2147</v>
      </c>
      <c r="B128" s="51">
        <f>'Temporary Relocation Numbers'!B128*Assumptions!C$21</f>
        <v>0</v>
      </c>
      <c r="C128" s="51">
        <f>'Temporary Relocation Numbers'!C128*Assumptions!D$21</f>
        <v>0</v>
      </c>
      <c r="D128" s="51">
        <f>'Temporary Relocation Numbers'!D128*Assumptions!E$21</f>
        <v>0</v>
      </c>
      <c r="E128" s="51">
        <f>'Temporary Relocation Numbers'!E128*Assumptions!F$21</f>
        <v>0</v>
      </c>
      <c r="F128" s="51">
        <f>'Temporary Relocation Numbers'!F128*Assumptions!G$21</f>
        <v>0</v>
      </c>
      <c r="G128" s="51">
        <f>'Temporary Relocation Numbers'!G128*Assumptions!H$21</f>
        <v>0</v>
      </c>
      <c r="H128" s="52">
        <f>'Temporary Relocation Numbers'!H128*Assumptions!C$21</f>
        <v>1035690.2620848387</v>
      </c>
      <c r="I128" s="52">
        <f>'Temporary Relocation Numbers'!I128*Assumptions!D$21</f>
        <v>1205480.2639329543</v>
      </c>
      <c r="J128" s="52">
        <f>'Temporary Relocation Numbers'!J128*Assumptions!E$21</f>
        <v>829357.73581211863</v>
      </c>
      <c r="K128" s="52">
        <f>'Temporary Relocation Numbers'!K128*Assumptions!F$21</f>
        <v>766737.7710285756</v>
      </c>
      <c r="L128" s="52">
        <f>'Temporary Relocation Numbers'!L128*Assumptions!G$21</f>
        <v>615101.40735006216</v>
      </c>
      <c r="M128" s="52">
        <f>'Temporary Relocation Numbers'!M128*Assumptions!H$21</f>
        <v>260394.85146074355</v>
      </c>
      <c r="N128" s="53">
        <f>'Temporary Relocation Numbers'!N128*Assumptions!C$21</f>
        <v>799935991.11214805</v>
      </c>
      <c r="O128" s="53">
        <f>'Temporary Relocation Numbers'!O128*Assumptions!D$21</f>
        <v>1560951016.1922081</v>
      </c>
      <c r="P128" s="53">
        <f>'Temporary Relocation Numbers'!P128*Assumptions!E$21</f>
        <v>1245408669.5578184</v>
      </c>
      <c r="Q128" s="53">
        <f>'Temporary Relocation Numbers'!Q128*Assumptions!F$21</f>
        <v>521563091.12659079</v>
      </c>
      <c r="R128" s="53">
        <f>'Temporary Relocation Numbers'!R128*Assumptions!G$21</f>
        <v>326363300.10961396</v>
      </c>
      <c r="S128" s="53">
        <f>'Temporary Relocation Numbers'!S128*Assumptions!H$21</f>
        <v>184215311.57580528</v>
      </c>
      <c r="U128">
        <v>2147</v>
      </c>
      <c r="V128" s="51">
        <f>'Temporary Relocation Numbers'!V128*Assumptions!C$21</f>
        <v>0</v>
      </c>
      <c r="W128" s="51">
        <f>'Temporary Relocation Numbers'!W128*Assumptions!D$21</f>
        <v>0</v>
      </c>
      <c r="X128" s="51">
        <f>'Temporary Relocation Numbers'!X128*Assumptions!E$21</f>
        <v>0</v>
      </c>
      <c r="Y128" s="51">
        <f>'Temporary Relocation Numbers'!Y128*Assumptions!F$21</f>
        <v>0</v>
      </c>
      <c r="Z128" s="51">
        <f>'Temporary Relocation Numbers'!Z128*Assumptions!G$21</f>
        <v>0</v>
      </c>
      <c r="AA128" s="51">
        <f>'Temporary Relocation Numbers'!AA128*Assumptions!H$21</f>
        <v>0</v>
      </c>
      <c r="AB128" s="52">
        <f>'Temporary Relocation Numbers'!AB128*Assumptions!C$21</f>
        <v>964202.43704728503</v>
      </c>
      <c r="AC128" s="52">
        <f>'Temporary Relocation Numbers'!AC128*Assumptions!D$21</f>
        <v>1100834.9031321439</v>
      </c>
      <c r="AD128" s="52">
        <f>'Temporary Relocation Numbers'!AD128*Assumptions!E$21</f>
        <v>749409.09319537354</v>
      </c>
      <c r="AE128" s="52">
        <f>'Temporary Relocation Numbers'!AE128*Assumptions!F$21</f>
        <v>764764.81470882904</v>
      </c>
      <c r="AF128" s="52">
        <f>'Temporary Relocation Numbers'!AF128*Assumptions!G$21</f>
        <v>602536.74207127921</v>
      </c>
      <c r="AG128" s="52">
        <f>'Temporary Relocation Numbers'!AG128*Assumptions!H$21</f>
        <v>238165.98682458641</v>
      </c>
      <c r="AH128" s="53">
        <f>'Temporary Relocation Numbers'!AH128*Assumptions!C$21</f>
        <v>744720946.35663116</v>
      </c>
      <c r="AI128" s="53">
        <f>'Temporary Relocation Numbers'!AI128*Assumptions!D$21</f>
        <v>1425447941.468365</v>
      </c>
      <c r="AJ128" s="53">
        <f>'Temporary Relocation Numbers'!AJ128*Assumptions!E$21</f>
        <v>1125353440.8732085</v>
      </c>
      <c r="AK128" s="53">
        <f>'Temporary Relocation Numbers'!AK128*Assumptions!F$21</f>
        <v>520221014.03626513</v>
      </c>
      <c r="AL128" s="53">
        <f>'Temporary Relocation Numbers'!AL128*Assumptions!G$21</f>
        <v>319696682.90445679</v>
      </c>
      <c r="AM128" s="53">
        <f>'Temporary Relocation Numbers'!AM128*Assumptions!H$21</f>
        <v>168489588.88215426</v>
      </c>
    </row>
    <row r="129" spans="1:39" x14ac:dyDescent="0.35">
      <c r="A129">
        <v>2148</v>
      </c>
      <c r="B129" s="51">
        <f>'Temporary Relocation Numbers'!B129*Assumptions!C$21</f>
        <v>0</v>
      </c>
      <c r="C129" s="51">
        <f>'Temporary Relocation Numbers'!C129*Assumptions!D$21</f>
        <v>0</v>
      </c>
      <c r="D129" s="51">
        <f>'Temporary Relocation Numbers'!D129*Assumptions!E$21</f>
        <v>0</v>
      </c>
      <c r="E129" s="51">
        <f>'Temporary Relocation Numbers'!E129*Assumptions!F$21</f>
        <v>0</v>
      </c>
      <c r="F129" s="51">
        <f>'Temporary Relocation Numbers'!F129*Assumptions!G$21</f>
        <v>0</v>
      </c>
      <c r="G129" s="51">
        <f>'Temporary Relocation Numbers'!G129*Assumptions!H$21</f>
        <v>0</v>
      </c>
      <c r="H129" s="52">
        <f>'Temporary Relocation Numbers'!H129*Assumptions!C$21</f>
        <v>1041938.9443030354</v>
      </c>
      <c r="I129" s="52">
        <f>'Temporary Relocation Numbers'!I129*Assumptions!D$21</f>
        <v>1212753.3487203515</v>
      </c>
      <c r="J129" s="52">
        <f>'Temporary Relocation Numbers'!J129*Assumptions!E$21</f>
        <v>834361.54160813044</v>
      </c>
      <c r="K129" s="52">
        <f>'Temporary Relocation Numbers'!K129*Assumptions!F$21</f>
        <v>771363.76863736007</v>
      </c>
      <c r="L129" s="52">
        <f>'Temporary Relocation Numbers'!L129*Assumptions!G$21</f>
        <v>618812.52964907733</v>
      </c>
      <c r="M129" s="52">
        <f>'Temporary Relocation Numbers'!M129*Assumptions!H$21</f>
        <v>261965.90483219968</v>
      </c>
      <c r="N129" s="53">
        <f>'Temporary Relocation Numbers'!N129*Assumptions!C$21</f>
        <v>811048583.62973952</v>
      </c>
      <c r="O129" s="53">
        <f>'Temporary Relocation Numbers'!O129*Assumptions!D$21</f>
        <v>1582635516.9217575</v>
      </c>
      <c r="P129" s="53">
        <f>'Temporary Relocation Numbers'!P129*Assumptions!E$21</f>
        <v>1262709702.6610174</v>
      </c>
      <c r="Q129" s="53">
        <f>'Temporary Relocation Numbers'!Q129*Assumptions!F$21</f>
        <v>528808568.47515625</v>
      </c>
      <c r="R129" s="53">
        <f>'Temporary Relocation Numbers'!R129*Assumptions!G$21</f>
        <v>330897090.82175875</v>
      </c>
      <c r="S129" s="53">
        <f>'Temporary Relocation Numbers'!S129*Assumptions!H$21</f>
        <v>186774403.44788992</v>
      </c>
      <c r="U129">
        <v>2148</v>
      </c>
      <c r="V129" s="51">
        <f>'Temporary Relocation Numbers'!V129*Assumptions!C$21</f>
        <v>0</v>
      </c>
      <c r="W129" s="51">
        <f>'Temporary Relocation Numbers'!W129*Assumptions!D$21</f>
        <v>0</v>
      </c>
      <c r="X129" s="51">
        <f>'Temporary Relocation Numbers'!X129*Assumptions!E$21</f>
        <v>0</v>
      </c>
      <c r="Y129" s="51">
        <f>'Temporary Relocation Numbers'!Y129*Assumptions!F$21</f>
        <v>0</v>
      </c>
      <c r="Z129" s="51">
        <f>'Temporary Relocation Numbers'!Z129*Assumptions!G$21</f>
        <v>0</v>
      </c>
      <c r="AA129" s="51">
        <f>'Temporary Relocation Numbers'!AA129*Assumptions!H$21</f>
        <v>0</v>
      </c>
      <c r="AB129" s="52">
        <f>'Temporary Relocation Numbers'!AB129*Assumptions!C$21</f>
        <v>970019.80817037623</v>
      </c>
      <c r="AC129" s="52">
        <f>'Temporary Relocation Numbers'!AC129*Assumptions!D$21</f>
        <v>1107476.6257940189</v>
      </c>
      <c r="AD129" s="52">
        <f>'Temporary Relocation Numbers'!AD129*Assumptions!E$21</f>
        <v>753930.54081947159</v>
      </c>
      <c r="AE129" s="52">
        <f>'Temporary Relocation Numbers'!AE129*Assumptions!F$21</f>
        <v>769378.90878088644</v>
      </c>
      <c r="AF129" s="52">
        <f>'Temporary Relocation Numbers'!AF129*Assumptions!G$21</f>
        <v>606172.05734247994</v>
      </c>
      <c r="AG129" s="52">
        <f>'Temporary Relocation Numbers'!AG129*Assumptions!H$21</f>
        <v>239602.92566753185</v>
      </c>
      <c r="AH129" s="53">
        <f>'Temporary Relocation Numbers'!AH129*Assumptions!C$21</f>
        <v>755066499.63605118</v>
      </c>
      <c r="AI129" s="53">
        <f>'Temporary Relocation Numbers'!AI129*Assumptions!D$21</f>
        <v>1445250053.5180488</v>
      </c>
      <c r="AJ129" s="53">
        <f>'Temporary Relocation Numbers'!AJ129*Assumptions!E$21</f>
        <v>1140986684.4897473</v>
      </c>
      <c r="AK129" s="53">
        <f>'Temporary Relocation Numbers'!AK129*Assumptions!F$21</f>
        <v>527447847.44831866</v>
      </c>
      <c r="AL129" s="53">
        <f>'Temporary Relocation Numbers'!AL129*Assumptions!G$21</f>
        <v>324137861.95605028</v>
      </c>
      <c r="AM129" s="53">
        <f>'Temporary Relocation Numbers'!AM129*Assumptions!H$21</f>
        <v>170830221.33963478</v>
      </c>
    </row>
    <row r="130" spans="1:39" x14ac:dyDescent="0.35">
      <c r="A130">
        <v>2149</v>
      </c>
      <c r="B130" s="51">
        <f>'Temporary Relocation Numbers'!B130*Assumptions!C$21</f>
        <v>0</v>
      </c>
      <c r="C130" s="51">
        <f>'Temporary Relocation Numbers'!C130*Assumptions!D$21</f>
        <v>0</v>
      </c>
      <c r="D130" s="51">
        <f>'Temporary Relocation Numbers'!D130*Assumptions!E$21</f>
        <v>0</v>
      </c>
      <c r="E130" s="51">
        <f>'Temporary Relocation Numbers'!E130*Assumptions!F$21</f>
        <v>0</v>
      </c>
      <c r="F130" s="51">
        <f>'Temporary Relocation Numbers'!F130*Assumptions!G$21</f>
        <v>0</v>
      </c>
      <c r="G130" s="51">
        <f>'Temporary Relocation Numbers'!G130*Assumptions!H$21</f>
        <v>0</v>
      </c>
      <c r="H130" s="52">
        <f>'Temporary Relocation Numbers'!H130*Assumptions!C$21</f>
        <v>1048225.3270103581</v>
      </c>
      <c r="I130" s="52">
        <f>'Temporary Relocation Numbers'!I130*Assumptions!D$21</f>
        <v>1220070.3145764873</v>
      </c>
      <c r="J130" s="52">
        <f>'Temporary Relocation Numbers'!J130*Assumptions!E$21</f>
        <v>839395.53711765527</v>
      </c>
      <c r="K130" s="52">
        <f>'Temporary Relocation Numbers'!K130*Assumptions!F$21</f>
        <v>776017.67651049467</v>
      </c>
      <c r="L130" s="52">
        <f>'Temporary Relocation Numbers'!L130*Assumptions!G$21</f>
        <v>622546.04244916071</v>
      </c>
      <c r="M130" s="52">
        <f>'Temporary Relocation Numbers'!M130*Assumptions!H$21</f>
        <v>263546.43691908405</v>
      </c>
      <c r="N130" s="53">
        <f>'Temporary Relocation Numbers'!N130*Assumptions!C$21</f>
        <v>822315550.63958287</v>
      </c>
      <c r="O130" s="53">
        <f>'Temporary Relocation Numbers'!O130*Assumptions!D$21</f>
        <v>1604621255.5293777</v>
      </c>
      <c r="P130" s="53">
        <f>'Temporary Relocation Numbers'!P130*Assumptions!E$21</f>
        <v>1280251079.1581194</v>
      </c>
      <c r="Q130" s="53">
        <f>'Temporary Relocation Numbers'!Q130*Assumptions!F$21</f>
        <v>536154698.92380029</v>
      </c>
      <c r="R130" s="53">
        <f>'Temporary Relocation Numbers'!R130*Assumptions!G$21</f>
        <v>335493864.28415334</v>
      </c>
      <c r="S130" s="53">
        <f>'Temporary Relocation Numbers'!S130*Assumptions!H$21</f>
        <v>189369045.84589854</v>
      </c>
      <c r="U130">
        <v>2149</v>
      </c>
      <c r="V130" s="51">
        <f>'Temporary Relocation Numbers'!V130*Assumptions!C$21</f>
        <v>0</v>
      </c>
      <c r="W130" s="51">
        <f>'Temporary Relocation Numbers'!W130*Assumptions!D$21</f>
        <v>0</v>
      </c>
      <c r="X130" s="51">
        <f>'Temporary Relocation Numbers'!X130*Assumptions!E$21</f>
        <v>0</v>
      </c>
      <c r="Y130" s="51">
        <f>'Temporary Relocation Numbers'!Y130*Assumptions!F$21</f>
        <v>0</v>
      </c>
      <c r="Z130" s="51">
        <f>'Temporary Relocation Numbers'!Z130*Assumptions!G$21</f>
        <v>0</v>
      </c>
      <c r="AA130" s="51">
        <f>'Temporary Relocation Numbers'!AA130*Assumptions!H$21</f>
        <v>0</v>
      </c>
      <c r="AB130" s="52">
        <f>'Temporary Relocation Numbers'!AB130*Assumptions!C$21</f>
        <v>975872.27753164177</v>
      </c>
      <c r="AC130" s="52">
        <f>'Temporary Relocation Numbers'!AC130*Assumptions!D$21</f>
        <v>1114158.4202957232</v>
      </c>
      <c r="AD130" s="52">
        <f>'Temporary Relocation Numbers'!AD130*Assumptions!E$21</f>
        <v>758479.26792123122</v>
      </c>
      <c r="AE130" s="52">
        <f>'Temporary Relocation Numbers'!AE130*Assumptions!F$21</f>
        <v>774020.84129908646</v>
      </c>
      <c r="AF130" s="52">
        <f>'Temporary Relocation Numbers'!AF130*Assumptions!G$21</f>
        <v>609829.30574438989</v>
      </c>
      <c r="AG130" s="52">
        <f>'Temporary Relocation Numbers'!AG130*Assumptions!H$21</f>
        <v>241048.5340659662</v>
      </c>
      <c r="AH130" s="53">
        <f>'Temporary Relocation Numbers'!AH130*Assumptions!C$21</f>
        <v>765555771.81203341</v>
      </c>
      <c r="AI130" s="53">
        <f>'Temporary Relocation Numbers'!AI130*Assumptions!D$21</f>
        <v>1465327253.5805743</v>
      </c>
      <c r="AJ130" s="53">
        <f>'Temporary Relocation Numbers'!AJ130*Assumptions!E$21</f>
        <v>1156837102.8152237</v>
      </c>
      <c r="AK130" s="53">
        <f>'Temporary Relocation Numbers'!AK130*Assumptions!F$21</f>
        <v>534775074.96164107</v>
      </c>
      <c r="AL130" s="53">
        <f>'Temporary Relocation Numbers'!AL130*Assumptions!G$21</f>
        <v>328640737.21039784</v>
      </c>
      <c r="AM130" s="53">
        <f>'Temporary Relocation Numbers'!AM130*Assumptions!H$21</f>
        <v>173203369.51715082</v>
      </c>
    </row>
    <row r="131" spans="1:39" x14ac:dyDescent="0.35">
      <c r="A131">
        <v>2150</v>
      </c>
      <c r="B131" s="51">
        <f>'Temporary Relocation Numbers'!B131*Assumptions!C$21</f>
        <v>0</v>
      </c>
      <c r="C131" s="51">
        <f>'Temporary Relocation Numbers'!C131*Assumptions!D$21</f>
        <v>0</v>
      </c>
      <c r="D131" s="51">
        <f>'Temporary Relocation Numbers'!D131*Assumptions!E$21</f>
        <v>0</v>
      </c>
      <c r="E131" s="51">
        <f>'Temporary Relocation Numbers'!E131*Assumptions!F$21</f>
        <v>0</v>
      </c>
      <c r="F131" s="51">
        <f>'Temporary Relocation Numbers'!F131*Assumptions!G$21</f>
        <v>0</v>
      </c>
      <c r="G131" s="51">
        <f>'Temporary Relocation Numbers'!G131*Assumptions!H$21</f>
        <v>0</v>
      </c>
      <c r="H131" s="52">
        <f>'Temporary Relocation Numbers'!H131*Assumptions!C$21</f>
        <v>1025187.7849552201</v>
      </c>
      <c r="I131" s="52">
        <f>'Temporary Relocation Numbers'!I131*Assumptions!D$21</f>
        <v>1193256.0214488385</v>
      </c>
      <c r="J131" s="52">
        <f>'Temporary Relocation Numbers'!J131*Assumptions!E$21</f>
        <v>820947.58562387107</v>
      </c>
      <c r="K131" s="52">
        <f>'Temporary Relocation Numbers'!K131*Assumptions!F$21</f>
        <v>758962.62222256837</v>
      </c>
      <c r="L131" s="52">
        <f>'Temporary Relocation Numbers'!L131*Assumptions!G$21</f>
        <v>608863.93587853748</v>
      </c>
      <c r="M131" s="52">
        <f>'Temporary Relocation Numbers'!M131*Assumptions!H$21</f>
        <v>257754.30237743782</v>
      </c>
      <c r="N131" s="53">
        <f>'Temporary Relocation Numbers'!N131*Assumptions!C$21</f>
        <v>810525219.22543514</v>
      </c>
      <c r="O131" s="53">
        <f>'Temporary Relocation Numbers'!O131*Assumptions!D$21</f>
        <v>1581614252.4608324</v>
      </c>
      <c r="P131" s="53">
        <f>'Temporary Relocation Numbers'!P131*Assumptions!E$21</f>
        <v>1261894884.258419</v>
      </c>
      <c r="Q131" s="53">
        <f>'Temporary Relocation Numbers'!Q131*Assumptions!F$21</f>
        <v>528467331.72680706</v>
      </c>
      <c r="R131" s="53">
        <f>'Temporary Relocation Numbers'!R131*Assumptions!G$21</f>
        <v>330683565.06964052</v>
      </c>
      <c r="S131" s="53">
        <f>'Temporary Relocation Numbers'!S131*Assumptions!H$21</f>
        <v>186653879.13359749</v>
      </c>
      <c r="U131">
        <v>2150</v>
      </c>
      <c r="V131" s="51">
        <f>'Temporary Relocation Numbers'!V131*Assumptions!C$21</f>
        <v>0</v>
      </c>
      <c r="W131" s="51">
        <f>'Temporary Relocation Numbers'!W131*Assumptions!D$21</f>
        <v>0</v>
      </c>
      <c r="X131" s="51">
        <f>'Temporary Relocation Numbers'!X131*Assumptions!E$21</f>
        <v>0</v>
      </c>
      <c r="Y131" s="51">
        <f>'Temporary Relocation Numbers'!Y131*Assumptions!F$21</f>
        <v>0</v>
      </c>
      <c r="Z131" s="51">
        <f>'Temporary Relocation Numbers'!Z131*Assumptions!G$21</f>
        <v>0</v>
      </c>
      <c r="AA131" s="51">
        <f>'Temporary Relocation Numbers'!AA131*Assumptions!H$21</f>
        <v>0</v>
      </c>
      <c r="AB131" s="52">
        <f>'Temporary Relocation Numbers'!AB131*Assumptions!C$21</f>
        <v>954424.88635077921</v>
      </c>
      <c r="AC131" s="52">
        <f>'Temporary Relocation Numbers'!AC131*Assumptions!D$21</f>
        <v>1089671.822994306</v>
      </c>
      <c r="AD131" s="52">
        <f>'Temporary Relocation Numbers'!AD131*Assumptions!E$21</f>
        <v>741809.66685127642</v>
      </c>
      <c r="AE131" s="52">
        <f>'Temporary Relocation Numbers'!AE131*Assumptions!F$21</f>
        <v>757009.67278073146</v>
      </c>
      <c r="AF131" s="52">
        <f>'Temporary Relocation Numbers'!AF131*Assumptions!G$21</f>
        <v>596426.68331624195</v>
      </c>
      <c r="AG131" s="52">
        <f>'Temporary Relocation Numbers'!AG131*Assumptions!H$21</f>
        <v>235750.8508314729</v>
      </c>
      <c r="AH131" s="53">
        <f>'Temporary Relocation Numbers'!AH131*Assumptions!C$21</f>
        <v>754579260.10839689</v>
      </c>
      <c r="AI131" s="53">
        <f>'Temporary Relocation Numbers'!AI131*Assumptions!D$21</f>
        <v>1444317443.007905</v>
      </c>
      <c r="AJ131" s="53">
        <f>'Temporary Relocation Numbers'!AJ131*Assumptions!E$21</f>
        <v>1140250413.163343</v>
      </c>
      <c r="AK131" s="53">
        <f>'Temporary Relocation Numbers'!AK131*Assumptions!F$21</f>
        <v>527107488.76444542</v>
      </c>
      <c r="AL131" s="53">
        <f>'Temporary Relocation Numbers'!AL131*Assumptions!G$21</f>
        <v>323928697.89059335</v>
      </c>
      <c r="AM131" s="53">
        <f>'Temporary Relocation Numbers'!AM131*Assumptions!H$21</f>
        <v>170719985.70291308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DA5FC-CF39-4227-BAD0-B8444F1562EF}">
  <sheetPr>
    <tabColor rgb="FFFFC000"/>
  </sheetPr>
  <dimension ref="A1:AM131"/>
  <sheetViews>
    <sheetView topLeftCell="J1" zoomScale="115" zoomScaleNormal="115" workbookViewId="0">
      <selection activeCell="H4" sqref="H4"/>
    </sheetView>
  </sheetViews>
  <sheetFormatPr defaultColWidth="8.81640625" defaultRowHeight="14.5" x14ac:dyDescent="0.35"/>
  <cols>
    <col min="2" max="2" width="13.81640625" style="30" bestFit="1" customWidth="1"/>
    <col min="3" max="4" width="14.54296875" style="30" bestFit="1" customWidth="1"/>
    <col min="5" max="7" width="13.81640625" style="30" bestFit="1" customWidth="1"/>
    <col min="8" max="9" width="14.81640625" style="32" bestFit="1" customWidth="1"/>
    <col min="10" max="13" width="13.81640625" style="32" bestFit="1" customWidth="1"/>
    <col min="14" max="14" width="16.1796875" style="34" bestFit="1" customWidth="1"/>
    <col min="15" max="16" width="17.453125" style="34" bestFit="1" customWidth="1"/>
    <col min="17" max="17" width="16.1796875" style="34" bestFit="1" customWidth="1"/>
    <col min="18" max="19" width="15.81640625" style="34" bestFit="1" customWidth="1"/>
    <col min="22" max="22" width="13.81640625" style="30" bestFit="1" customWidth="1"/>
    <col min="23" max="24" width="14.54296875" style="30" bestFit="1" customWidth="1"/>
    <col min="25" max="27" width="13.81640625" style="30" bestFit="1" customWidth="1"/>
    <col min="28" max="29" width="14.81640625" style="32" bestFit="1" customWidth="1"/>
    <col min="30" max="33" width="13.81640625" style="32" bestFit="1" customWidth="1"/>
    <col min="34" max="34" width="16.1796875" style="34" bestFit="1" customWidth="1"/>
    <col min="35" max="36" width="17.453125" style="34" bestFit="1" customWidth="1"/>
    <col min="37" max="37" width="16.1796875" style="34" bestFit="1" customWidth="1"/>
    <col min="38" max="39" width="15.81640625" style="34" bestFit="1" customWidth="1"/>
  </cols>
  <sheetData>
    <row r="1" spans="1:39" x14ac:dyDescent="0.35">
      <c r="A1" t="s">
        <v>137</v>
      </c>
      <c r="U1" t="s">
        <v>137</v>
      </c>
    </row>
    <row r="2" spans="1:39" x14ac:dyDescent="0.35">
      <c r="B2" s="30" t="s">
        <v>126</v>
      </c>
      <c r="H2" s="32" t="s">
        <v>127</v>
      </c>
      <c r="N2" s="34" t="s">
        <v>128</v>
      </c>
      <c r="V2" s="30" t="s">
        <v>126</v>
      </c>
      <c r="AB2" s="32" t="s">
        <v>127</v>
      </c>
      <c r="AH2" s="34" t="s">
        <v>128</v>
      </c>
    </row>
    <row r="3" spans="1:39" x14ac:dyDescent="0.35">
      <c r="A3" s="1" t="s">
        <v>0</v>
      </c>
      <c r="B3" s="31" t="s">
        <v>1</v>
      </c>
      <c r="C3" s="31" t="s">
        <v>2</v>
      </c>
      <c r="D3" s="31" t="s">
        <v>3</v>
      </c>
      <c r="E3" s="31" t="s">
        <v>4</v>
      </c>
      <c r="F3" s="31" t="s">
        <v>5</v>
      </c>
      <c r="G3" s="31" t="s">
        <v>6</v>
      </c>
      <c r="H3" s="33" t="s">
        <v>1</v>
      </c>
      <c r="I3" s="33" t="s">
        <v>2</v>
      </c>
      <c r="J3" s="33" t="s">
        <v>3</v>
      </c>
      <c r="K3" s="33" t="s">
        <v>4</v>
      </c>
      <c r="L3" s="33" t="s">
        <v>5</v>
      </c>
      <c r="M3" s="33" t="s">
        <v>6</v>
      </c>
      <c r="N3" s="35" t="s">
        <v>1</v>
      </c>
      <c r="O3" s="35" t="s">
        <v>2</v>
      </c>
      <c r="P3" s="35" t="s">
        <v>3</v>
      </c>
      <c r="Q3" s="35" t="s">
        <v>4</v>
      </c>
      <c r="R3" s="35" t="s">
        <v>5</v>
      </c>
      <c r="S3" s="35" t="s">
        <v>6</v>
      </c>
      <c r="U3" s="1" t="s">
        <v>0</v>
      </c>
      <c r="V3" s="31" t="s">
        <v>1</v>
      </c>
      <c r="W3" s="31" t="s">
        <v>2</v>
      </c>
      <c r="X3" s="31" t="s">
        <v>3</v>
      </c>
      <c r="Y3" s="31" t="s">
        <v>4</v>
      </c>
      <c r="Z3" s="31" t="s">
        <v>5</v>
      </c>
      <c r="AA3" s="31" t="s">
        <v>6</v>
      </c>
      <c r="AB3" s="33" t="s">
        <v>1</v>
      </c>
      <c r="AC3" s="33" t="s">
        <v>2</v>
      </c>
      <c r="AD3" s="33" t="s">
        <v>3</v>
      </c>
      <c r="AE3" s="33" t="s">
        <v>4</v>
      </c>
      <c r="AF3" s="33" t="s">
        <v>5</v>
      </c>
      <c r="AG3" s="33" t="s">
        <v>6</v>
      </c>
      <c r="AH3" s="35" t="s">
        <v>1</v>
      </c>
      <c r="AI3" s="35" t="s">
        <v>2</v>
      </c>
      <c r="AJ3" s="35" t="s">
        <v>3</v>
      </c>
      <c r="AK3" s="35" t="s">
        <v>4</v>
      </c>
      <c r="AL3" s="35" t="s">
        <v>5</v>
      </c>
      <c r="AM3" s="35" t="s">
        <v>6</v>
      </c>
    </row>
    <row r="4" spans="1:39" x14ac:dyDescent="0.35">
      <c r="A4">
        <v>2023</v>
      </c>
      <c r="B4" s="51">
        <f>'Temporary Relocation Numbers'!B4*Assumptions!C$45</f>
        <v>0</v>
      </c>
      <c r="C4" s="51">
        <f>'Temporary Relocation Numbers'!C4*Assumptions!D$45</f>
        <v>0</v>
      </c>
      <c r="D4" s="51">
        <f>'Temporary Relocation Numbers'!D4*Assumptions!E$45</f>
        <v>0</v>
      </c>
      <c r="E4" s="51">
        <f>'Temporary Relocation Numbers'!E4*Assumptions!F$45</f>
        <v>0</v>
      </c>
      <c r="F4" s="51">
        <f>'Temporary Relocation Numbers'!F4*Assumptions!G$45</f>
        <v>0</v>
      </c>
      <c r="G4" s="51">
        <f>'Temporary Relocation Numbers'!G4*Assumptions!H$45</f>
        <v>0</v>
      </c>
      <c r="H4" s="52">
        <f>'Temporary Relocation Numbers'!H4*Assumptions!C$45</f>
        <v>54089.019502664662</v>
      </c>
      <c r="I4" s="52">
        <f>'Temporary Relocation Numbers'!I4*Assumptions!D$45</f>
        <v>55914.362604169648</v>
      </c>
      <c r="J4" s="52">
        <f>'Temporary Relocation Numbers'!J4*Assumptions!E$45</f>
        <v>38897.554496210396</v>
      </c>
      <c r="K4" s="52">
        <f>'Temporary Relocation Numbers'!K4*Assumptions!F$45</f>
        <v>28208.548992608496</v>
      </c>
      <c r="L4" s="52">
        <f>'Temporary Relocation Numbers'!L4*Assumptions!G$45</f>
        <v>29352.359468057632</v>
      </c>
      <c r="M4" s="52">
        <f>'Temporary Relocation Numbers'!M4*Assumptions!H$45</f>
        <v>12781.448200805571</v>
      </c>
      <c r="N4" s="53">
        <f>'Temporary Relocation Numbers'!N4*Assumptions!C$45</f>
        <v>15918671.907967642</v>
      </c>
      <c r="O4" s="53">
        <f>'Temporary Relocation Numbers'!O4*Assumptions!D$45</f>
        <v>27588299.203720398</v>
      </c>
      <c r="P4" s="53">
        <f>'Temporary Relocation Numbers'!P4*Assumptions!E$45</f>
        <v>22256899.32060856</v>
      </c>
      <c r="Q4" s="53">
        <f>'Temporary Relocation Numbers'!Q4*Assumptions!F$45</f>
        <v>7311611.6883841241</v>
      </c>
      <c r="R4" s="53">
        <f>'Temporary Relocation Numbers'!R4*Assumptions!G$45</f>
        <v>5934306.7453465778</v>
      </c>
      <c r="S4" s="53">
        <f>'Temporary Relocation Numbers'!S4*Assumptions!H$45</f>
        <v>3445448.5952940276</v>
      </c>
      <c r="U4">
        <v>2023</v>
      </c>
      <c r="V4" s="51">
        <f>'Temporary Relocation Numbers'!V4*Assumptions!C$45</f>
        <v>0</v>
      </c>
      <c r="W4" s="51">
        <f>'Temporary Relocation Numbers'!W4*Assumptions!D$45</f>
        <v>0</v>
      </c>
      <c r="X4" s="51">
        <f>'Temporary Relocation Numbers'!X4*Assumptions!E$45</f>
        <v>0</v>
      </c>
      <c r="Y4" s="51">
        <f>'Temporary Relocation Numbers'!Y4*Assumptions!F$45</f>
        <v>0</v>
      </c>
      <c r="Z4" s="51">
        <f>'Temporary Relocation Numbers'!Z4*Assumptions!G$45</f>
        <v>0</v>
      </c>
      <c r="AA4" s="51">
        <f>'Temporary Relocation Numbers'!AA4*Assumptions!H$45</f>
        <v>0</v>
      </c>
      <c r="AB4" s="52">
        <f>'Temporary Relocation Numbers'!AB4*Assumptions!C$45</f>
        <v>50355.561243748867</v>
      </c>
      <c r="AC4" s="52">
        <f>'Temporary Relocation Numbers'!AC4*Assumptions!D$45</f>
        <v>51060.547221435176</v>
      </c>
      <c r="AD4" s="52">
        <f>'Temporary Relocation Numbers'!AD4*Assumptions!E$45</f>
        <v>35147.897926072153</v>
      </c>
      <c r="AE4" s="52">
        <f>'Temporary Relocation Numbers'!AE4*Assumptions!F$45</f>
        <v>28135.963244118284</v>
      </c>
      <c r="AF4" s="52">
        <f>'Temporary Relocation Numbers'!AF4*Assumptions!G$45</f>
        <v>28752.779354190683</v>
      </c>
      <c r="AG4" s="52">
        <f>'Temporary Relocation Numbers'!AG4*Assumptions!H$45</f>
        <v>11690.347204315245</v>
      </c>
      <c r="AH4" s="53">
        <f>'Temporary Relocation Numbers'!AH4*Assumptions!C$45</f>
        <v>14819896.266400602</v>
      </c>
      <c r="AI4" s="53">
        <f>'Temporary Relocation Numbers'!AI4*Assumptions!D$45</f>
        <v>25193413.4387432</v>
      </c>
      <c r="AJ4" s="53">
        <f>'Temporary Relocation Numbers'!AJ4*Assumptions!E$45</f>
        <v>20111372.953994531</v>
      </c>
      <c r="AK4" s="53">
        <f>'Temporary Relocation Numbers'!AK4*Assumptions!F$45</f>
        <v>7292797.5761371525</v>
      </c>
      <c r="AL4" s="53">
        <f>'Temporary Relocation Numbers'!AL4*Assumptions!G$45</f>
        <v>5813086.7692159237</v>
      </c>
      <c r="AM4" s="53">
        <f>'Temporary Relocation Numbers'!AM4*Assumptions!H$45</f>
        <v>3151324.460327493</v>
      </c>
    </row>
    <row r="5" spans="1:39" x14ac:dyDescent="0.35">
      <c r="A5">
        <v>2024</v>
      </c>
      <c r="B5" s="51">
        <f>'Temporary Relocation Numbers'!B5*Assumptions!C$45</f>
        <v>0</v>
      </c>
      <c r="C5" s="51">
        <f>'Temporary Relocation Numbers'!C5*Assumptions!D$45</f>
        <v>0</v>
      </c>
      <c r="D5" s="51">
        <f>'Temporary Relocation Numbers'!D5*Assumptions!E$45</f>
        <v>0</v>
      </c>
      <c r="E5" s="51">
        <f>'Temporary Relocation Numbers'!E5*Assumptions!F$45</f>
        <v>0</v>
      </c>
      <c r="F5" s="51">
        <f>'Temporary Relocation Numbers'!F5*Assumptions!G$45</f>
        <v>0</v>
      </c>
      <c r="G5" s="51">
        <f>'Temporary Relocation Numbers'!G5*Assumptions!H$45</f>
        <v>0</v>
      </c>
      <c r="H5" s="52">
        <f>'Temporary Relocation Numbers'!H5*Assumptions!C$45</f>
        <v>54415.357508088819</v>
      </c>
      <c r="I5" s="52">
        <f>'Temporary Relocation Numbers'!I5*Assumptions!D$45</f>
        <v>56251.713544056976</v>
      </c>
      <c r="J5" s="52">
        <f>'Temporary Relocation Numbers'!J5*Assumptions!E$45</f>
        <v>39132.237070730807</v>
      </c>
      <c r="K5" s="52">
        <f>'Temporary Relocation Numbers'!K5*Assumptions!F$45</f>
        <v>28378.741051898902</v>
      </c>
      <c r="L5" s="52">
        <f>'Temporary Relocation Numbers'!L5*Assumptions!G$45</f>
        <v>29529.452536694724</v>
      </c>
      <c r="M5" s="52">
        <f>'Temporary Relocation Numbers'!M5*Assumptions!H$45</f>
        <v>12858.56315594129</v>
      </c>
      <c r="N5" s="53">
        <f>'Temporary Relocation Numbers'!N5*Assumptions!C$45</f>
        <v>16139811.744529484</v>
      </c>
      <c r="O5" s="53">
        <f>'Temporary Relocation Numbers'!O5*Assumptions!D$45</f>
        <v>27971551.777314574</v>
      </c>
      <c r="P5" s="53">
        <f>'Temporary Relocation Numbers'!P5*Assumptions!E$45</f>
        <v>22566088.875276692</v>
      </c>
      <c r="Q5" s="53">
        <f>'Temporary Relocation Numbers'!Q5*Assumptions!F$45</f>
        <v>7413183.5169336908</v>
      </c>
      <c r="R5" s="53">
        <f>'Temporary Relocation Numbers'!R5*Assumptions!G$45</f>
        <v>6016745.2572626946</v>
      </c>
      <c r="S5" s="53">
        <f>'Temporary Relocation Numbers'!S5*Assumptions!H$45</f>
        <v>3493312.2577685444</v>
      </c>
      <c r="U5">
        <v>2024</v>
      </c>
      <c r="V5" s="51">
        <f>'Temporary Relocation Numbers'!V5*Assumptions!C$45</f>
        <v>0</v>
      </c>
      <c r="W5" s="51">
        <f>'Temporary Relocation Numbers'!W5*Assumptions!D$45</f>
        <v>0</v>
      </c>
      <c r="X5" s="51">
        <f>'Temporary Relocation Numbers'!X5*Assumptions!E$45</f>
        <v>0</v>
      </c>
      <c r="Y5" s="51">
        <f>'Temporary Relocation Numbers'!Y5*Assumptions!F$45</f>
        <v>0</v>
      </c>
      <c r="Z5" s="51">
        <f>'Temporary Relocation Numbers'!Z5*Assumptions!G$45</f>
        <v>0</v>
      </c>
      <c r="AA5" s="51">
        <f>'Temporary Relocation Numbers'!AA5*Assumptions!H$45</f>
        <v>0</v>
      </c>
      <c r="AB5" s="52">
        <f>'Temporary Relocation Numbers'!AB5*Assumptions!C$45</f>
        <v>50659.37398743318</v>
      </c>
      <c r="AC5" s="52">
        <f>'Temporary Relocation Numbers'!AC5*Assumptions!D$45</f>
        <v>51368.613392523526</v>
      </c>
      <c r="AD5" s="52">
        <f>'Temporary Relocation Numbers'!AD5*Assumptions!E$45</f>
        <v>35359.957508765838</v>
      </c>
      <c r="AE5" s="52">
        <f>'Temporary Relocation Numbers'!AE5*Assumptions!F$45</f>
        <v>28305.717368156722</v>
      </c>
      <c r="AF5" s="52">
        <f>'Temporary Relocation Numbers'!AF5*Assumptions!G$45</f>
        <v>28926.254945930421</v>
      </c>
      <c r="AG5" s="52">
        <f>'Temporary Relocation Numbers'!AG5*Assumptions!H$45</f>
        <v>11760.879164858256</v>
      </c>
      <c r="AH5" s="53">
        <f>'Temporary Relocation Numbers'!AH5*Assumptions!C$45</f>
        <v>15025772.074204322</v>
      </c>
      <c r="AI5" s="53">
        <f>'Temporary Relocation Numbers'!AI5*Assumptions!D$45</f>
        <v>25543396.613375377</v>
      </c>
      <c r="AJ5" s="53">
        <f>'Temporary Relocation Numbers'!AJ5*Assumptions!E$45</f>
        <v>20390757.173594821</v>
      </c>
      <c r="AK5" s="53">
        <f>'Temporary Relocation Numbers'!AK5*Assumptions!F$45</f>
        <v>7394108.0418210588</v>
      </c>
      <c r="AL5" s="53">
        <f>'Temporary Relocation Numbers'!AL5*Assumptions!G$45</f>
        <v>5893841.3111460684</v>
      </c>
      <c r="AM5" s="53">
        <f>'Temporary Relocation Numbers'!AM5*Assumptions!H$45</f>
        <v>3195102.1938054562</v>
      </c>
    </row>
    <row r="6" spans="1:39" x14ac:dyDescent="0.35">
      <c r="A6">
        <v>2025</v>
      </c>
      <c r="B6" s="51">
        <f>'Temporary Relocation Numbers'!B6*Assumptions!C$45</f>
        <v>0</v>
      </c>
      <c r="C6" s="51">
        <f>'Temporary Relocation Numbers'!C6*Assumptions!D$45</f>
        <v>0</v>
      </c>
      <c r="D6" s="51">
        <f>'Temporary Relocation Numbers'!D6*Assumptions!E$45</f>
        <v>0</v>
      </c>
      <c r="E6" s="51">
        <f>'Temporary Relocation Numbers'!E6*Assumptions!F$45</f>
        <v>0</v>
      </c>
      <c r="F6" s="51">
        <f>'Temporary Relocation Numbers'!F6*Assumptions!G$45</f>
        <v>0</v>
      </c>
      <c r="G6" s="51">
        <f>'Temporary Relocation Numbers'!G6*Assumptions!H$45</f>
        <v>0</v>
      </c>
      <c r="H6" s="52">
        <f>'Temporary Relocation Numbers'!H6*Assumptions!C$45</f>
        <v>54743.664425036302</v>
      </c>
      <c r="I6" s="52">
        <f>'Temporary Relocation Numbers'!I6*Assumptions!D$45</f>
        <v>56591.099840359762</v>
      </c>
      <c r="J6" s="52">
        <f>'Temporary Relocation Numbers'!J6*Assumptions!E$45</f>
        <v>39368.335567447299</v>
      </c>
      <c r="K6" s="52">
        <f>'Temporary Relocation Numbers'!K6*Assumptions!F$45</f>
        <v>28549.959939511926</v>
      </c>
      <c r="L6" s="52">
        <f>'Temporary Relocation Numbers'!L6*Assumptions!G$45</f>
        <v>29707.614069861684</v>
      </c>
      <c r="M6" s="52">
        <f>'Temporary Relocation Numbers'!M6*Assumptions!H$45</f>
        <v>12936.143372619536</v>
      </c>
      <c r="N6" s="53">
        <f>'Temporary Relocation Numbers'!N6*Assumptions!C$45</f>
        <v>16364023.623005204</v>
      </c>
      <c r="O6" s="53">
        <f>'Temporary Relocation Numbers'!O6*Assumptions!D$45</f>
        <v>28360128.43899703</v>
      </c>
      <c r="P6" s="53">
        <f>'Temporary Relocation Numbers'!P6*Assumptions!E$45</f>
        <v>22879573.645524453</v>
      </c>
      <c r="Q6" s="53">
        <f>'Temporary Relocation Numbers'!Q6*Assumptions!F$45</f>
        <v>7516166.3663080223</v>
      </c>
      <c r="R6" s="53">
        <f>'Temporary Relocation Numbers'!R6*Assumptions!G$45</f>
        <v>6100328.9927977771</v>
      </c>
      <c r="S6" s="53">
        <f>'Temporary Relocation Numbers'!S6*Assumptions!H$45</f>
        <v>3541840.8351654913</v>
      </c>
      <c r="U6">
        <v>2025</v>
      </c>
      <c r="V6" s="51">
        <f>'Temporary Relocation Numbers'!V6*Assumptions!C$45</f>
        <v>0</v>
      </c>
      <c r="W6" s="51">
        <f>'Temporary Relocation Numbers'!W6*Assumptions!D$45</f>
        <v>0</v>
      </c>
      <c r="X6" s="51">
        <f>'Temporary Relocation Numbers'!X6*Assumptions!E$45</f>
        <v>0</v>
      </c>
      <c r="Y6" s="51">
        <f>'Temporary Relocation Numbers'!Y6*Assumptions!F$45</f>
        <v>0</v>
      </c>
      <c r="Z6" s="51">
        <f>'Temporary Relocation Numbers'!Z6*Assumptions!G$45</f>
        <v>0</v>
      </c>
      <c r="AA6" s="51">
        <f>'Temporary Relocation Numbers'!AA6*Assumptions!H$45</f>
        <v>0</v>
      </c>
      <c r="AB6" s="52">
        <f>'Temporary Relocation Numbers'!AB6*Assumptions!C$45</f>
        <v>50965.019739844749</v>
      </c>
      <c r="AC6" s="52">
        <f>'Temporary Relocation Numbers'!AC6*Assumptions!D$45</f>
        <v>51678.538234756888</v>
      </c>
      <c r="AD6" s="52">
        <f>'Temporary Relocation Numbers'!AD6*Assumptions!E$45</f>
        <v>35573.296521219665</v>
      </c>
      <c r="AE6" s="52">
        <f>'Temporary Relocation Numbers'!AE6*Assumptions!F$45</f>
        <v>28476.495678300966</v>
      </c>
      <c r="AF6" s="52">
        <f>'Temporary Relocation Numbers'!AF6*Assumptions!G$45</f>
        <v>29100.777176694482</v>
      </c>
      <c r="AG6" s="52">
        <f>'Temporary Relocation Numbers'!AG6*Assumptions!H$45</f>
        <v>11831.836669430977</v>
      </c>
      <c r="AH6" s="53">
        <f>'Temporary Relocation Numbers'!AH6*Assumptions!C$45</f>
        <v>15234507.878291214</v>
      </c>
      <c r="AI6" s="53">
        <f>'Temporary Relocation Numbers'!AI6*Assumptions!D$45</f>
        <v>25898241.702524349</v>
      </c>
      <c r="AJ6" s="53">
        <f>'Temporary Relocation Numbers'!AJ6*Assumptions!E$45</f>
        <v>20674022.557466701</v>
      </c>
      <c r="AK6" s="53">
        <f>'Temporary Relocation Numbers'!AK6*Assumptions!F$45</f>
        <v>7496825.8975154441</v>
      </c>
      <c r="AL6" s="53">
        <f>'Temporary Relocation Numbers'!AL6*Assumptions!G$45</f>
        <v>5975717.6832331093</v>
      </c>
      <c r="AM6" s="53">
        <f>'Temporary Relocation Numbers'!AM6*Assumptions!H$45</f>
        <v>3239488.0810843362</v>
      </c>
    </row>
    <row r="7" spans="1:39" x14ac:dyDescent="0.35">
      <c r="A7">
        <v>2026</v>
      </c>
      <c r="B7" s="51">
        <f>'Temporary Relocation Numbers'!B7*Assumptions!C$45</f>
        <v>0</v>
      </c>
      <c r="C7" s="51">
        <f>'Temporary Relocation Numbers'!C7*Assumptions!D$45</f>
        <v>0</v>
      </c>
      <c r="D7" s="51">
        <f>'Temporary Relocation Numbers'!D7*Assumptions!E$45</f>
        <v>0</v>
      </c>
      <c r="E7" s="51">
        <f>'Temporary Relocation Numbers'!E7*Assumptions!F$45</f>
        <v>0</v>
      </c>
      <c r="F7" s="51">
        <f>'Temporary Relocation Numbers'!F7*Assumptions!G$45</f>
        <v>0</v>
      </c>
      <c r="G7" s="51">
        <f>'Temporary Relocation Numbers'!G7*Assumptions!H$45</f>
        <v>0</v>
      </c>
      <c r="H7" s="52">
        <f>'Temporary Relocation Numbers'!H7*Assumptions!C$45</f>
        <v>55073.952132640166</v>
      </c>
      <c r="I7" s="52">
        <f>'Temporary Relocation Numbers'!I7*Assumptions!D$45</f>
        <v>56932.533773096387</v>
      </c>
      <c r="J7" s="52">
        <f>'Temporary Relocation Numbers'!J7*Assumptions!E$45</f>
        <v>39605.858529114535</v>
      </c>
      <c r="K7" s="52">
        <f>'Temporary Relocation Numbers'!K7*Assumptions!F$45</f>
        <v>28722.211850662588</v>
      </c>
      <c r="L7" s="52">
        <f>'Temporary Relocation Numbers'!L7*Assumptions!G$45</f>
        <v>29886.85051397936</v>
      </c>
      <c r="M7" s="52">
        <f>'Temporary Relocation Numbers'!M7*Assumptions!H$45</f>
        <v>13014.191657926198</v>
      </c>
      <c r="N7" s="53">
        <f>'Temporary Relocation Numbers'!N7*Assumptions!C$45</f>
        <v>16591350.219746871</v>
      </c>
      <c r="O7" s="53">
        <f>'Temporary Relocation Numbers'!O7*Assumptions!D$45</f>
        <v>28754103.150212325</v>
      </c>
      <c r="P7" s="53">
        <f>'Temporary Relocation Numbers'!P7*Assumptions!E$45</f>
        <v>23197413.299851615</v>
      </c>
      <c r="Q7" s="53">
        <f>'Temporary Relocation Numbers'!Q7*Assumptions!F$45</f>
        <v>7620579.8381997971</v>
      </c>
      <c r="R7" s="53">
        <f>'Temporary Relocation Numbers'!R7*Assumptions!G$45</f>
        <v>6185073.8612290127</v>
      </c>
      <c r="S7" s="53">
        <f>'Temporary Relocation Numbers'!S7*Assumptions!H$45</f>
        <v>3591043.5643846621</v>
      </c>
      <c r="U7">
        <v>2026</v>
      </c>
      <c r="V7" s="51">
        <f>'Temporary Relocation Numbers'!V7*Assumptions!C$45</f>
        <v>0</v>
      </c>
      <c r="W7" s="51">
        <f>'Temporary Relocation Numbers'!W7*Assumptions!D$45</f>
        <v>0</v>
      </c>
      <c r="X7" s="51">
        <f>'Temporary Relocation Numbers'!X7*Assumptions!E$45</f>
        <v>0</v>
      </c>
      <c r="Y7" s="51">
        <f>'Temporary Relocation Numbers'!Y7*Assumptions!F$45</f>
        <v>0</v>
      </c>
      <c r="Z7" s="51">
        <f>'Temporary Relocation Numbers'!Z7*Assumptions!G$45</f>
        <v>0</v>
      </c>
      <c r="AA7" s="51">
        <f>'Temporary Relocation Numbers'!AA7*Assumptions!H$45</f>
        <v>0</v>
      </c>
      <c r="AB7" s="52">
        <f>'Temporary Relocation Numbers'!AB7*Assumptions!C$45</f>
        <v>51272.509560167411</v>
      </c>
      <c r="AC7" s="52">
        <f>'Temporary Relocation Numbers'!AC7*Assumptions!D$45</f>
        <v>51990.332962149507</v>
      </c>
      <c r="AD7" s="52">
        <f>'Temporary Relocation Numbers'!AD7*Assumptions!E$45</f>
        <v>35787.922682681601</v>
      </c>
      <c r="AE7" s="52">
        <f>'Temporary Relocation Numbers'!AE7*Assumptions!F$45</f>
        <v>28648.30435382462</v>
      </c>
      <c r="AF7" s="52">
        <f>'Temporary Relocation Numbers'!AF7*Assumptions!G$45</f>
        <v>29276.352361222787</v>
      </c>
      <c r="AG7" s="52">
        <f>'Temporary Relocation Numbers'!AG7*Assumptions!H$45</f>
        <v>11903.222285489637</v>
      </c>
      <c r="AH7" s="53">
        <f>'Temporary Relocation Numbers'!AH7*Assumptions!C$45</f>
        <v>15446143.409306785</v>
      </c>
      <c r="AI7" s="53">
        <f>'Temporary Relocation Numbers'!AI7*Assumptions!D$45</f>
        <v>26258016.24718776</v>
      </c>
      <c r="AJ7" s="53">
        <f>'Temporary Relocation Numbers'!AJ7*Assumptions!E$45</f>
        <v>20961223.022170395</v>
      </c>
      <c r="AK7" s="53">
        <f>'Temporary Relocation Numbers'!AK7*Assumptions!F$45</f>
        <v>7600970.6944742501</v>
      </c>
      <c r="AL7" s="53">
        <f>'Temporary Relocation Numbers'!AL7*Assumptions!G$45</f>
        <v>6058731.4697757177</v>
      </c>
      <c r="AM7" s="53">
        <f>'Temporary Relocation Numbers'!AM7*Assumptions!H$45</f>
        <v>3284490.570546818</v>
      </c>
    </row>
    <row r="8" spans="1:39" x14ac:dyDescent="0.35">
      <c r="A8">
        <v>2027</v>
      </c>
      <c r="B8" s="51">
        <f>'Temporary Relocation Numbers'!B8*Assumptions!C$45</f>
        <v>0</v>
      </c>
      <c r="C8" s="51">
        <f>'Temporary Relocation Numbers'!C8*Assumptions!D$45</f>
        <v>0</v>
      </c>
      <c r="D8" s="51">
        <f>'Temporary Relocation Numbers'!D8*Assumptions!E$45</f>
        <v>0</v>
      </c>
      <c r="E8" s="51">
        <f>'Temporary Relocation Numbers'!E8*Assumptions!F$45</f>
        <v>0</v>
      </c>
      <c r="F8" s="51">
        <f>'Temporary Relocation Numbers'!F8*Assumptions!G$45</f>
        <v>0</v>
      </c>
      <c r="G8" s="51">
        <f>'Temporary Relocation Numbers'!G8*Assumptions!H$45</f>
        <v>0</v>
      </c>
      <c r="H8" s="52">
        <f>'Temporary Relocation Numbers'!H8*Assumptions!C$45</f>
        <v>55406.23258170444</v>
      </c>
      <c r="I8" s="52">
        <f>'Temporary Relocation Numbers'!I8*Assumptions!D$45</f>
        <v>57276.02769637484</v>
      </c>
      <c r="J8" s="52">
        <f>'Temporary Relocation Numbers'!J8*Assumptions!E$45</f>
        <v>39844.814550028648</v>
      </c>
      <c r="K8" s="52">
        <f>'Temporary Relocation Numbers'!K8*Assumptions!F$45</f>
        <v>28895.503017943847</v>
      </c>
      <c r="L8" s="52">
        <f>'Temporary Relocation Numbers'!L8*Assumptions!G$45</f>
        <v>30067.168354362133</v>
      </c>
      <c r="M8" s="52">
        <f>'Temporary Relocation Numbers'!M8*Assumptions!H$45</f>
        <v>13092.710835883307</v>
      </c>
      <c r="N8" s="53">
        <f>'Temporary Relocation Numbers'!N8*Assumptions!C$45</f>
        <v>16821834.803960122</v>
      </c>
      <c r="O8" s="53">
        <f>'Temporary Relocation Numbers'!O8*Assumptions!D$45</f>
        <v>29153550.899866462</v>
      </c>
      <c r="P8" s="53">
        <f>'Temporary Relocation Numbers'!P8*Assumptions!E$45</f>
        <v>23519668.335663926</v>
      </c>
      <c r="Q8" s="53">
        <f>'Temporary Relocation Numbers'!Q8*Assumptions!F$45</f>
        <v>7726443.8066055058</v>
      </c>
      <c r="R8" s="53">
        <f>'Temporary Relocation Numbers'!R8*Assumptions!G$45</f>
        <v>6270995.9928429257</v>
      </c>
      <c r="S8" s="53">
        <f>'Temporary Relocation Numbers'!S8*Assumptions!H$45</f>
        <v>3640929.8106434965</v>
      </c>
      <c r="U8">
        <v>2027</v>
      </c>
      <c r="V8" s="51">
        <f>'Temporary Relocation Numbers'!V8*Assumptions!C$45</f>
        <v>0</v>
      </c>
      <c r="W8" s="51">
        <f>'Temporary Relocation Numbers'!W8*Assumptions!D$45</f>
        <v>0</v>
      </c>
      <c r="X8" s="51">
        <f>'Temporary Relocation Numbers'!X8*Assumptions!E$45</f>
        <v>0</v>
      </c>
      <c r="Y8" s="51">
        <f>'Temporary Relocation Numbers'!Y8*Assumptions!F$45</f>
        <v>0</v>
      </c>
      <c r="Z8" s="51">
        <f>'Temporary Relocation Numbers'!Z8*Assumptions!G$45</f>
        <v>0</v>
      </c>
      <c r="AA8" s="51">
        <f>'Temporary Relocation Numbers'!AA8*Assumptions!H$45</f>
        <v>0</v>
      </c>
      <c r="AB8" s="52">
        <f>'Temporary Relocation Numbers'!AB8*Assumptions!C$45</f>
        <v>51581.854574308993</v>
      </c>
      <c r="AC8" s="52">
        <f>'Temporary Relocation Numbers'!AC8*Assumptions!D$45</f>
        <v>52304.008856373635</v>
      </c>
      <c r="AD8" s="52">
        <f>'Temporary Relocation Numbers'!AD8*Assumptions!E$45</f>
        <v>36003.843758972602</v>
      </c>
      <c r="AE8" s="52">
        <f>'Temporary Relocation Numbers'!AE8*Assumptions!F$45</f>
        <v>28821.14961128305</v>
      </c>
      <c r="AF8" s="52">
        <f>'Temporary Relocation Numbers'!AF8*Assumptions!G$45</f>
        <v>29452.986852354312</v>
      </c>
      <c r="AG8" s="52">
        <f>'Temporary Relocation Numbers'!AG8*Assumptions!H$45</f>
        <v>11975.038595980821</v>
      </c>
      <c r="AH8" s="53">
        <f>'Temporary Relocation Numbers'!AH8*Assumptions!C$45</f>
        <v>15660718.949828805</v>
      </c>
      <c r="AI8" s="53">
        <f>'Temporary Relocation Numbers'!AI8*Assumptions!D$45</f>
        <v>26622788.726632785</v>
      </c>
      <c r="AJ8" s="53">
        <f>'Temporary Relocation Numbers'!AJ8*Assumptions!E$45</f>
        <v>21252413.23326702</v>
      </c>
      <c r="AK8" s="53">
        <f>'Temporary Relocation Numbers'!AK8*Assumptions!F$45</f>
        <v>7706562.2555545475</v>
      </c>
      <c r="AL8" s="53">
        <f>'Temporary Relocation Numbers'!AL8*Assumptions!G$45</f>
        <v>6142898.4715673476</v>
      </c>
      <c r="AM8" s="53">
        <f>'Temporary Relocation Numbers'!AM8*Assumptions!H$45</f>
        <v>3330118.2279392714</v>
      </c>
    </row>
    <row r="9" spans="1:39" x14ac:dyDescent="0.35">
      <c r="A9">
        <v>2028</v>
      </c>
      <c r="B9" s="51">
        <f>'Temporary Relocation Numbers'!B9*Assumptions!C$45</f>
        <v>0</v>
      </c>
      <c r="C9" s="51">
        <f>'Temporary Relocation Numbers'!C9*Assumptions!D$45</f>
        <v>0</v>
      </c>
      <c r="D9" s="51">
        <f>'Temporary Relocation Numbers'!D9*Assumptions!E$45</f>
        <v>0</v>
      </c>
      <c r="E9" s="51">
        <f>'Temporary Relocation Numbers'!E9*Assumptions!F$45</f>
        <v>0</v>
      </c>
      <c r="F9" s="51">
        <f>'Temporary Relocation Numbers'!F9*Assumptions!G$45</f>
        <v>0</v>
      </c>
      <c r="G9" s="51">
        <f>'Temporary Relocation Numbers'!G9*Assumptions!H$45</f>
        <v>0</v>
      </c>
      <c r="H9" s="52">
        <f>'Temporary Relocation Numbers'!H9*Assumptions!C$45</f>
        <v>55740.517795136526</v>
      </c>
      <c r="I9" s="52">
        <f>'Temporary Relocation Numbers'!I9*Assumptions!D$45</f>
        <v>57621.594038839845</v>
      </c>
      <c r="J9" s="52">
        <f>'Temporary Relocation Numbers'!J9*Assumptions!E$45</f>
        <v>40085.21227633817</v>
      </c>
      <c r="K9" s="52">
        <f>'Temporary Relocation Numbers'!K9*Assumptions!F$45</f>
        <v>29069.839711552035</v>
      </c>
      <c r="L9" s="52">
        <f>'Temporary Relocation Numbers'!L9*Assumptions!G$45</f>
        <v>30248.574115452542</v>
      </c>
      <c r="M9" s="52">
        <f>'Temporary Relocation Numbers'!M9*Assumptions!H$45</f>
        <v>13171.703747551206</v>
      </c>
      <c r="N9" s="53">
        <f>'Temporary Relocation Numbers'!N9*Assumptions!C$45</f>
        <v>17055521.245940004</v>
      </c>
      <c r="O9" s="53">
        <f>'Temporary Relocation Numbers'!O9*Assumptions!D$45</f>
        <v>29558547.718600251</v>
      </c>
      <c r="P9" s="53">
        <f>'Temporary Relocation Numbers'!P9*Assumptions!E$45</f>
        <v>23846400.090788182</v>
      </c>
      <c r="Q9" s="53">
        <f>'Temporary Relocation Numbers'!Q9*Assumptions!F$45</f>
        <v>7833778.4216082683</v>
      </c>
      <c r="R9" s="53">
        <f>'Temporary Relocation Numbers'!R9*Assumptions!G$45</f>
        <v>6358111.7420055885</v>
      </c>
      <c r="S9" s="53">
        <f>'Temporary Relocation Numbers'!S9*Assumptions!H$45</f>
        <v>3691509.0692596519</v>
      </c>
      <c r="U9">
        <v>2028</v>
      </c>
      <c r="V9" s="51">
        <f>'Temporary Relocation Numbers'!V9*Assumptions!C$45</f>
        <v>0</v>
      </c>
      <c r="W9" s="51">
        <f>'Temporary Relocation Numbers'!W9*Assumptions!D$45</f>
        <v>0</v>
      </c>
      <c r="X9" s="51">
        <f>'Temporary Relocation Numbers'!X9*Assumptions!E$45</f>
        <v>0</v>
      </c>
      <c r="Y9" s="51">
        <f>'Temporary Relocation Numbers'!Y9*Assumptions!F$45</f>
        <v>0</v>
      </c>
      <c r="Z9" s="51">
        <f>'Temporary Relocation Numbers'!Z9*Assumptions!G$45</f>
        <v>0</v>
      </c>
      <c r="AA9" s="51">
        <f>'Temporary Relocation Numbers'!AA9*Assumptions!H$45</f>
        <v>0</v>
      </c>
      <c r="AB9" s="52">
        <f>'Temporary Relocation Numbers'!AB9*Assumptions!C$45</f>
        <v>51893.065975303798</v>
      </c>
      <c r="AC9" s="52">
        <f>'Temporary Relocation Numbers'!AC9*Assumptions!D$45</f>
        <v>52619.577267167915</v>
      </c>
      <c r="AD9" s="52">
        <f>'Temporary Relocation Numbers'!AD9*Assumptions!E$45</f>
        <v>36221.067562767515</v>
      </c>
      <c r="AE9" s="52">
        <f>'Temporary Relocation Numbers'!AE9*Assumptions!F$45</f>
        <v>28995.037704738203</v>
      </c>
      <c r="AF9" s="52">
        <f>'Temporary Relocation Numbers'!AF9*Assumptions!G$45</f>
        <v>29630.687041256941</v>
      </c>
      <c r="AG9" s="52">
        <f>'Temporary Relocation Numbers'!AG9*Assumptions!H$45</f>
        <v>12047.288199434941</v>
      </c>
      <c r="AH9" s="53">
        <f>'Temporary Relocation Numbers'!AH9*Assumptions!C$45</f>
        <v>15878275.342034655</v>
      </c>
      <c r="AI9" s="53">
        <f>'Temporary Relocation Numbers'!AI9*Assumptions!D$45</f>
        <v>26992628.571430471</v>
      </c>
      <c r="AJ9" s="53">
        <f>'Temporary Relocation Numbers'!AJ9*Assumptions!E$45</f>
        <v>21547648.615723584</v>
      </c>
      <c r="AK9" s="53">
        <f>'Temporary Relocation Numbers'!AK9*Assumptions!F$45</f>
        <v>7813620.678989606</v>
      </c>
      <c r="AL9" s="53">
        <f>'Temporary Relocation Numbers'!AL9*Assumptions!G$45</f>
        <v>6228234.7089037336</v>
      </c>
      <c r="AM9" s="53">
        <f>'Temporary Relocation Numbers'!AM9*Assumptions!H$45</f>
        <v>3376379.7380021499</v>
      </c>
    </row>
    <row r="10" spans="1:39" x14ac:dyDescent="0.35">
      <c r="A10">
        <v>2029</v>
      </c>
      <c r="B10" s="51">
        <f>'Temporary Relocation Numbers'!B10*Assumptions!C$45</f>
        <v>0</v>
      </c>
      <c r="C10" s="51">
        <f>'Temporary Relocation Numbers'!C10*Assumptions!D$45</f>
        <v>0</v>
      </c>
      <c r="D10" s="51">
        <f>'Temporary Relocation Numbers'!D10*Assumptions!E$45</f>
        <v>0</v>
      </c>
      <c r="E10" s="51">
        <f>'Temporary Relocation Numbers'!E10*Assumptions!F$45</f>
        <v>0</v>
      </c>
      <c r="F10" s="51">
        <f>'Temporary Relocation Numbers'!F10*Assumptions!G$45</f>
        <v>0</v>
      </c>
      <c r="G10" s="51">
        <f>'Temporary Relocation Numbers'!G10*Assumptions!H$45</f>
        <v>0</v>
      </c>
      <c r="H10" s="52">
        <f>'Temporary Relocation Numbers'!H10*Assumptions!C$45</f>
        <v>56076.819868382248</v>
      </c>
      <c r="I10" s="52">
        <f>'Temporary Relocation Numbers'!I10*Assumptions!D$45</f>
        <v>57969.245304122429</v>
      </c>
      <c r="J10" s="52">
        <f>'Temporary Relocation Numbers'!J10*Assumptions!E$45</f>
        <v>40327.060406356868</v>
      </c>
      <c r="K10" s="52">
        <f>'Temporary Relocation Numbers'!K10*Assumptions!F$45</f>
        <v>29245.22823951381</v>
      </c>
      <c r="L10" s="52">
        <f>'Temporary Relocation Numbers'!L10*Assumptions!G$45</f>
        <v>30431.074361057385</v>
      </c>
      <c r="M10" s="52">
        <f>'Temporary Relocation Numbers'!M10*Assumptions!H$45</f>
        <v>13251.173251131355</v>
      </c>
      <c r="N10" s="53">
        <f>'Temporary Relocation Numbers'!N10*Assumptions!C$45</f>
        <v>17292454.025421206</v>
      </c>
      <c r="O10" s="53">
        <f>'Temporary Relocation Numbers'!O10*Assumptions!D$45</f>
        <v>29969170.693260908</v>
      </c>
      <c r="P10" s="53">
        <f>'Temporary Relocation Numbers'!P10*Assumptions!E$45</f>
        <v>24177670.755147167</v>
      </c>
      <c r="Q10" s="53">
        <f>'Temporary Relocation Numbers'!Q10*Assumptions!F$45</f>
        <v>7942604.1132131703</v>
      </c>
      <c r="R10" s="53">
        <f>'Temporary Relocation Numbers'!R10*Assumptions!G$45</f>
        <v>6446437.6902755126</v>
      </c>
      <c r="S10" s="53">
        <f>'Temporary Relocation Numbers'!S10*Assumptions!H$45</f>
        <v>3742790.9674583352</v>
      </c>
      <c r="U10">
        <v>2029</v>
      </c>
      <c r="V10" s="51">
        <f>'Temporary Relocation Numbers'!V10*Assumptions!C$45</f>
        <v>0</v>
      </c>
      <c r="W10" s="51">
        <f>'Temporary Relocation Numbers'!W10*Assumptions!D$45</f>
        <v>0</v>
      </c>
      <c r="X10" s="51">
        <f>'Temporary Relocation Numbers'!X10*Assumptions!E$45</f>
        <v>0</v>
      </c>
      <c r="Y10" s="51">
        <f>'Temporary Relocation Numbers'!Y10*Assumptions!F$45</f>
        <v>0</v>
      </c>
      <c r="Z10" s="51">
        <f>'Temporary Relocation Numbers'!Z10*Assumptions!G$45</f>
        <v>0</v>
      </c>
      <c r="AA10" s="51">
        <f>'Temporary Relocation Numbers'!AA10*Assumptions!H$45</f>
        <v>0</v>
      </c>
      <c r="AB10" s="52">
        <f>'Temporary Relocation Numbers'!AB10*Assumptions!C$45</f>
        <v>52206.155023717591</v>
      </c>
      <c r="AC10" s="52">
        <f>'Temporary Relocation Numbers'!AC10*Assumptions!D$45</f>
        <v>52937.049612747847</v>
      </c>
      <c r="AD10" s="52">
        <f>'Temporary Relocation Numbers'!AD10*Assumptions!E$45</f>
        <v>36439.601953877813</v>
      </c>
      <c r="AE10" s="52">
        <f>'Temporary Relocation Numbers'!AE10*Assumptions!F$45</f>
        <v>29169.974925985051</v>
      </c>
      <c r="AF10" s="52">
        <f>'Temporary Relocation Numbers'!AF10*Assumptions!G$45</f>
        <v>29809.459357658692</v>
      </c>
      <c r="AG10" s="52">
        <f>'Temporary Relocation Numbers'!AG10*Assumptions!H$45</f>
        <v>12119.973710060252</v>
      </c>
      <c r="AH10" s="53">
        <f>'Temporary Relocation Numbers'!AH10*Assumptions!C$45</f>
        <v>16098853.995475207</v>
      </c>
      <c r="AI10" s="53">
        <f>'Temporary Relocation Numbers'!AI10*Assumptions!D$45</f>
        <v>27367606.176671073</v>
      </c>
      <c r="AJ10" s="53">
        <f>'Temporary Relocation Numbers'!AJ10*Assumptions!E$45</f>
        <v>21846985.364462536</v>
      </c>
      <c r="AK10" s="53">
        <f>'Temporary Relocation Numbers'!AK10*Assumptions!F$45</f>
        <v>7922166.3422143832</v>
      </c>
      <c r="AL10" s="53">
        <f>'Temporary Relocation Numbers'!AL10*Assumptions!G$45</f>
        <v>6314756.4246321917</v>
      </c>
      <c r="AM10" s="53">
        <f>'Temporary Relocation Numbers'!AM10*Assumptions!H$45</f>
        <v>3423283.9061230337</v>
      </c>
    </row>
    <row r="11" spans="1:39" x14ac:dyDescent="0.35">
      <c r="A11">
        <v>2030</v>
      </c>
      <c r="B11" s="51">
        <f>'Temporary Relocation Numbers'!B11*Assumptions!C$45</f>
        <v>0</v>
      </c>
      <c r="C11" s="51">
        <f>'Temporary Relocation Numbers'!C11*Assumptions!D$45</f>
        <v>0</v>
      </c>
      <c r="D11" s="51">
        <f>'Temporary Relocation Numbers'!D11*Assumptions!E$45</f>
        <v>0</v>
      </c>
      <c r="E11" s="51">
        <f>'Temporary Relocation Numbers'!E11*Assumptions!F$45</f>
        <v>0</v>
      </c>
      <c r="F11" s="51">
        <f>'Temporary Relocation Numbers'!F11*Assumptions!G$45</f>
        <v>0</v>
      </c>
      <c r="G11" s="51">
        <f>'Temporary Relocation Numbers'!G11*Assumptions!H$45</f>
        <v>0</v>
      </c>
      <c r="H11" s="52">
        <f>'Temporary Relocation Numbers'!H11*Assumptions!C$45</f>
        <v>63380.445281373053</v>
      </c>
      <c r="I11" s="52">
        <f>'Temporary Relocation Numbers'!I11*Assumptions!D$45</f>
        <v>65519.346293601026</v>
      </c>
      <c r="J11" s="52">
        <f>'Temporary Relocation Numbers'!J11*Assumptions!E$45</f>
        <v>45579.386481665395</v>
      </c>
      <c r="K11" s="52">
        <f>'Temporary Relocation Numbers'!K11*Assumptions!F$45</f>
        <v>33054.220844304175</v>
      </c>
      <c r="L11" s="52">
        <f>'Temporary Relocation Numbers'!L11*Assumptions!G$45</f>
        <v>34394.515379461976</v>
      </c>
      <c r="M11" s="52">
        <f>'Temporary Relocation Numbers'!M11*Assumptions!H$45</f>
        <v>14977.048683013243</v>
      </c>
      <c r="N11" s="53">
        <f>'Temporary Relocation Numbers'!N11*Assumptions!C$45</f>
        <v>19697349.643230755</v>
      </c>
      <c r="O11" s="53">
        <f>'Temporary Relocation Numbers'!O11*Assumptions!D$45</f>
        <v>34137042.249470167</v>
      </c>
      <c r="P11" s="53">
        <f>'Temporary Relocation Numbers'!P11*Assumptions!E$45</f>
        <v>27540107.015635025</v>
      </c>
      <c r="Q11" s="53">
        <f>'Temporary Relocation Numbers'!Q11*Assumptions!F$45</f>
        <v>9047197.7005537711</v>
      </c>
      <c r="R11" s="53">
        <f>'Temporary Relocation Numbers'!R11*Assumptions!G$45</f>
        <v>7342956.4682948319</v>
      </c>
      <c r="S11" s="53">
        <f>'Temporary Relocation Numbers'!S11*Assumptions!H$45</f>
        <v>4263308.274185623</v>
      </c>
      <c r="U11">
        <v>2030</v>
      </c>
      <c r="V11" s="51">
        <f>'Temporary Relocation Numbers'!V11*Assumptions!C$45</f>
        <v>0</v>
      </c>
      <c r="W11" s="51">
        <f>'Temporary Relocation Numbers'!W11*Assumptions!D$45</f>
        <v>0</v>
      </c>
      <c r="X11" s="51">
        <f>'Temporary Relocation Numbers'!X11*Assumptions!E$45</f>
        <v>0</v>
      </c>
      <c r="Y11" s="51">
        <f>'Temporary Relocation Numbers'!Y11*Assumptions!F$45</f>
        <v>0</v>
      </c>
      <c r="Z11" s="51">
        <f>'Temporary Relocation Numbers'!Z11*Assumptions!G$45</f>
        <v>0</v>
      </c>
      <c r="AA11" s="51">
        <f>'Temporary Relocation Numbers'!AA11*Assumptions!H$45</f>
        <v>0</v>
      </c>
      <c r="AB11" s="52">
        <f>'Temporary Relocation Numbers'!AB11*Assumptions!C$45</f>
        <v>59005.652595810585</v>
      </c>
      <c r="AC11" s="52">
        <f>'Temporary Relocation Numbers'!AC11*Assumptions!D$45</f>
        <v>59831.741247328486</v>
      </c>
      <c r="AD11" s="52">
        <f>'Temporary Relocation Numbers'!AD11*Assumptions!E$45</f>
        <v>41185.612934783472</v>
      </c>
      <c r="AE11" s="52">
        <f>'Temporary Relocation Numbers'!AE11*Assumptions!F$45</f>
        <v>32969.166297139302</v>
      </c>
      <c r="AF11" s="52">
        <f>'Temporary Relocation Numbers'!AF11*Assumptions!G$45</f>
        <v>33691.939238349434</v>
      </c>
      <c r="AG11" s="52">
        <f>'Temporary Relocation Numbers'!AG11*Assumptions!H$45</f>
        <v>13698.518074761048</v>
      </c>
      <c r="AH11" s="53">
        <f>'Temporary Relocation Numbers'!AH11*Assumptions!C$45</f>
        <v>18337753.307774</v>
      </c>
      <c r="AI11" s="53">
        <f>'Temporary Relocation Numbers'!AI11*Assumptions!D$45</f>
        <v>31173673.034935318</v>
      </c>
      <c r="AJ11" s="53">
        <f>'Temporary Relocation Numbers'!AJ11*Assumptions!E$45</f>
        <v>24885288.620212574</v>
      </c>
      <c r="AK11" s="53">
        <f>'Temporary Relocation Numbers'!AK11*Assumptions!F$45</f>
        <v>9023917.6085148063</v>
      </c>
      <c r="AL11" s="53">
        <f>'Temporary Relocation Numbers'!AL11*Assumptions!G$45</f>
        <v>7192962.0298521109</v>
      </c>
      <c r="AM11" s="53">
        <f>'Temporary Relocation Numbers'!AM11*Assumptions!H$45</f>
        <v>3899366.7369491626</v>
      </c>
    </row>
    <row r="12" spans="1:39" x14ac:dyDescent="0.35">
      <c r="A12">
        <v>2031</v>
      </c>
      <c r="B12" s="51">
        <f>'Temporary Relocation Numbers'!B12*Assumptions!C$45</f>
        <v>0</v>
      </c>
      <c r="C12" s="51">
        <f>'Temporary Relocation Numbers'!C12*Assumptions!D$45</f>
        <v>0</v>
      </c>
      <c r="D12" s="51">
        <f>'Temporary Relocation Numbers'!D12*Assumptions!E$45</f>
        <v>0</v>
      </c>
      <c r="E12" s="51">
        <f>'Temporary Relocation Numbers'!E12*Assumptions!F$45</f>
        <v>0</v>
      </c>
      <c r="F12" s="51">
        <f>'Temporary Relocation Numbers'!F12*Assumptions!G$45</f>
        <v>0</v>
      </c>
      <c r="G12" s="51">
        <f>'Temporary Relocation Numbers'!G12*Assumptions!H$45</f>
        <v>0</v>
      </c>
      <c r="H12" s="52">
        <f>'Temporary Relocation Numbers'!H12*Assumptions!C$45</f>
        <v>63762.841713887407</v>
      </c>
      <c r="I12" s="52">
        <f>'Temporary Relocation Numbers'!I12*Assumptions!D$45</f>
        <v>65914.647465312883</v>
      </c>
      <c r="J12" s="52">
        <f>'Temporary Relocation Numbers'!J12*Assumptions!E$45</f>
        <v>45854.382889617482</v>
      </c>
      <c r="K12" s="52">
        <f>'Temporary Relocation Numbers'!K12*Assumptions!F$45</f>
        <v>33253.648539617599</v>
      </c>
      <c r="L12" s="52">
        <f>'Temporary Relocation Numbers'!L12*Assumptions!G$45</f>
        <v>34602.029541294971</v>
      </c>
      <c r="M12" s="52">
        <f>'Temporary Relocation Numbers'!M12*Assumptions!H$45</f>
        <v>15067.410465114212</v>
      </c>
      <c r="N12" s="53">
        <f>'Temporary Relocation Numbers'!N12*Assumptions!C$45</f>
        <v>19970982.312211469</v>
      </c>
      <c r="O12" s="53">
        <f>'Temporary Relocation Numbers'!O12*Assumptions!D$45</f>
        <v>34611268.993220948</v>
      </c>
      <c r="P12" s="53">
        <f>'Temporary Relocation Numbers'!P12*Assumptions!E$45</f>
        <v>27922690.110477548</v>
      </c>
      <c r="Q12" s="53">
        <f>'Temporary Relocation Numbers'!Q12*Assumptions!F$45</f>
        <v>9172880.0333771352</v>
      </c>
      <c r="R12" s="53">
        <f>'Temporary Relocation Numbers'!R12*Assumptions!G$45</f>
        <v>7444963.7338925768</v>
      </c>
      <c r="S12" s="53">
        <f>'Temporary Relocation Numbers'!S12*Assumptions!H$45</f>
        <v>4322533.5223983377</v>
      </c>
      <c r="U12">
        <v>2031</v>
      </c>
      <c r="V12" s="51">
        <f>'Temporary Relocation Numbers'!V12*Assumptions!C$45</f>
        <v>0</v>
      </c>
      <c r="W12" s="51">
        <f>'Temporary Relocation Numbers'!W12*Assumptions!D$45</f>
        <v>0</v>
      </c>
      <c r="X12" s="51">
        <f>'Temporary Relocation Numbers'!X12*Assumptions!E$45</f>
        <v>0</v>
      </c>
      <c r="Y12" s="51">
        <f>'Temporary Relocation Numbers'!Y12*Assumptions!F$45</f>
        <v>0</v>
      </c>
      <c r="Z12" s="51">
        <f>'Temporary Relocation Numbers'!Z12*Assumptions!G$45</f>
        <v>0</v>
      </c>
      <c r="AA12" s="51">
        <f>'Temporary Relocation Numbers'!AA12*Assumptions!H$45</f>
        <v>0</v>
      </c>
      <c r="AB12" s="52">
        <f>'Temporary Relocation Numbers'!AB12*Assumptions!C$45</f>
        <v>59361.654371289602</v>
      </c>
      <c r="AC12" s="52">
        <f>'Temporary Relocation Numbers'!AC12*Assumptions!D$45</f>
        <v>60192.72710507259</v>
      </c>
      <c r="AD12" s="52">
        <f>'Temporary Relocation Numbers'!AD12*Assumptions!E$45</f>
        <v>41434.100167513701</v>
      </c>
      <c r="AE12" s="52">
        <f>'Temporary Relocation Numbers'!AE12*Assumptions!F$45</f>
        <v>33168.080828569757</v>
      </c>
      <c r="AF12" s="52">
        <f>'Temporary Relocation Numbers'!AF12*Assumptions!G$45</f>
        <v>33895.214512166756</v>
      </c>
      <c r="AG12" s="52">
        <f>'Temporary Relocation Numbers'!AG12*Assumptions!H$45</f>
        <v>13781.166033753243</v>
      </c>
      <c r="AH12" s="53">
        <f>'Temporary Relocation Numbers'!AH12*Assumptions!C$45</f>
        <v>18592498.665479548</v>
      </c>
      <c r="AI12" s="53">
        <f>'Temporary Relocation Numbers'!AI12*Assumptions!D$45</f>
        <v>31606733.091693405</v>
      </c>
      <c r="AJ12" s="53">
        <f>'Temporary Relocation Numbers'!AJ12*Assumptions!E$45</f>
        <v>25230991.370422132</v>
      </c>
      <c r="AK12" s="53">
        <f>'Temporary Relocation Numbers'!AK12*Assumptions!F$45</f>
        <v>9149276.5377415381</v>
      </c>
      <c r="AL12" s="53">
        <f>'Temporary Relocation Numbers'!AL12*Assumptions!G$45</f>
        <v>7292885.5948877623</v>
      </c>
      <c r="AM12" s="53">
        <f>'Temporary Relocation Numbers'!AM12*Assumptions!H$45</f>
        <v>3953536.1631355276</v>
      </c>
    </row>
    <row r="13" spans="1:39" x14ac:dyDescent="0.35">
      <c r="A13">
        <v>2032</v>
      </c>
      <c r="B13" s="51">
        <f>'Temporary Relocation Numbers'!B13*Assumptions!C$45</f>
        <v>0</v>
      </c>
      <c r="C13" s="51">
        <f>'Temporary Relocation Numbers'!C13*Assumptions!D$45</f>
        <v>0</v>
      </c>
      <c r="D13" s="51">
        <f>'Temporary Relocation Numbers'!D13*Assumptions!E$45</f>
        <v>0</v>
      </c>
      <c r="E13" s="51">
        <f>'Temporary Relocation Numbers'!E13*Assumptions!F$45</f>
        <v>0</v>
      </c>
      <c r="F13" s="51">
        <f>'Temporary Relocation Numbers'!F13*Assumptions!G$45</f>
        <v>0</v>
      </c>
      <c r="G13" s="51">
        <f>'Temporary Relocation Numbers'!G13*Assumptions!H$45</f>
        <v>0</v>
      </c>
      <c r="H13" s="52">
        <f>'Temporary Relocation Numbers'!H13*Assumptions!C$45</f>
        <v>64147.545278056488</v>
      </c>
      <c r="I13" s="52">
        <f>'Temporary Relocation Numbers'!I13*Assumptions!D$45</f>
        <v>66312.333627492379</v>
      </c>
      <c r="J13" s="52">
        <f>'Temporary Relocation Numbers'!J13*Assumptions!E$45</f>
        <v>46131.038447247171</v>
      </c>
      <c r="K13" s="52">
        <f>'Temporary Relocation Numbers'!K13*Assumptions!F$45</f>
        <v>33454.279452088849</v>
      </c>
      <c r="L13" s="52">
        <f>'Temporary Relocation Numbers'!L13*Assumptions!G$45</f>
        <v>34810.795708771489</v>
      </c>
      <c r="M13" s="52">
        <f>'Temporary Relocation Numbers'!M13*Assumptions!H$45</f>
        <v>15158.31743150598</v>
      </c>
      <c r="N13" s="53">
        <f>'Temporary Relocation Numbers'!N13*Assumptions!C$45</f>
        <v>20248416.245772932</v>
      </c>
      <c r="O13" s="53">
        <f>'Temporary Relocation Numbers'!O13*Assumptions!D$45</f>
        <v>35092083.624781258</v>
      </c>
      <c r="P13" s="53">
        <f>'Temporary Relocation Numbers'!P13*Assumptions!E$45</f>
        <v>28310587.993108533</v>
      </c>
      <c r="Q13" s="53">
        <f>'Temporary Relocation Numbers'!Q13*Assumptions!F$45</f>
        <v>9300308.326585887</v>
      </c>
      <c r="R13" s="53">
        <f>'Temporary Relocation Numbers'!R13*Assumptions!G$45</f>
        <v>7548388.0693421829</v>
      </c>
      <c r="S13" s="53">
        <f>'Temporary Relocation Numbers'!S13*Assumptions!H$45</f>
        <v>4382581.5190027412</v>
      </c>
      <c r="U13">
        <v>2032</v>
      </c>
      <c r="V13" s="51">
        <f>'Temporary Relocation Numbers'!V13*Assumptions!C$45</f>
        <v>0</v>
      </c>
      <c r="W13" s="51">
        <f>'Temporary Relocation Numbers'!W13*Assumptions!D$45</f>
        <v>0</v>
      </c>
      <c r="X13" s="51">
        <f>'Temporary Relocation Numbers'!X13*Assumptions!E$45</f>
        <v>0</v>
      </c>
      <c r="Y13" s="51">
        <f>'Temporary Relocation Numbers'!Y13*Assumptions!F$45</f>
        <v>0</v>
      </c>
      <c r="Z13" s="51">
        <f>'Temporary Relocation Numbers'!Z13*Assumptions!G$45</f>
        <v>0</v>
      </c>
      <c r="AA13" s="51">
        <f>'Temporary Relocation Numbers'!AA13*Assumptions!H$45</f>
        <v>0</v>
      </c>
      <c r="AB13" s="52">
        <f>'Temporary Relocation Numbers'!AB13*Assumptions!C$45</f>
        <v>59719.804030209758</v>
      </c>
      <c r="AC13" s="52">
        <f>'Temporary Relocation Numbers'!AC13*Assumptions!D$45</f>
        <v>60555.890916972399</v>
      </c>
      <c r="AD13" s="52">
        <f>'Temporary Relocation Numbers'!AD13*Assumptions!E$45</f>
        <v>41684.086610779596</v>
      </c>
      <c r="AE13" s="52">
        <f>'Temporary Relocation Numbers'!AE13*Assumptions!F$45</f>
        <v>33368.195481060538</v>
      </c>
      <c r="AF13" s="52">
        <f>'Temporary Relocation Numbers'!AF13*Assumptions!G$45</f>
        <v>34099.716216931061</v>
      </c>
      <c r="AG13" s="52">
        <f>'Temporary Relocation Numbers'!AG13*Assumptions!H$45</f>
        <v>13864.312636838784</v>
      </c>
      <c r="AH13" s="53">
        <f>'Temporary Relocation Numbers'!AH13*Assumptions!C$45</f>
        <v>18850782.908030115</v>
      </c>
      <c r="AI13" s="53">
        <f>'Temporary Relocation Numbers'!AI13*Assumptions!D$45</f>
        <v>32045809.154731836</v>
      </c>
      <c r="AJ13" s="53">
        <f>'Temporary Relocation Numbers'!AJ13*Assumptions!E$45</f>
        <v>25581496.572125278</v>
      </c>
      <c r="AK13" s="53">
        <f>'Temporary Relocation Numbers'!AK13*Assumptions!F$45</f>
        <v>9276376.9346787073</v>
      </c>
      <c r="AL13" s="53">
        <f>'Temporary Relocation Numbers'!AL13*Assumptions!G$45</f>
        <v>7394197.2833151408</v>
      </c>
      <c r="AM13" s="53">
        <f>'Temporary Relocation Numbers'!AM13*Assumptions!H$45</f>
        <v>4008458.1029814966</v>
      </c>
    </row>
    <row r="14" spans="1:39" x14ac:dyDescent="0.35">
      <c r="A14">
        <v>2033</v>
      </c>
      <c r="B14" s="51">
        <f>'Temporary Relocation Numbers'!B14*Assumptions!C$45</f>
        <v>0</v>
      </c>
      <c r="C14" s="51">
        <f>'Temporary Relocation Numbers'!C14*Assumptions!D$45</f>
        <v>0</v>
      </c>
      <c r="D14" s="51">
        <f>'Temporary Relocation Numbers'!D14*Assumptions!E$45</f>
        <v>0</v>
      </c>
      <c r="E14" s="51">
        <f>'Temporary Relocation Numbers'!E14*Assumptions!F$45</f>
        <v>0</v>
      </c>
      <c r="F14" s="51">
        <f>'Temporary Relocation Numbers'!F14*Assumptions!G$45</f>
        <v>0</v>
      </c>
      <c r="G14" s="51">
        <f>'Temporary Relocation Numbers'!G14*Assumptions!H$45</f>
        <v>0</v>
      </c>
      <c r="H14" s="52">
        <f>'Temporary Relocation Numbers'!H14*Assumptions!C$45</f>
        <v>64534.569893613909</v>
      </c>
      <c r="I14" s="52">
        <f>'Temporary Relocation Numbers'!I14*Assumptions!D$45</f>
        <v>66712.419169622633</v>
      </c>
      <c r="J14" s="52">
        <f>'Temporary Relocation Numbers'!J14*Assumptions!E$45</f>
        <v>46409.363164785784</v>
      </c>
      <c r="K14" s="52">
        <f>'Temporary Relocation Numbers'!K14*Assumptions!F$45</f>
        <v>33656.120841148586</v>
      </c>
      <c r="L14" s="52">
        <f>'Temporary Relocation Numbers'!L14*Assumptions!G$45</f>
        <v>35020.821435680235</v>
      </c>
      <c r="M14" s="52">
        <f>'Temporary Relocation Numbers'!M14*Assumptions!H$45</f>
        <v>15249.772871476382</v>
      </c>
      <c r="N14" s="53">
        <f>'Temporary Relocation Numbers'!N14*Assumptions!C$45</f>
        <v>20529704.250520691</v>
      </c>
      <c r="O14" s="53">
        <f>'Temporary Relocation Numbers'!O14*Assumptions!D$45</f>
        <v>35579577.662114508</v>
      </c>
      <c r="P14" s="53">
        <f>'Temporary Relocation Numbers'!P14*Assumptions!E$45</f>
        <v>28703874.495774128</v>
      </c>
      <c r="Q14" s="53">
        <f>'Temporary Relocation Numbers'!Q14*Assumptions!F$45</f>
        <v>9429506.8348035552</v>
      </c>
      <c r="R14" s="53">
        <f>'Temporary Relocation Numbers'!R14*Assumptions!G$45</f>
        <v>7653249.1603685133</v>
      </c>
      <c r="S14" s="53">
        <f>'Temporary Relocation Numbers'!S14*Assumptions!H$45</f>
        <v>4443463.693497845</v>
      </c>
      <c r="U14">
        <v>2033</v>
      </c>
      <c r="V14" s="51">
        <f>'Temporary Relocation Numbers'!V14*Assumptions!C$45</f>
        <v>0</v>
      </c>
      <c r="W14" s="51">
        <f>'Temporary Relocation Numbers'!W14*Assumptions!D$45</f>
        <v>0</v>
      </c>
      <c r="X14" s="51">
        <f>'Temporary Relocation Numbers'!X14*Assumptions!E$45</f>
        <v>0</v>
      </c>
      <c r="Y14" s="51">
        <f>'Temporary Relocation Numbers'!Y14*Assumptions!F$45</f>
        <v>0</v>
      </c>
      <c r="Z14" s="51">
        <f>'Temporary Relocation Numbers'!Z14*Assumptions!G$45</f>
        <v>0</v>
      </c>
      <c r="AA14" s="51">
        <f>'Temporary Relocation Numbers'!AA14*Assumptions!H$45</f>
        <v>0</v>
      </c>
      <c r="AB14" s="52">
        <f>'Temporary Relocation Numbers'!AB14*Assumptions!C$45</f>
        <v>60080.114531504369</v>
      </c>
      <c r="AC14" s="52">
        <f>'Temporary Relocation Numbers'!AC14*Assumptions!D$45</f>
        <v>60921.245823388374</v>
      </c>
      <c r="AD14" s="52">
        <f>'Temporary Relocation Numbers'!AD14*Assumptions!E$45</f>
        <v>41935.58130984359</v>
      </c>
      <c r="AE14" s="52">
        <f>'Temporary Relocation Numbers'!AE14*Assumptions!F$45</f>
        <v>33569.517495362466</v>
      </c>
      <c r="AF14" s="52">
        <f>'Temporary Relocation Numbers'!AF14*Assumptions!G$45</f>
        <v>34305.451752129935</v>
      </c>
      <c r="AG14" s="52">
        <f>'Temporary Relocation Numbers'!AG14*Assumptions!H$45</f>
        <v>13947.960892512192</v>
      </c>
      <c r="AH14" s="53">
        <f>'Temporary Relocation Numbers'!AH14*Assumptions!C$45</f>
        <v>19112655.197090738</v>
      </c>
      <c r="AI14" s="53">
        <f>'Temporary Relocation Numbers'!AI14*Assumptions!D$45</f>
        <v>32490984.79752038</v>
      </c>
      <c r="AJ14" s="53">
        <f>'Temporary Relocation Numbers'!AJ14*Assumptions!E$45</f>
        <v>25936870.940268107</v>
      </c>
      <c r="AK14" s="53">
        <f>'Temporary Relocation Numbers'!AK14*Assumptions!F$45</f>
        <v>9405242.9915382713</v>
      </c>
      <c r="AL14" s="53">
        <f>'Temporary Relocation Numbers'!AL14*Assumptions!G$45</f>
        <v>7496916.3787391698</v>
      </c>
      <c r="AM14" s="53">
        <f>'Temporary Relocation Numbers'!AM14*Assumptions!H$45</f>
        <v>4064143.0102955699</v>
      </c>
    </row>
    <row r="15" spans="1:39" x14ac:dyDescent="0.35">
      <c r="A15">
        <v>2034</v>
      </c>
      <c r="B15" s="51">
        <f>'Temporary Relocation Numbers'!B15*Assumptions!C$45</f>
        <v>0</v>
      </c>
      <c r="C15" s="51">
        <f>'Temporary Relocation Numbers'!C15*Assumptions!D$45</f>
        <v>0</v>
      </c>
      <c r="D15" s="51">
        <f>'Temporary Relocation Numbers'!D15*Assumptions!E$45</f>
        <v>0</v>
      </c>
      <c r="E15" s="51">
        <f>'Temporary Relocation Numbers'!E15*Assumptions!F$45</f>
        <v>0</v>
      </c>
      <c r="F15" s="51">
        <f>'Temporary Relocation Numbers'!F15*Assumptions!G$45</f>
        <v>0</v>
      </c>
      <c r="G15" s="51">
        <f>'Temporary Relocation Numbers'!G15*Assumptions!H$45</f>
        <v>0</v>
      </c>
      <c r="H15" s="52">
        <f>'Temporary Relocation Numbers'!H15*Assumptions!C$45</f>
        <v>64923.929564275917</v>
      </c>
      <c r="I15" s="52">
        <f>'Temporary Relocation Numbers'!I15*Assumptions!D$45</f>
        <v>67114.918568003515</v>
      </c>
      <c r="J15" s="52">
        <f>'Temporary Relocation Numbers'!J15*Assumptions!E$45</f>
        <v>46689.367112859858</v>
      </c>
      <c r="K15" s="52">
        <f>'Temporary Relocation Numbers'!K15*Assumptions!F$45</f>
        <v>33859.180010026183</v>
      </c>
      <c r="L15" s="52">
        <f>'Temporary Relocation Numbers'!L15*Assumptions!G$45</f>
        <v>35232.114321384557</v>
      </c>
      <c r="M15" s="52">
        <f>'Temporary Relocation Numbers'!M15*Assumptions!H$45</f>
        <v>15341.780094158685</v>
      </c>
      <c r="N15" s="53">
        <f>'Temporary Relocation Numbers'!N15*Assumptions!C$45</f>
        <v>20814899.866641831</v>
      </c>
      <c r="O15" s="53">
        <f>'Temporary Relocation Numbers'!O15*Assumptions!D$45</f>
        <v>36073843.894538164</v>
      </c>
      <c r="P15" s="53">
        <f>'Temporary Relocation Numbers'!P15*Assumptions!E$45</f>
        <v>29102624.476387147</v>
      </c>
      <c r="Q15" s="53">
        <f>'Temporary Relocation Numbers'!Q15*Assumptions!F$45</f>
        <v>9560500.1495953221</v>
      </c>
      <c r="R15" s="53">
        <f>'Temporary Relocation Numbers'!R15*Assumptions!G$45</f>
        <v>7759566.9661676157</v>
      </c>
      <c r="S15" s="53">
        <f>'Temporary Relocation Numbers'!S15*Assumptions!H$45</f>
        <v>4505191.6341595761</v>
      </c>
      <c r="U15">
        <v>2034</v>
      </c>
      <c r="V15" s="51">
        <f>'Temporary Relocation Numbers'!V15*Assumptions!C$45</f>
        <v>0</v>
      </c>
      <c r="W15" s="51">
        <f>'Temporary Relocation Numbers'!W15*Assumptions!D$45</f>
        <v>0</v>
      </c>
      <c r="X15" s="51">
        <f>'Temporary Relocation Numbers'!X15*Assumptions!E$45</f>
        <v>0</v>
      </c>
      <c r="Y15" s="51">
        <f>'Temporary Relocation Numbers'!Y15*Assumptions!F$45</f>
        <v>0</v>
      </c>
      <c r="Z15" s="51">
        <f>'Temporary Relocation Numbers'!Z15*Assumptions!G$45</f>
        <v>0</v>
      </c>
      <c r="AA15" s="51">
        <f>'Temporary Relocation Numbers'!AA15*Assumptions!H$45</f>
        <v>0</v>
      </c>
      <c r="AB15" s="52">
        <f>'Temporary Relocation Numbers'!AB15*Assumptions!C$45</f>
        <v>60442.598912292626</v>
      </c>
      <c r="AC15" s="52">
        <f>'Temporary Relocation Numbers'!AC15*Assumptions!D$45</f>
        <v>61288.805043961416</v>
      </c>
      <c r="AD15" s="52">
        <f>'Temporary Relocation Numbers'!AD15*Assumptions!E$45</f>
        <v>42188.593364541361</v>
      </c>
      <c r="AE15" s="52">
        <f>'Temporary Relocation Numbers'!AE15*Assumptions!F$45</f>
        <v>33772.054155912367</v>
      </c>
      <c r="AF15" s="52">
        <f>'Temporary Relocation Numbers'!AF15*Assumptions!G$45</f>
        <v>34512.428561894681</v>
      </c>
      <c r="AG15" s="52">
        <f>'Temporary Relocation Numbers'!AG15*Assumptions!H$45</f>
        <v>14032.113827419293</v>
      </c>
      <c r="AH15" s="53">
        <f>'Temporary Relocation Numbers'!AH15*Assumptions!C$45</f>
        <v>19378165.377273042</v>
      </c>
      <c r="AI15" s="53">
        <f>'Temporary Relocation Numbers'!AI15*Assumptions!D$45</f>
        <v>32942344.754519098</v>
      </c>
      <c r="AJ15" s="53">
        <f>'Temporary Relocation Numbers'!AJ15*Assumptions!E$45</f>
        <v>26297182.116590906</v>
      </c>
      <c r="AK15" s="53">
        <f>'Temporary Relocation Numbers'!AK15*Assumptions!F$45</f>
        <v>9535899.2366068158</v>
      </c>
      <c r="AL15" s="53">
        <f>'Temporary Relocation Numbers'!AL15*Assumptions!G$45</f>
        <v>7601062.4326497586</v>
      </c>
      <c r="AM15" s="53">
        <f>'Temporary Relocation Numbers'!AM15*Assumptions!H$45</f>
        <v>4120601.4841090078</v>
      </c>
    </row>
    <row r="16" spans="1:39" x14ac:dyDescent="0.35">
      <c r="A16">
        <v>2035</v>
      </c>
      <c r="B16" s="51">
        <f>'Temporary Relocation Numbers'!B16*Assumptions!C$45</f>
        <v>0</v>
      </c>
      <c r="C16" s="51">
        <f>'Temporary Relocation Numbers'!C16*Assumptions!D$45</f>
        <v>0</v>
      </c>
      <c r="D16" s="51">
        <f>'Temporary Relocation Numbers'!D16*Assumptions!E$45</f>
        <v>0</v>
      </c>
      <c r="E16" s="51">
        <f>'Temporary Relocation Numbers'!E16*Assumptions!F$45</f>
        <v>0</v>
      </c>
      <c r="F16" s="51">
        <f>'Temporary Relocation Numbers'!F16*Assumptions!G$45</f>
        <v>0</v>
      </c>
      <c r="G16" s="51">
        <f>'Temporary Relocation Numbers'!G16*Assumptions!H$45</f>
        <v>0</v>
      </c>
      <c r="H16" s="52">
        <f>'Temporary Relocation Numbers'!H16*Assumptions!C$45</f>
        <v>65315.638378248041</v>
      </c>
      <c r="I16" s="52">
        <f>'Temporary Relocation Numbers'!I16*Assumptions!D$45</f>
        <v>67519.846386275545</v>
      </c>
      <c r="J16" s="52">
        <f>'Temporary Relocation Numbers'!J16*Assumptions!E$45</f>
        <v>46971.060422855538</v>
      </c>
      <c r="K16" s="52">
        <f>'Temporary Relocation Numbers'!K16*Assumptions!F$45</f>
        <v>34063.464306013928</v>
      </c>
      <c r="L16" s="52">
        <f>'Temporary Relocation Numbers'!L16*Assumptions!G$45</f>
        <v>35444.682011097437</v>
      </c>
      <c r="M16" s="52">
        <f>'Temporary Relocation Numbers'!M16*Assumptions!H$45</f>
        <v>15434.342428651309</v>
      </c>
      <c r="N16" s="53">
        <f>'Temporary Relocation Numbers'!N16*Assumptions!C$45</f>
        <v>21104057.378095809</v>
      </c>
      <c r="O16" s="53">
        <f>'Temporary Relocation Numbers'!O16*Assumptions!D$45</f>
        <v>36574976.400385119</v>
      </c>
      <c r="P16" s="53">
        <f>'Temporary Relocation Numbers'!P16*Assumptions!E$45</f>
        <v>29506913.832775455</v>
      </c>
      <c r="Q16" s="53">
        <f>'Temporary Relocation Numbers'!Q16*Assumptions!F$45</f>
        <v>9693313.2041487433</v>
      </c>
      <c r="R16" s="53">
        <f>'Temporary Relocation Numbers'!R16*Assumptions!G$45</f>
        <v>7867361.7232057396</v>
      </c>
      <c r="S16" s="53">
        <f>'Temporary Relocation Numbers'!S16*Assumptions!H$45</f>
        <v>4567777.0902464725</v>
      </c>
      <c r="U16">
        <v>2035</v>
      </c>
      <c r="V16" s="51">
        <f>'Temporary Relocation Numbers'!V16*Assumptions!C$45</f>
        <v>0</v>
      </c>
      <c r="W16" s="51">
        <f>'Temporary Relocation Numbers'!W16*Assumptions!D$45</f>
        <v>0</v>
      </c>
      <c r="X16" s="51">
        <f>'Temporary Relocation Numbers'!X16*Assumptions!E$45</f>
        <v>0</v>
      </c>
      <c r="Y16" s="51">
        <f>'Temporary Relocation Numbers'!Y16*Assumptions!F$45</f>
        <v>0</v>
      </c>
      <c r="Z16" s="51">
        <f>'Temporary Relocation Numbers'!Z16*Assumptions!G$45</f>
        <v>0</v>
      </c>
      <c r="AA16" s="51">
        <f>'Temporary Relocation Numbers'!AA16*Assumptions!H$45</f>
        <v>0</v>
      </c>
      <c r="AB16" s="52">
        <f>'Temporary Relocation Numbers'!AB16*Assumptions!C$45</f>
        <v>60807.270288351079</v>
      </c>
      <c r="AC16" s="52">
        <f>'Temporary Relocation Numbers'!AC16*Assumptions!D$45</f>
        <v>61658.58187809115</v>
      </c>
      <c r="AD16" s="52">
        <f>'Temporary Relocation Numbers'!AD16*Assumptions!E$45</f>
        <v>42443.131929611067</v>
      </c>
      <c r="AE16" s="52">
        <f>'Temporary Relocation Numbers'!AE16*Assumptions!F$45</f>
        <v>33975.812791096607</v>
      </c>
      <c r="AF16" s="52">
        <f>'Temporary Relocation Numbers'!AF16*Assumptions!G$45</f>
        <v>34720.654135269651</v>
      </c>
      <c r="AG16" s="52">
        <f>'Temporary Relocation Numbers'!AG16*Assumptions!H$45</f>
        <v>14116.77448646672</v>
      </c>
      <c r="AH16" s="53">
        <f>'Temporary Relocation Numbers'!AH16*Assumptions!C$45</f>
        <v>19647363.985622626</v>
      </c>
      <c r="AI16" s="53">
        <f>'Temporary Relocation Numbers'!AI16*Assumptions!D$45</f>
        <v>33399974.937306643</v>
      </c>
      <c r="AJ16" s="53">
        <f>'Temporary Relocation Numbers'!AJ16*Assumptions!E$45</f>
        <v>26662498.682502992</v>
      </c>
      <c r="AK16" s="53">
        <f>'Temporary Relocation Numbers'!AK16*Assumptions!F$45</f>
        <v>9668370.5389142614</v>
      </c>
      <c r="AL16" s="53">
        <f>'Temporary Relocation Numbers'!AL16*Assumptions!G$45</f>
        <v>7706655.2681432283</v>
      </c>
      <c r="AM16" s="53">
        <f>'Temporary Relocation Numbers'!AM16*Assumptions!H$45</f>
        <v>4177844.2706932481</v>
      </c>
    </row>
    <row r="17" spans="1:39" x14ac:dyDescent="0.35">
      <c r="A17">
        <v>2036</v>
      </c>
      <c r="B17" s="51">
        <f>'Temporary Relocation Numbers'!B17*Assumptions!C$45</f>
        <v>0</v>
      </c>
      <c r="C17" s="51">
        <f>'Temporary Relocation Numbers'!C17*Assumptions!D$45</f>
        <v>0</v>
      </c>
      <c r="D17" s="51">
        <f>'Temporary Relocation Numbers'!D17*Assumptions!E$45</f>
        <v>0</v>
      </c>
      <c r="E17" s="51">
        <f>'Temporary Relocation Numbers'!E17*Assumptions!F$45</f>
        <v>0</v>
      </c>
      <c r="F17" s="51">
        <f>'Temporary Relocation Numbers'!F17*Assumptions!G$45</f>
        <v>0</v>
      </c>
      <c r="G17" s="51">
        <f>'Temporary Relocation Numbers'!G17*Assumptions!H$45</f>
        <v>0</v>
      </c>
      <c r="H17" s="52">
        <f>'Temporary Relocation Numbers'!H17*Assumptions!C$45</f>
        <v>65709.710508734948</v>
      </c>
      <c r="I17" s="52">
        <f>'Temporary Relocation Numbers'!I17*Assumptions!D$45</f>
        <v>67927.217275946721</v>
      </c>
      <c r="J17" s="52">
        <f>'Temporary Relocation Numbers'!J17*Assumptions!E$45</f>
        <v>47254.4532872852</v>
      </c>
      <c r="K17" s="52">
        <f>'Temporary Relocation Numbers'!K17*Assumptions!F$45</f>
        <v>34268.981120732926</v>
      </c>
      <c r="L17" s="52">
        <f>'Temporary Relocation Numbers'!L17*Assumptions!G$45</f>
        <v>35658.532196158107</v>
      </c>
      <c r="M17" s="52">
        <f>'Temporary Relocation Numbers'!M17*Assumptions!H$45</f>
        <v>15527.463224138301</v>
      </c>
      <c r="N17" s="53">
        <f>'Temporary Relocation Numbers'!N17*Assumptions!C$45</f>
        <v>21397231.82294682</v>
      </c>
      <c r="O17" s="53">
        <f>'Temporary Relocation Numbers'!O17*Assumptions!D$45</f>
        <v>37083070.564910628</v>
      </c>
      <c r="P17" s="53">
        <f>'Temporary Relocation Numbers'!P17*Assumptions!E$45</f>
        <v>29916819.517128322</v>
      </c>
      <c r="Q17" s="53">
        <f>'Temporary Relocation Numbers'!Q17*Assumptions!F$45</f>
        <v>9827971.2780195456</v>
      </c>
      <c r="R17" s="53">
        <f>'Temporary Relocation Numbers'!R17*Assumptions!G$45</f>
        <v>7976653.9490711261</v>
      </c>
      <c r="S17" s="53">
        <f>'Temporary Relocation Numbers'!S17*Assumptions!H$45</f>
        <v>4631231.9742360376</v>
      </c>
      <c r="U17">
        <v>2036</v>
      </c>
      <c r="V17" s="51">
        <f>'Temporary Relocation Numbers'!V17*Assumptions!C$45</f>
        <v>0</v>
      </c>
      <c r="W17" s="51">
        <f>'Temporary Relocation Numbers'!W17*Assumptions!D$45</f>
        <v>0</v>
      </c>
      <c r="X17" s="51">
        <f>'Temporary Relocation Numbers'!X17*Assumptions!E$45</f>
        <v>0</v>
      </c>
      <c r="Y17" s="51">
        <f>'Temporary Relocation Numbers'!Y17*Assumptions!F$45</f>
        <v>0</v>
      </c>
      <c r="Z17" s="51">
        <f>'Temporary Relocation Numbers'!Z17*Assumptions!G$45</f>
        <v>0</v>
      </c>
      <c r="AA17" s="51">
        <f>'Temporary Relocation Numbers'!AA17*Assumptions!H$45</f>
        <v>0</v>
      </c>
      <c r="AB17" s="52">
        <f>'Temporary Relocation Numbers'!AB17*Assumptions!C$45</f>
        <v>61174.141854588481</v>
      </c>
      <c r="AC17" s="52">
        <f>'Temporary Relocation Numbers'!AC17*Assumptions!D$45</f>
        <v>62030.589705417115</v>
      </c>
      <c r="AD17" s="52">
        <f>'Temporary Relocation Numbers'!AD17*Assumptions!E$45</f>
        <v>42699.206215024591</v>
      </c>
      <c r="AE17" s="52">
        <f>'Temporary Relocation Numbers'!AE17*Assumptions!F$45</f>
        <v>34180.800773516312</v>
      </c>
      <c r="AF17" s="52">
        <f>'Temporary Relocation Numbers'!AF17*Assumptions!G$45</f>
        <v>34930.136006483233</v>
      </c>
      <c r="AG17" s="52">
        <f>'Temporary Relocation Numbers'!AG17*Assumptions!H$45</f>
        <v>14201.9459329321</v>
      </c>
      <c r="AH17" s="53">
        <f>'Temporary Relocation Numbers'!AH17*Assumptions!C$45</f>
        <v>19920302.261238251</v>
      </c>
      <c r="AI17" s="53">
        <f>'Temporary Relocation Numbers'!AI17*Assumptions!D$45</f>
        <v>33863962.450932615</v>
      </c>
      <c r="AJ17" s="53">
        <f>'Temporary Relocation Numbers'!AJ17*Assumptions!E$45</f>
        <v>27032890.172136482</v>
      </c>
      <c r="AK17" s="53">
        <f>'Temporary Relocation Numbers'!AK17*Assumptions!F$45</f>
        <v>9802682.1129674111</v>
      </c>
      <c r="AL17" s="53">
        <f>'Temporary Relocation Numbers'!AL17*Assumptions!G$45</f>
        <v>7813714.9836954148</v>
      </c>
      <c r="AM17" s="53">
        <f>'Temporary Relocation Numbers'!AM17*Assumptions!H$45</f>
        <v>4235882.2656053435</v>
      </c>
    </row>
    <row r="18" spans="1:39" x14ac:dyDescent="0.35">
      <c r="A18">
        <v>2037</v>
      </c>
      <c r="B18" s="51">
        <f>'Temporary Relocation Numbers'!B18*Assumptions!C$45</f>
        <v>0</v>
      </c>
      <c r="C18" s="51">
        <f>'Temporary Relocation Numbers'!C18*Assumptions!D$45</f>
        <v>0</v>
      </c>
      <c r="D18" s="51">
        <f>'Temporary Relocation Numbers'!D18*Assumptions!E$45</f>
        <v>0</v>
      </c>
      <c r="E18" s="51">
        <f>'Temporary Relocation Numbers'!E18*Assumptions!F$45</f>
        <v>0</v>
      </c>
      <c r="F18" s="51">
        <f>'Temporary Relocation Numbers'!F18*Assumptions!G$45</f>
        <v>0</v>
      </c>
      <c r="G18" s="51">
        <f>'Temporary Relocation Numbers'!G18*Assumptions!H$45</f>
        <v>0</v>
      </c>
      <c r="H18" s="52">
        <f>'Temporary Relocation Numbers'!H18*Assumptions!C$45</f>
        <v>66106.160214453193</v>
      </c>
      <c r="I18" s="52">
        <f>'Temporary Relocation Numbers'!I18*Assumptions!D$45</f>
        <v>68337.045976922789</v>
      </c>
      <c r="J18" s="52">
        <f>'Temporary Relocation Numbers'!J18*Assumptions!E$45</f>
        <v>47539.555960156191</v>
      </c>
      <c r="K18" s="52">
        <f>'Temporary Relocation Numbers'!K18*Assumptions!F$45</f>
        <v>34475.737890400509</v>
      </c>
      <c r="L18" s="52">
        <f>'Temporary Relocation Numbers'!L18*Assumptions!G$45</f>
        <v>35873.672614310337</v>
      </c>
      <c r="M18" s="52">
        <f>'Temporary Relocation Numbers'!M18*Assumptions!H$45</f>
        <v>15621.1458500105</v>
      </c>
      <c r="N18" s="53">
        <f>'Temporary Relocation Numbers'!N18*Assumptions!C$45</f>
        <v>21694479.003839713</v>
      </c>
      <c r="O18" s="53">
        <f>'Temporary Relocation Numbers'!O18*Assumptions!D$45</f>
        <v>37598223.098447733</v>
      </c>
      <c r="P18" s="53">
        <f>'Temporary Relocation Numbers'!P18*Assumptions!E$45</f>
        <v>30332419.550643455</v>
      </c>
      <c r="Q18" s="53">
        <f>'Temporary Relocation Numbers'!Q18*Assumptions!F$45</f>
        <v>9964500.0019432977</v>
      </c>
      <c r="R18" s="53">
        <f>'Temporary Relocation Numbers'!R18*Assumptions!G$45</f>
        <v>8087464.4463793263</v>
      </c>
      <c r="S18" s="53">
        <f>'Temporary Relocation Numbers'!S18*Assumptions!H$45</f>
        <v>4695568.3640921488</v>
      </c>
      <c r="U18">
        <v>2037</v>
      </c>
      <c r="V18" s="51">
        <f>'Temporary Relocation Numbers'!V18*Assumptions!C$45</f>
        <v>0</v>
      </c>
      <c r="W18" s="51">
        <f>'Temporary Relocation Numbers'!W18*Assumptions!D$45</f>
        <v>0</v>
      </c>
      <c r="X18" s="51">
        <f>'Temporary Relocation Numbers'!X18*Assumptions!E$45</f>
        <v>0</v>
      </c>
      <c r="Y18" s="51">
        <f>'Temporary Relocation Numbers'!Y18*Assumptions!F$45</f>
        <v>0</v>
      </c>
      <c r="Z18" s="51">
        <f>'Temporary Relocation Numbers'!Z18*Assumptions!G$45</f>
        <v>0</v>
      </c>
      <c r="AA18" s="51">
        <f>'Temporary Relocation Numbers'!AA18*Assumptions!H$45</f>
        <v>0</v>
      </c>
      <c r="AB18" s="52">
        <f>'Temporary Relocation Numbers'!AB18*Assumptions!C$45</f>
        <v>61543.226885523036</v>
      </c>
      <c r="AC18" s="52">
        <f>'Temporary Relocation Numbers'!AC18*Assumptions!D$45</f>
        <v>62404.841986302934</v>
      </c>
      <c r="AD18" s="52">
        <f>'Temporary Relocation Numbers'!AD18*Assumptions!E$45</f>
        <v>42956.825486320849</v>
      </c>
      <c r="AE18" s="52">
        <f>'Temporary Relocation Numbers'!AE18*Assumptions!F$45</f>
        <v>34387.02552025405</v>
      </c>
      <c r="AF18" s="52">
        <f>'Temporary Relocation Numbers'!AF18*Assumptions!G$45</f>
        <v>35140.881755220435</v>
      </c>
      <c r="AG18" s="52">
        <f>'Temporary Relocation Numbers'!AG18*Assumptions!H$45</f>
        <v>14287.631248574891</v>
      </c>
      <c r="AH18" s="53">
        <f>'Temporary Relocation Numbers'!AH18*Assumptions!C$45</f>
        <v>20197032.155024666</v>
      </c>
      <c r="AI18" s="53">
        <f>'Temporary Relocation Numbers'!AI18*Assumptions!D$45</f>
        <v>34334395.610497087</v>
      </c>
      <c r="AJ18" s="53">
        <f>'Temporary Relocation Numbers'!AJ18*Assumptions!E$45</f>
        <v>27408427.0855814</v>
      </c>
      <c r="AK18" s="53">
        <f>'Temporary Relocation Numbers'!AK18*Assumptions!F$45</f>
        <v>9938859.5235492755</v>
      </c>
      <c r="AL18" s="53">
        <f>'Temporary Relocation Numbers'!AL18*Assumptions!G$45</f>
        <v>7922261.9569872245</v>
      </c>
      <c r="AM18" s="53">
        <f>'Temporary Relocation Numbers'!AM18*Assumptions!H$45</f>
        <v>4294726.5157618113</v>
      </c>
    </row>
    <row r="19" spans="1:39" x14ac:dyDescent="0.35">
      <c r="A19">
        <v>2038</v>
      </c>
      <c r="B19" s="51">
        <f>'Temporary Relocation Numbers'!B19*Assumptions!C$45</f>
        <v>0</v>
      </c>
      <c r="C19" s="51">
        <f>'Temporary Relocation Numbers'!C19*Assumptions!D$45</f>
        <v>0</v>
      </c>
      <c r="D19" s="51">
        <f>'Temporary Relocation Numbers'!D19*Assumptions!E$45</f>
        <v>0</v>
      </c>
      <c r="E19" s="51">
        <f>'Temporary Relocation Numbers'!E19*Assumptions!F$45</f>
        <v>0</v>
      </c>
      <c r="F19" s="51">
        <f>'Temporary Relocation Numbers'!F19*Assumptions!G$45</f>
        <v>0</v>
      </c>
      <c r="G19" s="51">
        <f>'Temporary Relocation Numbers'!G19*Assumptions!H$45</f>
        <v>0</v>
      </c>
      <c r="H19" s="52">
        <f>'Temporary Relocation Numbers'!H19*Assumptions!C$45</f>
        <v>66505.001840147132</v>
      </c>
      <c r="I19" s="52">
        <f>'Temporary Relocation Numbers'!I19*Assumptions!D$45</f>
        <v>68749.347318040454</v>
      </c>
      <c r="J19" s="52">
        <f>'Temporary Relocation Numbers'!J19*Assumptions!E$45</f>
        <v>47826.378757341925</v>
      </c>
      <c r="K19" s="52">
        <f>'Temporary Relocation Numbers'!K19*Assumptions!F$45</f>
        <v>34683.742096099326</v>
      </c>
      <c r="L19" s="52">
        <f>'Temporary Relocation Numbers'!L19*Assumptions!G$45</f>
        <v>36090.111049982414</v>
      </c>
      <c r="M19" s="52">
        <f>'Temporary Relocation Numbers'!M19*Assumptions!H$45</f>
        <v>15715.393695987468</v>
      </c>
      <c r="N19" s="53">
        <f>'Temporary Relocation Numbers'!N19*Assumptions!C$45</f>
        <v>21995855.498621419</v>
      </c>
      <c r="O19" s="53">
        <f>'Temporary Relocation Numbers'!O19*Assumptions!D$45</f>
        <v>38120532.054815181</v>
      </c>
      <c r="P19" s="53">
        <f>'Temporary Relocation Numbers'!P19*Assumptions!E$45</f>
        <v>30753793.038377512</v>
      </c>
      <c r="Q19" s="53">
        <f>'Temporary Relocation Numbers'!Q19*Assumptions!F$45</f>
        <v>10102925.362713957</v>
      </c>
      <c r="R19" s="53">
        <f>'Temporary Relocation Numbers'!R19*Assumptions!G$45</f>
        <v>8199814.306732743</v>
      </c>
      <c r="S19" s="53">
        <f>'Temporary Relocation Numbers'!S19*Assumptions!H$45</f>
        <v>4760798.5055639725</v>
      </c>
      <c r="U19">
        <v>2038</v>
      </c>
      <c r="V19" s="51">
        <f>'Temporary Relocation Numbers'!V19*Assumptions!C$45</f>
        <v>0</v>
      </c>
      <c r="W19" s="51">
        <f>'Temporary Relocation Numbers'!W19*Assumptions!D$45</f>
        <v>0</v>
      </c>
      <c r="X19" s="51">
        <f>'Temporary Relocation Numbers'!X19*Assumptions!E$45</f>
        <v>0</v>
      </c>
      <c r="Y19" s="51">
        <f>'Temporary Relocation Numbers'!Y19*Assumptions!F$45</f>
        <v>0</v>
      </c>
      <c r="Z19" s="51">
        <f>'Temporary Relocation Numbers'!Z19*Assumptions!G$45</f>
        <v>0</v>
      </c>
      <c r="AA19" s="51">
        <f>'Temporary Relocation Numbers'!AA19*Assumptions!H$45</f>
        <v>0</v>
      </c>
      <c r="AB19" s="52">
        <f>'Temporary Relocation Numbers'!AB19*Assumptions!C$45</f>
        <v>61914.538735762777</v>
      </c>
      <c r="AC19" s="52">
        <f>'Temporary Relocation Numbers'!AC19*Assumptions!D$45</f>
        <v>62781.352262323315</v>
      </c>
      <c r="AD19" s="52">
        <f>'Temporary Relocation Numbers'!AD19*Assumptions!E$45</f>
        <v>43215.999064940988</v>
      </c>
      <c r="AE19" s="52">
        <f>'Temporary Relocation Numbers'!AE19*Assumptions!F$45</f>
        <v>34594.49449314228</v>
      </c>
      <c r="AF19" s="52">
        <f>'Temporary Relocation Numbers'!AF19*Assumptions!G$45</f>
        <v>35352.899006897183</v>
      </c>
      <c r="AG19" s="52">
        <f>'Temporary Relocation Numbers'!AG19*Assumptions!H$45</f>
        <v>14373.833533747878</v>
      </c>
      <c r="AH19" s="53">
        <f>'Temporary Relocation Numbers'!AH19*Assumptions!C$45</f>
        <v>20477606.339580901</v>
      </c>
      <c r="AI19" s="53">
        <f>'Temporary Relocation Numbers'!AI19*Assumptions!D$45</f>
        <v>34811363.957960472</v>
      </c>
      <c r="AJ19" s="53">
        <f>'Temporary Relocation Numbers'!AJ19*Assumptions!E$45</f>
        <v>27789180.902304571</v>
      </c>
      <c r="AK19" s="53">
        <f>'Temporary Relocation Numbers'!AK19*Assumptions!F$45</f>
        <v>10076928.690585043</v>
      </c>
      <c r="AL19" s="53">
        <f>'Temporary Relocation Numbers'!AL19*Assumptions!G$45</f>
        <v>8032316.848783277</v>
      </c>
      <c r="AM19" s="53">
        <f>'Temporary Relocation Numbers'!AM19*Assumptions!H$45</f>
        <v>4354388.2215412986</v>
      </c>
    </row>
    <row r="20" spans="1:39" x14ac:dyDescent="0.35">
      <c r="A20">
        <v>2039</v>
      </c>
      <c r="B20" s="51">
        <f>'Temporary Relocation Numbers'!B20*Assumptions!C$45</f>
        <v>0</v>
      </c>
      <c r="C20" s="51">
        <f>'Temporary Relocation Numbers'!C20*Assumptions!D$45</f>
        <v>0</v>
      </c>
      <c r="D20" s="51">
        <f>'Temporary Relocation Numbers'!D20*Assumptions!E$45</f>
        <v>0</v>
      </c>
      <c r="E20" s="51">
        <f>'Temporary Relocation Numbers'!E20*Assumptions!F$45</f>
        <v>0</v>
      </c>
      <c r="F20" s="51">
        <f>'Temporary Relocation Numbers'!F20*Assumptions!G$45</f>
        <v>0</v>
      </c>
      <c r="G20" s="51">
        <f>'Temporary Relocation Numbers'!G20*Assumptions!H$45</f>
        <v>0</v>
      </c>
      <c r="H20" s="52">
        <f>'Temporary Relocation Numbers'!H20*Assumptions!C$45</f>
        <v>66906.249817108052</v>
      </c>
      <c r="I20" s="52">
        <f>'Temporary Relocation Numbers'!I20*Assumptions!D$45</f>
        <v>69164.136217604027</v>
      </c>
      <c r="J20" s="52">
        <f>'Temporary Relocation Numbers'!J20*Assumptions!E$45</f>
        <v>48114.932056955025</v>
      </c>
      <c r="K20" s="52">
        <f>'Temporary Relocation Numbers'!K20*Assumptions!F$45</f>
        <v>34893.001264047998</v>
      </c>
      <c r="L20" s="52">
        <f>'Temporary Relocation Numbers'!L20*Assumptions!G$45</f>
        <v>36307.855334568812</v>
      </c>
      <c r="M20" s="52">
        <f>'Temporary Relocation Numbers'!M20*Assumptions!H$45</f>
        <v>15810.210172240128</v>
      </c>
      <c r="N20" s="53">
        <f>'Temporary Relocation Numbers'!N20*Assumptions!C$45</f>
        <v>22301418.671109971</v>
      </c>
      <c r="O20" s="53">
        <f>'Temporary Relocation Numbers'!O20*Assumptions!D$45</f>
        <v>38650096.849980839</v>
      </c>
      <c r="P20" s="53">
        <f>'Temporary Relocation Numbers'!P20*Assumptions!E$45</f>
        <v>31181020.184302878</v>
      </c>
      <c r="Q20" s="53">
        <f>'Temporary Relocation Numbers'!Q20*Assumptions!F$45</f>
        <v>10243273.708130185</v>
      </c>
      <c r="R20" s="53">
        <f>'Temporary Relocation Numbers'!R20*Assumptions!G$45</f>
        <v>8313724.9147352045</v>
      </c>
      <c r="S20" s="53">
        <f>'Temporary Relocation Numbers'!S20*Assumptions!H$45</f>
        <v>4826934.8145168135</v>
      </c>
      <c r="U20">
        <v>2039</v>
      </c>
      <c r="V20" s="51">
        <f>'Temporary Relocation Numbers'!V20*Assumptions!C$45</f>
        <v>0</v>
      </c>
      <c r="W20" s="51">
        <f>'Temporary Relocation Numbers'!W20*Assumptions!D$45</f>
        <v>0</v>
      </c>
      <c r="X20" s="51">
        <f>'Temporary Relocation Numbers'!X20*Assumptions!E$45</f>
        <v>0</v>
      </c>
      <c r="Y20" s="51">
        <f>'Temporary Relocation Numbers'!Y20*Assumptions!F$45</f>
        <v>0</v>
      </c>
      <c r="Z20" s="51">
        <f>'Temporary Relocation Numbers'!Z20*Assumptions!G$45</f>
        <v>0</v>
      </c>
      <c r="AA20" s="51">
        <f>'Temporary Relocation Numbers'!AA20*Assumptions!H$45</f>
        <v>0</v>
      </c>
      <c r="AB20" s="52">
        <f>'Temporary Relocation Numbers'!AB20*Assumptions!C$45</f>
        <v>62288.090840488774</v>
      </c>
      <c r="AC20" s="52">
        <f>'Temporary Relocation Numbers'!AC20*Assumptions!D$45</f>
        <v>63160.134156754015</v>
      </c>
      <c r="AD20" s="52">
        <f>'Temporary Relocation Numbers'!AD20*Assumptions!E$45</f>
        <v>43476.736328565632</v>
      </c>
      <c r="AE20" s="52">
        <f>'Temporary Relocation Numbers'!AE20*Assumptions!F$45</f>
        <v>34803.2151990333</v>
      </c>
      <c r="AF20" s="52">
        <f>'Temporary Relocation Numbers'!AF20*Assumptions!G$45</f>
        <v>35566.195432936183</v>
      </c>
      <c r="AG20" s="52">
        <f>'Temporary Relocation Numbers'!AG20*Assumptions!H$45</f>
        <v>14460.555907509361</v>
      </c>
      <c r="AH20" s="53">
        <f>'Temporary Relocation Numbers'!AH20*Assumptions!C$45</f>
        <v>20762078.219225969</v>
      </c>
      <c r="AI20" s="53">
        <f>'Temporary Relocation Numbers'!AI20*Assumptions!D$45</f>
        <v>35294958.279186785</v>
      </c>
      <c r="AJ20" s="53">
        <f>'Temporary Relocation Numbers'!AJ20*Assumptions!E$45</f>
        <v>28175224.094755009</v>
      </c>
      <c r="AK20" s="53">
        <f>'Temporary Relocation Numbers'!AK20*Assumptions!F$45</f>
        <v>10216915.894075677</v>
      </c>
      <c r="AL20" s="53">
        <f>'Temporary Relocation Numbers'!AL20*Assumptions!G$45</f>
        <v>8143900.6068644878</v>
      </c>
      <c r="AM20" s="53">
        <f>'Temporary Relocation Numbers'!AM20*Assumptions!H$45</f>
        <v>4414878.7389164623</v>
      </c>
    </row>
    <row r="21" spans="1:39" x14ac:dyDescent="0.35">
      <c r="A21">
        <v>2040</v>
      </c>
      <c r="B21" s="51">
        <f>'Temporary Relocation Numbers'!B21*Assumptions!C$45</f>
        <v>0</v>
      </c>
      <c r="C21" s="51">
        <f>'Temporary Relocation Numbers'!C21*Assumptions!D$45</f>
        <v>0</v>
      </c>
      <c r="D21" s="51">
        <f>'Temporary Relocation Numbers'!D21*Assumptions!E$45</f>
        <v>0</v>
      </c>
      <c r="E21" s="51">
        <f>'Temporary Relocation Numbers'!E21*Assumptions!F$45</f>
        <v>0</v>
      </c>
      <c r="F21" s="51">
        <f>'Temporary Relocation Numbers'!F21*Assumptions!G$45</f>
        <v>0</v>
      </c>
      <c r="G21" s="51">
        <f>'Temporary Relocation Numbers'!G21*Assumptions!H$45</f>
        <v>0</v>
      </c>
      <c r="H21" s="52">
        <f>'Temporary Relocation Numbers'!H21*Assumptions!C$45</f>
        <v>74791.454883526909</v>
      </c>
      <c r="I21" s="52">
        <f>'Temporary Relocation Numbers'!I21*Assumptions!D$45</f>
        <v>77315.443439400828</v>
      </c>
      <c r="J21" s="52">
        <f>'Temporary Relocation Numbers'!J21*Assumptions!E$45</f>
        <v>53785.495077046602</v>
      </c>
      <c r="K21" s="52">
        <f>'Temporary Relocation Numbers'!K21*Assumptions!F$45</f>
        <v>39005.299757864908</v>
      </c>
      <c r="L21" s="52">
        <f>'Temporary Relocation Numbers'!L21*Assumptions!G$45</f>
        <v>40586.900799193543</v>
      </c>
      <c r="M21" s="52">
        <f>'Temporary Relocation Numbers'!M21*Assumptions!H$45</f>
        <v>17673.51516530248</v>
      </c>
      <c r="N21" s="53">
        <f>'Temporary Relocation Numbers'!N21*Assumptions!C$45</f>
        <v>25124477.548374955</v>
      </c>
      <c r="O21" s="53">
        <f>'Temporary Relocation Numbers'!O21*Assumptions!D$45</f>
        <v>43542677.928727925</v>
      </c>
      <c r="P21" s="53">
        <f>'Temporary Relocation Numbers'!P21*Assumptions!E$45</f>
        <v>35128116.874950036</v>
      </c>
      <c r="Q21" s="53">
        <f>'Temporary Relocation Numbers'!Q21*Assumptions!F$45</f>
        <v>11539934.032769194</v>
      </c>
      <c r="R21" s="53">
        <f>'Temporary Relocation Numbers'!R21*Assumptions!G$45</f>
        <v>9366130.3813921884</v>
      </c>
      <c r="S21" s="53">
        <f>'Temporary Relocation Numbers'!S21*Assumptions!H$45</f>
        <v>5437959.6725790333</v>
      </c>
      <c r="U21">
        <v>2040</v>
      </c>
      <c r="V21" s="51">
        <f>'Temporary Relocation Numbers'!V21*Assumptions!C$45</f>
        <v>0</v>
      </c>
      <c r="W21" s="51">
        <f>'Temporary Relocation Numbers'!W21*Assumptions!D$45</f>
        <v>0</v>
      </c>
      <c r="X21" s="51">
        <f>'Temporary Relocation Numbers'!X21*Assumptions!E$45</f>
        <v>0</v>
      </c>
      <c r="Y21" s="51">
        <f>'Temporary Relocation Numbers'!Y21*Assumptions!F$45</f>
        <v>0</v>
      </c>
      <c r="Z21" s="51">
        <f>'Temporary Relocation Numbers'!Z21*Assumptions!G$45</f>
        <v>0</v>
      </c>
      <c r="AA21" s="51">
        <f>'Temporary Relocation Numbers'!AA21*Assumptions!H$45</f>
        <v>0</v>
      </c>
      <c r="AB21" s="52">
        <f>'Temporary Relocation Numbers'!AB21*Assumptions!C$45</f>
        <v>69629.024920871088</v>
      </c>
      <c r="AC21" s="52">
        <f>'Temporary Relocation Numbers'!AC21*Assumptions!D$45</f>
        <v>70603.842498051337</v>
      </c>
      <c r="AD21" s="52">
        <f>'Temporary Relocation Numbers'!AD21*Assumptions!E$45</f>
        <v>48600.666940526236</v>
      </c>
      <c r="AE21" s="52">
        <f>'Temporary Relocation Numbers'!AE21*Assumptions!F$45</f>
        <v>38904.931997766667</v>
      </c>
      <c r="AF21" s="52">
        <f>'Temporary Relocation Numbers'!AF21*Assumptions!G$45</f>
        <v>39757.832913554936</v>
      </c>
      <c r="AG21" s="52">
        <f>'Temporary Relocation Numbers'!AG21*Assumptions!H$45</f>
        <v>16164.798022660305</v>
      </c>
      <c r="AH21" s="53">
        <f>'Temporary Relocation Numbers'!AH21*Assumptions!C$45</f>
        <v>23390277.352727041</v>
      </c>
      <c r="AI21" s="53">
        <f>'Temporary Relocation Numbers'!AI21*Assumptions!D$45</f>
        <v>39762824.057691358</v>
      </c>
      <c r="AJ21" s="53">
        <f>'Temporary Relocation Numbers'!AJ21*Assumptions!E$45</f>
        <v>31741827.53252947</v>
      </c>
      <c r="AK21" s="53">
        <f>'Temporary Relocation Numbers'!AK21*Assumptions!F$45</f>
        <v>11510239.674880894</v>
      </c>
      <c r="AL21" s="53">
        <f>'Temporary Relocation Numbers'!AL21*Assumptions!G$45</f>
        <v>9174808.6061638966</v>
      </c>
      <c r="AM21" s="53">
        <f>'Temporary Relocation Numbers'!AM21*Assumptions!H$45</f>
        <v>4973742.8542335806</v>
      </c>
    </row>
    <row r="22" spans="1:39" x14ac:dyDescent="0.35">
      <c r="A22">
        <v>2041</v>
      </c>
      <c r="B22" s="51">
        <f>'Temporary Relocation Numbers'!B22*Assumptions!C$45</f>
        <v>0</v>
      </c>
      <c r="C22" s="51">
        <f>'Temporary Relocation Numbers'!C22*Assumptions!D$45</f>
        <v>0</v>
      </c>
      <c r="D22" s="51">
        <f>'Temporary Relocation Numbers'!D22*Assumptions!E$45</f>
        <v>0</v>
      </c>
      <c r="E22" s="51">
        <f>'Temporary Relocation Numbers'!E22*Assumptions!F$45</f>
        <v>0</v>
      </c>
      <c r="F22" s="51">
        <f>'Temporary Relocation Numbers'!F22*Assumptions!G$45</f>
        <v>0</v>
      </c>
      <c r="G22" s="51">
        <f>'Temporary Relocation Numbers'!G22*Assumptions!H$45</f>
        <v>0</v>
      </c>
      <c r="H22" s="52">
        <f>'Temporary Relocation Numbers'!H22*Assumptions!C$45</f>
        <v>75242.697934961005</v>
      </c>
      <c r="I22" s="52">
        <f>'Temporary Relocation Numbers'!I22*Assumptions!D$45</f>
        <v>77781.914598103482</v>
      </c>
      <c r="J22" s="52">
        <f>'Temporary Relocation Numbers'!J22*Assumptions!E$45</f>
        <v>54110.001813267423</v>
      </c>
      <c r="K22" s="52">
        <f>'Temporary Relocation Numbers'!K22*Assumptions!F$45</f>
        <v>39240.632397298796</v>
      </c>
      <c r="L22" s="52">
        <f>'Temporary Relocation Numbers'!L22*Assumptions!G$45</f>
        <v>40831.775791843465</v>
      </c>
      <c r="M22" s="52">
        <f>'Temporary Relocation Numbers'!M22*Assumptions!H$45</f>
        <v>17780.145674431868</v>
      </c>
      <c r="N22" s="53">
        <f>'Temporary Relocation Numbers'!N22*Assumptions!C$45</f>
        <v>25473503.075810339</v>
      </c>
      <c r="O22" s="53">
        <f>'Temporary Relocation Numbers'!O22*Assumptions!D$45</f>
        <v>44147566.372706987</v>
      </c>
      <c r="P22" s="53">
        <f>'Temporary Relocation Numbers'!P22*Assumptions!E$45</f>
        <v>35616111.480867103</v>
      </c>
      <c r="Q22" s="53">
        <f>'Temporary Relocation Numbers'!Q22*Assumptions!F$45</f>
        <v>11700245.090167377</v>
      </c>
      <c r="R22" s="53">
        <f>'Temporary Relocation Numbers'!R22*Assumptions!G$45</f>
        <v>9496243.2798634004</v>
      </c>
      <c r="S22" s="53">
        <f>'Temporary Relocation Numbers'!S22*Assumptions!H$45</f>
        <v>5513503.0043454291</v>
      </c>
      <c r="U22">
        <v>2041</v>
      </c>
      <c r="V22" s="51">
        <f>'Temporary Relocation Numbers'!V22*Assumptions!C$45</f>
        <v>0</v>
      </c>
      <c r="W22" s="51">
        <f>'Temporary Relocation Numbers'!W22*Assumptions!D$45</f>
        <v>0</v>
      </c>
      <c r="X22" s="51">
        <f>'Temporary Relocation Numbers'!X22*Assumptions!E$45</f>
        <v>0</v>
      </c>
      <c r="Y22" s="51">
        <f>'Temporary Relocation Numbers'!Y22*Assumptions!F$45</f>
        <v>0</v>
      </c>
      <c r="Z22" s="51">
        <f>'Temporary Relocation Numbers'!Z22*Assumptions!G$45</f>
        <v>0</v>
      </c>
      <c r="AA22" s="51">
        <f>'Temporary Relocation Numbers'!AA22*Assumptions!H$45</f>
        <v>0</v>
      </c>
      <c r="AB22" s="52">
        <f>'Temporary Relocation Numbers'!AB22*Assumptions!C$45</f>
        <v>70049.121223618553</v>
      </c>
      <c r="AC22" s="52">
        <f>'Temporary Relocation Numbers'!AC22*Assumptions!D$45</f>
        <v>71029.820216781503</v>
      </c>
      <c r="AD22" s="52">
        <f>'Temporary Relocation Numbers'!AD22*Assumptions!E$45</f>
        <v>48893.891792030023</v>
      </c>
      <c r="AE22" s="52">
        <f>'Temporary Relocation Numbers'!AE22*Assumptions!F$45</f>
        <v>39139.659083338782</v>
      </c>
      <c r="AF22" s="52">
        <f>'Temporary Relocation Numbers'!AF22*Assumptions!G$45</f>
        <v>39997.705849176506</v>
      </c>
      <c r="AG22" s="52">
        <f>'Temporary Relocation Numbers'!AG22*Assumptions!H$45</f>
        <v>16262.325912670205</v>
      </c>
      <c r="AH22" s="53">
        <f>'Temporary Relocation Numbers'!AH22*Assumptions!C$45</f>
        <v>23715211.627446853</v>
      </c>
      <c r="AI22" s="53">
        <f>'Temporary Relocation Numbers'!AI22*Assumptions!D$45</f>
        <v>40315203.330547281</v>
      </c>
      <c r="AJ22" s="53">
        <f>'Temporary Relocation Numbers'!AJ22*Assumptions!E$45</f>
        <v>32182780.307566203</v>
      </c>
      <c r="AK22" s="53">
        <f>'Temporary Relocation Numbers'!AK22*Assumptions!F$45</f>
        <v>11670138.222649617</v>
      </c>
      <c r="AL22" s="53">
        <f>'Temporary Relocation Numbers'!AL22*Assumptions!G$45</f>
        <v>9302263.6908206586</v>
      </c>
      <c r="AM22" s="53">
        <f>'Temporary Relocation Numbers'!AM22*Assumptions!H$45</f>
        <v>5042837.354594212</v>
      </c>
    </row>
    <row r="23" spans="1:39" x14ac:dyDescent="0.35">
      <c r="A23">
        <v>2042</v>
      </c>
      <c r="B23" s="51">
        <f>'Temporary Relocation Numbers'!B23*Assumptions!C$45</f>
        <v>0</v>
      </c>
      <c r="C23" s="51">
        <f>'Temporary Relocation Numbers'!C23*Assumptions!D$45</f>
        <v>0</v>
      </c>
      <c r="D23" s="51">
        <f>'Temporary Relocation Numbers'!D23*Assumptions!E$45</f>
        <v>0</v>
      </c>
      <c r="E23" s="51">
        <f>'Temporary Relocation Numbers'!E23*Assumptions!F$45</f>
        <v>0</v>
      </c>
      <c r="F23" s="51">
        <f>'Temporary Relocation Numbers'!F23*Assumptions!G$45</f>
        <v>0</v>
      </c>
      <c r="G23" s="51">
        <f>'Temporary Relocation Numbers'!G23*Assumptions!H$45</f>
        <v>0</v>
      </c>
      <c r="H23" s="52">
        <f>'Temporary Relocation Numbers'!H23*Assumptions!C$45</f>
        <v>75696.663493823056</v>
      </c>
      <c r="I23" s="52">
        <f>'Temporary Relocation Numbers'!I23*Assumptions!D$45</f>
        <v>78251.200140740577</v>
      </c>
      <c r="J23" s="52">
        <f>'Temporary Relocation Numbers'!J23*Assumptions!E$45</f>
        <v>54436.466412322865</v>
      </c>
      <c r="K23" s="52">
        <f>'Temporary Relocation Numbers'!K23*Assumptions!F$45</f>
        <v>39477.384880998114</v>
      </c>
      <c r="L23" s="52">
        <f>'Temporary Relocation Numbers'!L23*Assumptions!G$45</f>
        <v>41078.128201119063</v>
      </c>
      <c r="M23" s="52">
        <f>'Temporary Relocation Numbers'!M23*Assumptions!H$45</f>
        <v>17887.419522782166</v>
      </c>
      <c r="N23" s="53">
        <f>'Temporary Relocation Numbers'!N23*Assumptions!C$45</f>
        <v>25827377.214269258</v>
      </c>
      <c r="O23" s="53">
        <f>'Temporary Relocation Numbers'!O23*Assumptions!D$45</f>
        <v>44760857.83751674</v>
      </c>
      <c r="P23" s="53">
        <f>'Temporary Relocation Numbers'!P23*Assumptions!E$45</f>
        <v>36110885.235699311</v>
      </c>
      <c r="Q23" s="53">
        <f>'Temporary Relocation Numbers'!Q23*Assumptions!F$45</f>
        <v>11862783.165072862</v>
      </c>
      <c r="R23" s="53">
        <f>'Temporary Relocation Numbers'!R23*Assumptions!G$45</f>
        <v>9628163.6874829177</v>
      </c>
      <c r="S23" s="53">
        <f>'Temporary Relocation Numbers'!S23*Assumptions!H$45</f>
        <v>5590095.7729076035</v>
      </c>
      <c r="U23">
        <v>2042</v>
      </c>
      <c r="V23" s="51">
        <f>'Temporary Relocation Numbers'!V23*Assumptions!C$45</f>
        <v>0</v>
      </c>
      <c r="W23" s="51">
        <f>'Temporary Relocation Numbers'!W23*Assumptions!D$45</f>
        <v>0</v>
      </c>
      <c r="X23" s="51">
        <f>'Temporary Relocation Numbers'!X23*Assumptions!E$45</f>
        <v>0</v>
      </c>
      <c r="Y23" s="51">
        <f>'Temporary Relocation Numbers'!Y23*Assumptions!F$45</f>
        <v>0</v>
      </c>
      <c r="Z23" s="51">
        <f>'Temporary Relocation Numbers'!Z23*Assumptions!G$45</f>
        <v>0</v>
      </c>
      <c r="AA23" s="51">
        <f>'Temporary Relocation Numbers'!AA23*Assumptions!H$45</f>
        <v>0</v>
      </c>
      <c r="AB23" s="52">
        <f>'Temporary Relocation Numbers'!AB23*Assumptions!C$45</f>
        <v>70471.7521145465</v>
      </c>
      <c r="AC23" s="52">
        <f>'Temporary Relocation Numbers'!AC23*Assumptions!D$45</f>
        <v>71458.368008335354</v>
      </c>
      <c r="AD23" s="52">
        <f>'Temporary Relocation Numbers'!AD23*Assumptions!E$45</f>
        <v>49188.885771797955</v>
      </c>
      <c r="AE23" s="52">
        <f>'Temporary Relocation Numbers'!AE23*Assumptions!F$45</f>
        <v>39375.802359657711</v>
      </c>
      <c r="AF23" s="52">
        <f>'Temporary Relocation Numbers'!AF23*Assumptions!G$45</f>
        <v>40239.026022261161</v>
      </c>
      <c r="AG23" s="52">
        <f>'Temporary Relocation Numbers'!AG23*Assumptions!H$45</f>
        <v>16360.442222610658</v>
      </c>
      <c r="AH23" s="53">
        <f>'Temporary Relocation Numbers'!AH23*Assumptions!C$45</f>
        <v>24044659.841069378</v>
      </c>
      <c r="AI23" s="53">
        <f>'Temporary Relocation Numbers'!AI23*Assumptions!D$45</f>
        <v>40875256.174592152</v>
      </c>
      <c r="AJ23" s="53">
        <f>'Temporary Relocation Numbers'!AJ23*Assumptions!E$45</f>
        <v>32629858.733358666</v>
      </c>
      <c r="AK23" s="53">
        <f>'Temporary Relocation Numbers'!AK23*Assumptions!F$45</f>
        <v>11832258.05740286</v>
      </c>
      <c r="AL23" s="53">
        <f>'Temporary Relocation Numbers'!AL23*Assumptions!G$45</f>
        <v>9431489.3626691755</v>
      </c>
      <c r="AM23" s="53">
        <f>'Temporary Relocation Numbers'!AM23*Assumptions!H$45</f>
        <v>5112891.7055381956</v>
      </c>
    </row>
    <row r="24" spans="1:39" x14ac:dyDescent="0.35">
      <c r="A24">
        <v>2043</v>
      </c>
      <c r="B24" s="51">
        <f>'Temporary Relocation Numbers'!B24*Assumptions!C$45</f>
        <v>0</v>
      </c>
      <c r="C24" s="51">
        <f>'Temporary Relocation Numbers'!C24*Assumptions!D$45</f>
        <v>0</v>
      </c>
      <c r="D24" s="51">
        <f>'Temporary Relocation Numbers'!D24*Assumptions!E$45</f>
        <v>0</v>
      </c>
      <c r="E24" s="51">
        <f>'Temporary Relocation Numbers'!E24*Assumptions!F$45</f>
        <v>0</v>
      </c>
      <c r="F24" s="51">
        <f>'Temporary Relocation Numbers'!F24*Assumptions!G$45</f>
        <v>0</v>
      </c>
      <c r="G24" s="51">
        <f>'Temporary Relocation Numbers'!G24*Assumptions!H$45</f>
        <v>0</v>
      </c>
      <c r="H24" s="52">
        <f>'Temporary Relocation Numbers'!H24*Assumptions!C$45</f>
        <v>76153.367985954232</v>
      </c>
      <c r="I24" s="52">
        <f>'Temporary Relocation Numbers'!I24*Assumptions!D$45</f>
        <v>78723.317047476492</v>
      </c>
      <c r="J24" s="52">
        <f>'Temporary Relocation Numbers'!J24*Assumptions!E$45</f>
        <v>54764.900686685367</v>
      </c>
      <c r="K24" s="52">
        <f>'Temporary Relocation Numbers'!K24*Assumptions!F$45</f>
        <v>39715.56577538079</v>
      </c>
      <c r="L24" s="52">
        <f>'Temporary Relocation Numbers'!L24*Assumptions!G$45</f>
        <v>41325.966940792481</v>
      </c>
      <c r="M24" s="52">
        <f>'Temporary Relocation Numbers'!M24*Assumptions!H$45</f>
        <v>17995.340591844291</v>
      </c>
      <c r="N24" s="53">
        <f>'Temporary Relocation Numbers'!N24*Assumptions!C$45</f>
        <v>26186167.319939177</v>
      </c>
      <c r="O24" s="53">
        <f>'Temporary Relocation Numbers'!O24*Assumptions!D$45</f>
        <v>45382669.05668018</v>
      </c>
      <c r="P24" s="53">
        <f>'Temporary Relocation Numbers'!P24*Assumptions!E$45</f>
        <v>36612532.314381115</v>
      </c>
      <c r="Q24" s="53">
        <f>'Temporary Relocation Numbers'!Q24*Assumptions!F$45</f>
        <v>12027579.194883596</v>
      </c>
      <c r="R24" s="53">
        <f>'Temporary Relocation Numbers'!R24*Assumptions!G$45</f>
        <v>9761916.7139005903</v>
      </c>
      <c r="S24" s="53">
        <f>'Temporary Relocation Numbers'!S24*Assumptions!H$45</f>
        <v>5667752.5568863656</v>
      </c>
      <c r="U24">
        <v>2043</v>
      </c>
      <c r="V24" s="51">
        <f>'Temporary Relocation Numbers'!V24*Assumptions!C$45</f>
        <v>0</v>
      </c>
      <c r="W24" s="51">
        <f>'Temporary Relocation Numbers'!W24*Assumptions!D$45</f>
        <v>0</v>
      </c>
      <c r="X24" s="51">
        <f>'Temporary Relocation Numbers'!X24*Assumptions!E$45</f>
        <v>0</v>
      </c>
      <c r="Y24" s="51">
        <f>'Temporary Relocation Numbers'!Y24*Assumptions!F$45</f>
        <v>0</v>
      </c>
      <c r="Z24" s="51">
        <f>'Temporary Relocation Numbers'!Z24*Assumptions!G$45</f>
        <v>0</v>
      </c>
      <c r="AA24" s="51">
        <f>'Temporary Relocation Numbers'!AA24*Assumptions!H$45</f>
        <v>0</v>
      </c>
      <c r="AB24" s="52">
        <f>'Temporary Relocation Numbers'!AB24*Assumptions!C$45</f>
        <v>70896.932885713439</v>
      </c>
      <c r="AC24" s="52">
        <f>'Temporary Relocation Numbers'!AC24*Assumptions!D$45</f>
        <v>71889.501378862755</v>
      </c>
      <c r="AD24" s="52">
        <f>'Temporary Relocation Numbers'!AD24*Assumptions!E$45</f>
        <v>49485.659553600643</v>
      </c>
      <c r="AE24" s="52">
        <f>'Temporary Relocation Numbers'!AE24*Assumptions!F$45</f>
        <v>39613.370371098434</v>
      </c>
      <c r="AF24" s="52">
        <f>'Temporary Relocation Numbers'!AF24*Assumptions!G$45</f>
        <v>40481.80216449959</v>
      </c>
      <c r="AG24" s="52">
        <f>'Temporary Relocation Numbers'!AG24*Assumptions!H$45</f>
        <v>16459.150502625253</v>
      </c>
      <c r="AH24" s="53">
        <f>'Temporary Relocation Numbers'!AH24*Assumptions!C$45</f>
        <v>24378684.700566463</v>
      </c>
      <c r="AI24" s="53">
        <f>'Temporary Relocation Numbers'!AI24*Assumptions!D$45</f>
        <v>41443089.189942405</v>
      </c>
      <c r="AJ24" s="53">
        <f>'Temporary Relocation Numbers'!AJ24*Assumptions!E$45</f>
        <v>33083147.90654147</v>
      </c>
      <c r="AK24" s="53">
        <f>'Temporary Relocation Numbers'!AK24*Assumptions!F$45</f>
        <v>11996630.036930993</v>
      </c>
      <c r="AL24" s="53">
        <f>'Temporary Relocation Numbers'!AL24*Assumptions!G$45</f>
        <v>9562510.2184449304</v>
      </c>
      <c r="AM24" s="53">
        <f>'Temporary Relocation Numbers'!AM24*Assumptions!H$45</f>
        <v>5183919.2411679234</v>
      </c>
    </row>
    <row r="25" spans="1:39" x14ac:dyDescent="0.35">
      <c r="A25">
        <v>2044</v>
      </c>
      <c r="B25" s="51">
        <f>'Temporary Relocation Numbers'!B25*Assumptions!C$45</f>
        <v>0</v>
      </c>
      <c r="C25" s="51">
        <f>'Temporary Relocation Numbers'!C25*Assumptions!D$45</f>
        <v>0</v>
      </c>
      <c r="D25" s="51">
        <f>'Temporary Relocation Numbers'!D25*Assumptions!E$45</f>
        <v>0</v>
      </c>
      <c r="E25" s="51">
        <f>'Temporary Relocation Numbers'!E25*Assumptions!F$45</f>
        <v>0</v>
      </c>
      <c r="F25" s="51">
        <f>'Temporary Relocation Numbers'!F25*Assumptions!G$45</f>
        <v>0</v>
      </c>
      <c r="G25" s="51">
        <f>'Temporary Relocation Numbers'!G25*Assumptions!H$45</f>
        <v>0</v>
      </c>
      <c r="H25" s="52">
        <f>'Temporary Relocation Numbers'!H25*Assumptions!C$45</f>
        <v>76612.827936298549</v>
      </c>
      <c r="I25" s="52">
        <f>'Temporary Relocation Numbers'!I25*Assumptions!D$45</f>
        <v>79198.282400922777</v>
      </c>
      <c r="J25" s="52">
        <f>'Temporary Relocation Numbers'!J25*Assumptions!E$45</f>
        <v>55095.31652009613</v>
      </c>
      <c r="K25" s="52">
        <f>'Temporary Relocation Numbers'!K25*Assumptions!F$45</f>
        <v>39955.183698548935</v>
      </c>
      <c r="L25" s="52">
        <f>'Temporary Relocation Numbers'!L25*Assumptions!G$45</f>
        <v>41575.30097841574</v>
      </c>
      <c r="M25" s="52">
        <f>'Temporary Relocation Numbers'!M25*Assumptions!H$45</f>
        <v>18103.91278652757</v>
      </c>
      <c r="N25" s="53">
        <f>'Temporary Relocation Numbers'!N25*Assumptions!C$45</f>
        <v>26549941.684709761</v>
      </c>
      <c r="O25" s="53">
        <f>'Temporary Relocation Numbers'!O25*Assumptions!D$45</f>
        <v>46013118.385365136</v>
      </c>
      <c r="P25" s="53">
        <f>'Temporary Relocation Numbers'!P25*Assumptions!E$45</f>
        <v>37121148.200111173</v>
      </c>
      <c r="Q25" s="53">
        <f>'Temporary Relocation Numbers'!Q25*Assumptions!F$45</f>
        <v>12194664.546775287</v>
      </c>
      <c r="R25" s="53">
        <f>'Temporary Relocation Numbers'!R25*Assumptions!G$45</f>
        <v>9897527.8175857998</v>
      </c>
      <c r="S25" s="53">
        <f>'Temporary Relocation Numbers'!S25*Assumptions!H$45</f>
        <v>5746488.1374265654</v>
      </c>
      <c r="U25">
        <v>2044</v>
      </c>
      <c r="V25" s="51">
        <f>'Temporary Relocation Numbers'!V25*Assumptions!C$45</f>
        <v>0</v>
      </c>
      <c r="W25" s="51">
        <f>'Temporary Relocation Numbers'!W25*Assumptions!D$45</f>
        <v>0</v>
      </c>
      <c r="X25" s="51">
        <f>'Temporary Relocation Numbers'!X25*Assumptions!E$45</f>
        <v>0</v>
      </c>
      <c r="Y25" s="51">
        <f>'Temporary Relocation Numbers'!Y25*Assumptions!F$45</f>
        <v>0</v>
      </c>
      <c r="Z25" s="51">
        <f>'Temporary Relocation Numbers'!Z25*Assumptions!G$45</f>
        <v>0</v>
      </c>
      <c r="AA25" s="51">
        <f>'Temporary Relocation Numbers'!AA25*Assumptions!H$45</f>
        <v>0</v>
      </c>
      <c r="AB25" s="52">
        <f>'Temporary Relocation Numbers'!AB25*Assumptions!C$45</f>
        <v>71324.678921440238</v>
      </c>
      <c r="AC25" s="52">
        <f>'Temporary Relocation Numbers'!AC25*Assumptions!D$45</f>
        <v>72323.235928067486</v>
      </c>
      <c r="AD25" s="52">
        <f>'Temporary Relocation Numbers'!AD25*Assumptions!E$45</f>
        <v>49784.223875607357</v>
      </c>
      <c r="AE25" s="52">
        <f>'Temporary Relocation Numbers'!AE25*Assumptions!F$45</f>
        <v>39852.371713587112</v>
      </c>
      <c r="AF25" s="52">
        <f>'Temporary Relocation Numbers'!AF25*Assumptions!G$45</f>
        <v>40726.043060263779</v>
      </c>
      <c r="AG25" s="52">
        <f>'Temporary Relocation Numbers'!AG25*Assumptions!H$45</f>
        <v>16558.454324276856</v>
      </c>
      <c r="AH25" s="53">
        <f>'Temporary Relocation Numbers'!AH25*Assumptions!C$45</f>
        <v>24717349.784025941</v>
      </c>
      <c r="AI25" s="53">
        <f>'Temporary Relocation Numbers'!AI25*Assumptions!D$45</f>
        <v>42018810.457587503</v>
      </c>
      <c r="AJ25" s="53">
        <f>'Temporary Relocation Numbers'!AJ25*Assumptions!E$45</f>
        <v>33542734.105899084</v>
      </c>
      <c r="AK25" s="53">
        <f>'Temporary Relocation Numbers'!AK25*Assumptions!F$45</f>
        <v>12163285.447696259</v>
      </c>
      <c r="AL25" s="53">
        <f>'Temporary Relocation Numbers'!AL25*Assumptions!G$45</f>
        <v>9695351.1965776235</v>
      </c>
      <c r="AM25" s="53">
        <f>'Temporary Relocation Numbers'!AM25*Assumptions!H$45</f>
        <v>5255933.4808211606</v>
      </c>
    </row>
    <row r="26" spans="1:39" x14ac:dyDescent="0.35">
      <c r="A26">
        <v>2045</v>
      </c>
      <c r="B26" s="51">
        <f>'Temporary Relocation Numbers'!B26*Assumptions!C$45</f>
        <v>0</v>
      </c>
      <c r="C26" s="51">
        <f>'Temporary Relocation Numbers'!C26*Assumptions!D$45</f>
        <v>0</v>
      </c>
      <c r="D26" s="51">
        <f>'Temporary Relocation Numbers'!D26*Assumptions!E$45</f>
        <v>0</v>
      </c>
      <c r="E26" s="51">
        <f>'Temporary Relocation Numbers'!E26*Assumptions!F$45</f>
        <v>0</v>
      </c>
      <c r="F26" s="51">
        <f>'Temporary Relocation Numbers'!F26*Assumptions!G$45</f>
        <v>0</v>
      </c>
      <c r="G26" s="51">
        <f>'Temporary Relocation Numbers'!G26*Assumptions!H$45</f>
        <v>0</v>
      </c>
      <c r="H26" s="52">
        <f>'Temporary Relocation Numbers'!H26*Assumptions!C$45</f>
        <v>77075.059969500871</v>
      </c>
      <c r="I26" s="52">
        <f>'Temporary Relocation Numbers'!I26*Assumptions!D$45</f>
        <v>79676.113386756464</v>
      </c>
      <c r="J26" s="52">
        <f>'Temporary Relocation Numbers'!J26*Assumptions!E$45</f>
        <v>55427.725867995199</v>
      </c>
      <c r="K26" s="52">
        <f>'Temporary Relocation Numbers'!K26*Assumptions!F$45</f>
        <v>40196.247320600683</v>
      </c>
      <c r="L26" s="52">
        <f>'Temporary Relocation Numbers'!L26*Assumptions!G$45</f>
        <v>41826.13933564529</v>
      </c>
      <c r="M26" s="52">
        <f>'Temporary Relocation Numbers'!M26*Assumptions!H$45</f>
        <v>18213.140035300996</v>
      </c>
      <c r="N26" s="53">
        <f>'Temporary Relocation Numbers'!N26*Assumptions!C$45</f>
        <v>26918769.549171519</v>
      </c>
      <c r="O26" s="53">
        <f>'Temporary Relocation Numbers'!O26*Assumptions!D$45</f>
        <v>46652325.822911926</v>
      </c>
      <c r="P26" s="53">
        <f>'Temporary Relocation Numbers'!P26*Assumptions!E$45</f>
        <v>37636829.702526696</v>
      </c>
      <c r="Q26" s="53">
        <f>'Temporary Relocation Numbers'!Q26*Assumptions!F$45</f>
        <v>12364071.023671804</v>
      </c>
      <c r="R26" s="53">
        <f>'Temporary Relocation Numbers'!R26*Assumptions!G$45</f>
        <v>10035022.810673237</v>
      </c>
      <c r="S26" s="53">
        <f>'Temporary Relocation Numbers'!S26*Assumptions!H$45</f>
        <v>5826317.5010105344</v>
      </c>
      <c r="U26">
        <v>2045</v>
      </c>
      <c r="V26" s="51">
        <f>'Temporary Relocation Numbers'!V26*Assumptions!C$45</f>
        <v>0</v>
      </c>
      <c r="W26" s="51">
        <f>'Temporary Relocation Numbers'!W26*Assumptions!D$45</f>
        <v>0</v>
      </c>
      <c r="X26" s="51">
        <f>'Temporary Relocation Numbers'!X26*Assumptions!E$45</f>
        <v>0</v>
      </c>
      <c r="Y26" s="51">
        <f>'Temporary Relocation Numbers'!Y26*Assumptions!F$45</f>
        <v>0</v>
      </c>
      <c r="Z26" s="51">
        <f>'Temporary Relocation Numbers'!Z26*Assumptions!G$45</f>
        <v>0</v>
      </c>
      <c r="AA26" s="51">
        <f>'Temporary Relocation Numbers'!AA26*Assumptions!H$45</f>
        <v>0</v>
      </c>
      <c r="AB26" s="52">
        <f>'Temporary Relocation Numbers'!AB26*Assumptions!C$45</f>
        <v>71755.005698866764</v>
      </c>
      <c r="AC26" s="52">
        <f>'Temporary Relocation Numbers'!AC26*Assumptions!D$45</f>
        <v>72759.587349771915</v>
      </c>
      <c r="AD26" s="52">
        <f>'Temporary Relocation Numbers'!AD26*Assumptions!E$45</f>
        <v>50084.589540774468</v>
      </c>
      <c r="AE26" s="52">
        <f>'Temporary Relocation Numbers'!AE26*Assumptions!F$45</f>
        <v>40092.815034912113</v>
      </c>
      <c r="AF26" s="52">
        <f>'Temporary Relocation Numbers'!AF26*Assumptions!G$45</f>
        <v>40971.757546924979</v>
      </c>
      <c r="AG26" s="52">
        <f>'Temporary Relocation Numbers'!AG26*Assumptions!H$45</f>
        <v>16658.357280676824</v>
      </c>
      <c r="AH26" s="53">
        <f>'Temporary Relocation Numbers'!AH26*Assumptions!C$45</f>
        <v>25060719.552753039</v>
      </c>
      <c r="AI26" s="53">
        <f>'Temporary Relocation Numbers'!AI26*Assumptions!D$45</f>
        <v>42602529.559962064</v>
      </c>
      <c r="AJ26" s="53">
        <f>'Temporary Relocation Numbers'!AJ26*Assumptions!E$45</f>
        <v>34008704.808788121</v>
      </c>
      <c r="AK26" s="53">
        <f>'Temporary Relocation Numbers'!AK26*Assumptions!F$45</f>
        <v>12332256.010787785</v>
      </c>
      <c r="AL26" s="53">
        <f>'Temporary Relocation Numbers'!AL26*Assumptions!G$45</f>
        <v>9830037.5819379296</v>
      </c>
      <c r="AM26" s="53">
        <f>'Temporary Relocation Numbers'!AM26*Assumptions!H$45</f>
        <v>5328948.1316443216</v>
      </c>
    </row>
    <row r="27" spans="1:39" x14ac:dyDescent="0.35">
      <c r="A27">
        <v>2046</v>
      </c>
      <c r="B27" s="51">
        <f>'Temporary Relocation Numbers'!B27*Assumptions!C$45</f>
        <v>0</v>
      </c>
      <c r="C27" s="51">
        <f>'Temporary Relocation Numbers'!C27*Assumptions!D$45</f>
        <v>0</v>
      </c>
      <c r="D27" s="51">
        <f>'Temporary Relocation Numbers'!D27*Assumptions!E$45</f>
        <v>0</v>
      </c>
      <c r="E27" s="51">
        <f>'Temporary Relocation Numbers'!E27*Assumptions!F$45</f>
        <v>0</v>
      </c>
      <c r="F27" s="51">
        <f>'Temporary Relocation Numbers'!F27*Assumptions!G$45</f>
        <v>0</v>
      </c>
      <c r="G27" s="51">
        <f>'Temporary Relocation Numbers'!G27*Assumptions!H$45</f>
        <v>0</v>
      </c>
      <c r="H27" s="52">
        <f>'Temporary Relocation Numbers'!H27*Assumptions!C$45</f>
        <v>77540.080810508254</v>
      </c>
      <c r="I27" s="52">
        <f>'Temporary Relocation Numbers'!I27*Assumptions!D$45</f>
        <v>80156.827294341754</v>
      </c>
      <c r="J27" s="52">
        <f>'Temporary Relocation Numbers'!J27*Assumptions!E$45</f>
        <v>55762.14075795393</v>
      </c>
      <c r="K27" s="52">
        <f>'Temporary Relocation Numbers'!K27*Assumptions!F$45</f>
        <v>40438.765363943938</v>
      </c>
      <c r="L27" s="52">
        <f>'Temporary Relocation Numbers'!L27*Assumptions!G$45</f>
        <v>42078.491088568349</v>
      </c>
      <c r="M27" s="52">
        <f>'Temporary Relocation Numbers'!M27*Assumptions!H$45</f>
        <v>18323.026290335405</v>
      </c>
      <c r="N27" s="53">
        <f>'Temporary Relocation Numbers'!N27*Assumptions!C$45</f>
        <v>27292721.115795005</v>
      </c>
      <c r="O27" s="53">
        <f>'Temporary Relocation Numbers'!O27*Assumptions!D$45</f>
        <v>47300413.035673983</v>
      </c>
      <c r="P27" s="53">
        <f>'Temporary Relocation Numbers'!P27*Assumptions!E$45</f>
        <v>38159674.976129994</v>
      </c>
      <c r="Q27" s="53">
        <f>'Temporary Relocation Numbers'!Q27*Assumptions!F$45</f>
        <v>12535830.870298533</v>
      </c>
      <c r="R27" s="53">
        <f>'Temporary Relocation Numbers'!R27*Assumptions!G$45</f>
        <v>10174427.86387594</v>
      </c>
      <c r="S27" s="53">
        <f>'Temporary Relocation Numbers'!S27*Assumptions!H$45</f>
        <v>5907255.8423106009</v>
      </c>
      <c r="U27">
        <v>2046</v>
      </c>
      <c r="V27" s="51">
        <f>'Temporary Relocation Numbers'!V27*Assumptions!C$45</f>
        <v>0</v>
      </c>
      <c r="W27" s="51">
        <f>'Temporary Relocation Numbers'!W27*Assumptions!D$45</f>
        <v>0</v>
      </c>
      <c r="X27" s="51">
        <f>'Temporary Relocation Numbers'!X27*Assumptions!E$45</f>
        <v>0</v>
      </c>
      <c r="Y27" s="51">
        <f>'Temporary Relocation Numbers'!Y27*Assumptions!F$45</f>
        <v>0</v>
      </c>
      <c r="Z27" s="51">
        <f>'Temporary Relocation Numbers'!Z27*Assumptions!G$45</f>
        <v>0</v>
      </c>
      <c r="AA27" s="51">
        <f>'Temporary Relocation Numbers'!AA27*Assumptions!H$45</f>
        <v>0</v>
      </c>
      <c r="AB27" s="52">
        <f>'Temporary Relocation Numbers'!AB27*Assumptions!C$45</f>
        <v>72187.928788511839</v>
      </c>
      <c r="AC27" s="52">
        <f>'Temporary Relocation Numbers'!AC27*Assumptions!D$45</f>
        <v>73198.571432484663</v>
      </c>
      <c r="AD27" s="52">
        <f>'Temporary Relocation Numbers'!AD27*Assumptions!E$45</f>
        <v>50386.767417236428</v>
      </c>
      <c r="AE27" s="52">
        <f>'Temporary Relocation Numbers'!AE27*Assumptions!F$45</f>
        <v>40334.709035037013</v>
      </c>
      <c r="AF27" s="52">
        <f>'Temporary Relocation Numbers'!AF27*Assumptions!G$45</f>
        <v>41218.954515173347</v>
      </c>
      <c r="AG27" s="52">
        <f>'Temporary Relocation Numbers'!AG27*Assumptions!H$45</f>
        <v>16758.862986614993</v>
      </c>
      <c r="AH27" s="53">
        <f>'Temporary Relocation Numbers'!AH27*Assumptions!C$45</f>
        <v>25408859.363539901</v>
      </c>
      <c r="AI27" s="53">
        <f>'Temporary Relocation Numbers'!AI27*Assumptions!D$45</f>
        <v>43194357.601803631</v>
      </c>
      <c r="AJ27" s="53">
        <f>'Temporary Relocation Numbers'!AJ27*Assumptions!E$45</f>
        <v>34481148.707787707</v>
      </c>
      <c r="AK27" s="53">
        <f>'Temporary Relocation Numbers'!AK27*Assumptions!F$45</f>
        <v>12503573.887959393</v>
      </c>
      <c r="AL27" s="53">
        <f>'Temporary Relocation Numbers'!AL27*Assumptions!G$45</f>
        <v>9966595.0106502101</v>
      </c>
      <c r="AM27" s="53">
        <f>'Temporary Relocation Numbers'!AM27*Assumptions!H$45</f>
        <v>5402977.0912014628</v>
      </c>
    </row>
    <row r="28" spans="1:39" x14ac:dyDescent="0.35">
      <c r="A28">
        <v>2047</v>
      </c>
      <c r="B28" s="51">
        <f>'Temporary Relocation Numbers'!B28*Assumptions!C$45</f>
        <v>0</v>
      </c>
      <c r="C28" s="51">
        <f>'Temporary Relocation Numbers'!C28*Assumptions!D$45</f>
        <v>0</v>
      </c>
      <c r="D28" s="51">
        <f>'Temporary Relocation Numbers'!D28*Assumptions!E$45</f>
        <v>0</v>
      </c>
      <c r="E28" s="51">
        <f>'Temporary Relocation Numbers'!E28*Assumptions!F$45</f>
        <v>0</v>
      </c>
      <c r="F28" s="51">
        <f>'Temporary Relocation Numbers'!F28*Assumptions!G$45</f>
        <v>0</v>
      </c>
      <c r="G28" s="51">
        <f>'Temporary Relocation Numbers'!G28*Assumptions!H$45</f>
        <v>0</v>
      </c>
      <c r="H28" s="52">
        <f>'Temporary Relocation Numbers'!H28*Assumptions!C$45</f>
        <v>78007.907285175315</v>
      </c>
      <c r="I28" s="52">
        <f>'Temporary Relocation Numbers'!I28*Assumptions!D$45</f>
        <v>80640.441517355619</v>
      </c>
      <c r="J28" s="52">
        <f>'Temporary Relocation Numbers'!J28*Assumptions!E$45</f>
        <v>56098.573290110195</v>
      </c>
      <c r="K28" s="52">
        <f>'Temporary Relocation Numbers'!K28*Assumptions!F$45</f>
        <v>40682.746603611908</v>
      </c>
      <c r="L28" s="52">
        <f>'Temporary Relocation Numbers'!L28*Assumptions!G$45</f>
        <v>42332.365368031402</v>
      </c>
      <c r="M28" s="52">
        <f>'Temporary Relocation Numbers'!M28*Assumptions!H$45</f>
        <v>18433.575527646459</v>
      </c>
      <c r="N28" s="53">
        <f>'Temporary Relocation Numbers'!N28*Assumptions!C$45</f>
        <v>27671867.562293082</v>
      </c>
      <c r="O28" s="53">
        <f>'Temporary Relocation Numbers'!O28*Assumptions!D$45</f>
        <v>47957503.38017571</v>
      </c>
      <c r="P28" s="53">
        <f>'Temporary Relocation Numbers'!P28*Assumptions!E$45</f>
        <v>38689783.53897126</v>
      </c>
      <c r="Q28" s="53">
        <f>'Temporary Relocation Numbers'!Q28*Assumptions!F$45</f>
        <v>12709976.779319825</v>
      </c>
      <c r="R28" s="53">
        <f>'Temporary Relocation Numbers'!R28*Assumptions!G$45</f>
        <v>10315769.51146663</v>
      </c>
      <c r="S28" s="53">
        <f>'Temporary Relocation Numbers'!S28*Assumptions!H$45</f>
        <v>5989318.5670812326</v>
      </c>
      <c r="U28">
        <v>2047</v>
      </c>
      <c r="V28" s="51">
        <f>'Temporary Relocation Numbers'!V28*Assumptions!C$45</f>
        <v>0</v>
      </c>
      <c r="W28" s="51">
        <f>'Temporary Relocation Numbers'!W28*Assumptions!D$45</f>
        <v>0</v>
      </c>
      <c r="X28" s="51">
        <f>'Temporary Relocation Numbers'!X28*Assumptions!E$45</f>
        <v>0</v>
      </c>
      <c r="Y28" s="51">
        <f>'Temporary Relocation Numbers'!Y28*Assumptions!F$45</f>
        <v>0</v>
      </c>
      <c r="Z28" s="51">
        <f>'Temporary Relocation Numbers'!Z28*Assumptions!G$45</f>
        <v>0</v>
      </c>
      <c r="AA28" s="51">
        <f>'Temporary Relocation Numbers'!AA28*Assumptions!H$45</f>
        <v>0</v>
      </c>
      <c r="AB28" s="52">
        <f>'Temporary Relocation Numbers'!AB28*Assumptions!C$45</f>
        <v>72623.46385483678</v>
      </c>
      <c r="AC28" s="52">
        <f>'Temporary Relocation Numbers'!AC28*Assumptions!D$45</f>
        <v>73640.204059971977</v>
      </c>
      <c r="AD28" s="52">
        <f>'Temporary Relocation Numbers'!AD28*Assumptions!E$45</f>
        <v>50690.768438698848</v>
      </c>
      <c r="AE28" s="52">
        <f>'Temporary Relocation Numbers'!AE28*Assumptions!F$45</f>
        <v>40578.062466415249</v>
      </c>
      <c r="AF28" s="52">
        <f>'Temporary Relocation Numbers'!AF28*Assumptions!G$45</f>
        <v>41467.642909339709</v>
      </c>
      <c r="AG28" s="52">
        <f>'Temporary Relocation Numbers'!AG28*Assumptions!H$45</f>
        <v>16859.975078690524</v>
      </c>
      <c r="AH28" s="53">
        <f>'Temporary Relocation Numbers'!AH28*Assumptions!C$45</f>
        <v>25761835.481105562</v>
      </c>
      <c r="AI28" s="53">
        <f>'Temporary Relocation Numbers'!AI28*Assumptions!D$45</f>
        <v>43794407.231300384</v>
      </c>
      <c r="AJ28" s="53">
        <f>'Temporary Relocation Numbers'!AJ28*Assumptions!E$45</f>
        <v>34960155.727581114</v>
      </c>
      <c r="AK28" s="53">
        <f>'Temporary Relocation Numbers'!AK28*Assumptions!F$45</f>
        <v>12677271.687751241</v>
      </c>
      <c r="AL28" s="53">
        <f>'Temporary Relocation Numbers'!AL28*Assumptions!G$45</f>
        <v>10105049.474972079</v>
      </c>
      <c r="AM28" s="53">
        <f>'Temporary Relocation Numbers'!AM28*Assumptions!H$45</f>
        <v>5478034.4501195531</v>
      </c>
    </row>
    <row r="29" spans="1:39" x14ac:dyDescent="0.35">
      <c r="A29">
        <v>2048</v>
      </c>
      <c r="B29" s="51">
        <f>'Temporary Relocation Numbers'!B29*Assumptions!C$45</f>
        <v>0</v>
      </c>
      <c r="C29" s="51">
        <f>'Temporary Relocation Numbers'!C29*Assumptions!D$45</f>
        <v>0</v>
      </c>
      <c r="D29" s="51">
        <f>'Temporary Relocation Numbers'!D29*Assumptions!E$45</f>
        <v>0</v>
      </c>
      <c r="E29" s="51">
        <f>'Temporary Relocation Numbers'!E29*Assumptions!F$45</f>
        <v>0</v>
      </c>
      <c r="F29" s="51">
        <f>'Temporary Relocation Numbers'!F29*Assumptions!G$45</f>
        <v>0</v>
      </c>
      <c r="G29" s="51">
        <f>'Temporary Relocation Numbers'!G29*Assumptions!H$45</f>
        <v>0</v>
      </c>
      <c r="H29" s="52">
        <f>'Temporary Relocation Numbers'!H29*Assumptions!C$45</f>
        <v>78478.556320872885</v>
      </c>
      <c r="I29" s="52">
        <f>'Temporary Relocation Numbers'!I29*Assumptions!D$45</f>
        <v>81126.973554417258</v>
      </c>
      <c r="J29" s="52">
        <f>'Temporary Relocation Numbers'!J29*Assumptions!E$45</f>
        <v>56437.035637606321</v>
      </c>
      <c r="K29" s="52">
        <f>'Temporary Relocation Numbers'!K29*Assumptions!F$45</f>
        <v>40928.199867580675</v>
      </c>
      <c r="L29" s="52">
        <f>'Temporary Relocation Numbers'!L29*Assumptions!G$45</f>
        <v>42587.771359970473</v>
      </c>
      <c r="M29" s="52">
        <f>'Temporary Relocation Numbers'!M29*Assumptions!H$45</f>
        <v>18544.79174723852</v>
      </c>
      <c r="N29" s="53">
        <f>'Temporary Relocation Numbers'!N29*Assumptions!C$45</f>
        <v>28056281.05516893</v>
      </c>
      <c r="O29" s="53">
        <f>'Temporary Relocation Numbers'!O29*Assumptions!D$45</f>
        <v>48623721.926592126</v>
      </c>
      <c r="P29" s="53">
        <f>'Temporary Relocation Numbers'!P29*Assumptions!E$45</f>
        <v>39227256.291590698</v>
      </c>
      <c r="Q29" s="53">
        <f>'Temporary Relocation Numbers'!Q29*Assumptions!F$45</f>
        <v>12886541.897561681</v>
      </c>
      <c r="R29" s="53">
        <f>'Temporary Relocation Numbers'!R29*Assumptions!G$45</f>
        <v>10459074.656328216</v>
      </c>
      <c r="S29" s="53">
        <f>'Temporary Relocation Numbers'!S29*Assumptions!H$45</f>
        <v>6072521.2950913636</v>
      </c>
      <c r="U29">
        <v>2048</v>
      </c>
      <c r="V29" s="51">
        <f>'Temporary Relocation Numbers'!V29*Assumptions!C$45</f>
        <v>0</v>
      </c>
      <c r="W29" s="51">
        <f>'Temporary Relocation Numbers'!W29*Assumptions!D$45</f>
        <v>0</v>
      </c>
      <c r="X29" s="51">
        <f>'Temporary Relocation Numbers'!X29*Assumptions!E$45</f>
        <v>0</v>
      </c>
      <c r="Y29" s="51">
        <f>'Temporary Relocation Numbers'!Y29*Assumptions!F$45</f>
        <v>0</v>
      </c>
      <c r="Z29" s="51">
        <f>'Temporary Relocation Numbers'!Z29*Assumptions!G$45</f>
        <v>0</v>
      </c>
      <c r="AA29" s="51">
        <f>'Temporary Relocation Numbers'!AA29*Assumptions!H$45</f>
        <v>0</v>
      </c>
      <c r="AB29" s="52">
        <f>'Temporary Relocation Numbers'!AB29*Assumptions!C$45</f>
        <v>73061.626656812034</v>
      </c>
      <c r="AC29" s="52">
        <f>'Temporary Relocation Numbers'!AC29*Assumptions!D$45</f>
        <v>74084.501211832438</v>
      </c>
      <c r="AD29" s="52">
        <f>'Temporary Relocation Numbers'!AD29*Assumptions!E$45</f>
        <v>50996.60360483433</v>
      </c>
      <c r="AE29" s="52">
        <f>'Temporary Relocation Numbers'!AE29*Assumptions!F$45</f>
        <v>40822.884134306907</v>
      </c>
      <c r="AF29" s="52">
        <f>'Temporary Relocation Numbers'!AF29*Assumptions!G$45</f>
        <v>41717.831727719167</v>
      </c>
      <c r="AG29" s="52">
        <f>'Temporary Relocation Numbers'!AG29*Assumptions!H$45</f>
        <v>16961.697215443433</v>
      </c>
      <c r="AH29" s="53">
        <f>'Temporary Relocation Numbers'!AH29*Assumptions!C$45</f>
        <v>26119715.090708748</v>
      </c>
      <c r="AI29" s="53">
        <f>'Temporary Relocation Numbers'!AI29*Assumptions!D$45</f>
        <v>44402792.661532477</v>
      </c>
      <c r="AJ29" s="53">
        <f>'Temporary Relocation Numbers'!AJ29*Assumptions!E$45</f>
        <v>35445817.042072065</v>
      </c>
      <c r="AK29" s="53">
        <f>'Temporary Relocation Numbers'!AK29*Assumptions!F$45</f>
        <v>12853382.471696485</v>
      </c>
      <c r="AL29" s="53">
        <f>'Temporary Relocation Numbers'!AL29*Assumptions!G$45</f>
        <v>10245427.328241745</v>
      </c>
      <c r="AM29" s="53">
        <f>'Temporary Relocation Numbers'!AM29*Assumptions!H$45</f>
        <v>5554134.4947704654</v>
      </c>
    </row>
    <row r="30" spans="1:39" x14ac:dyDescent="0.35">
      <c r="A30">
        <v>2049</v>
      </c>
      <c r="B30" s="51">
        <f>'Temporary Relocation Numbers'!B30*Assumptions!C$45</f>
        <v>0</v>
      </c>
      <c r="C30" s="51">
        <f>'Temporary Relocation Numbers'!C30*Assumptions!D$45</f>
        <v>0</v>
      </c>
      <c r="D30" s="51">
        <f>'Temporary Relocation Numbers'!D30*Assumptions!E$45</f>
        <v>0</v>
      </c>
      <c r="E30" s="51">
        <f>'Temporary Relocation Numbers'!E30*Assumptions!F$45</f>
        <v>0</v>
      </c>
      <c r="F30" s="51">
        <f>'Temporary Relocation Numbers'!F30*Assumptions!G$45</f>
        <v>0</v>
      </c>
      <c r="G30" s="51">
        <f>'Temporary Relocation Numbers'!G30*Assumptions!H$45</f>
        <v>0</v>
      </c>
      <c r="H30" s="52">
        <f>'Temporary Relocation Numbers'!H30*Assumptions!C$45</f>
        <v>78952.044947100614</v>
      </c>
      <c r="I30" s="52">
        <f>'Temporary Relocation Numbers'!I30*Assumptions!D$45</f>
        <v>81616.441009721049</v>
      </c>
      <c r="J30" s="52">
        <f>'Temporary Relocation Numbers'!J30*Assumptions!E$45</f>
        <v>56777.540047029412</v>
      </c>
      <c r="K30" s="52">
        <f>'Temporary Relocation Numbers'!K30*Assumptions!F$45</f>
        <v>41175.134037088581</v>
      </c>
      <c r="L30" s="52">
        <f>'Temporary Relocation Numbers'!L30*Assumptions!G$45</f>
        <v>42844.718305743605</v>
      </c>
      <c r="M30" s="52">
        <f>'Temporary Relocation Numbers'!M30*Assumptions!H$45</f>
        <v>18656.678973249378</v>
      </c>
      <c r="N30" s="53">
        <f>'Temporary Relocation Numbers'!N30*Assumptions!C$45</f>
        <v>28446034.763452068</v>
      </c>
      <c r="O30" s="53">
        <f>'Temporary Relocation Numbers'!O30*Assumptions!D$45</f>
        <v>49299195.482554615</v>
      </c>
      <c r="P30" s="53">
        <f>'Temporary Relocation Numbers'!P30*Assumptions!E$45</f>
        <v>39772195.536223911</v>
      </c>
      <c r="Q30" s="53">
        <f>'Temporary Relocation Numbers'!Q30*Assumptions!F$45</f>
        <v>13065559.832320908</v>
      </c>
      <c r="R30" s="53">
        <f>'Temporary Relocation Numbers'!R30*Assumptions!G$45</f>
        <v>10604370.575074481</v>
      </c>
      <c r="S30" s="53">
        <f>'Temporary Relocation Numbers'!S30*Assumptions!H$45</f>
        <v>6156879.8630974432</v>
      </c>
      <c r="U30">
        <v>2049</v>
      </c>
      <c r="V30" s="51">
        <f>'Temporary Relocation Numbers'!V30*Assumptions!C$45</f>
        <v>0</v>
      </c>
      <c r="W30" s="51">
        <f>'Temporary Relocation Numbers'!W30*Assumptions!D$45</f>
        <v>0</v>
      </c>
      <c r="X30" s="51">
        <f>'Temporary Relocation Numbers'!X30*Assumptions!E$45</f>
        <v>0</v>
      </c>
      <c r="Y30" s="51">
        <f>'Temporary Relocation Numbers'!Y30*Assumptions!F$45</f>
        <v>0</v>
      </c>
      <c r="Z30" s="51">
        <f>'Temporary Relocation Numbers'!Z30*Assumptions!G$45</f>
        <v>0</v>
      </c>
      <c r="AA30" s="51">
        <f>'Temporary Relocation Numbers'!AA30*Assumptions!H$45</f>
        <v>0</v>
      </c>
      <c r="AB30" s="52">
        <f>'Temporary Relocation Numbers'!AB30*Assumptions!C$45</f>
        <v>73502.433048487394</v>
      </c>
      <c r="AC30" s="52">
        <f>'Temporary Relocation Numbers'!AC30*Assumptions!D$45</f>
        <v>74531.478964075141</v>
      </c>
      <c r="AD30" s="52">
        <f>'Temporary Relocation Numbers'!AD30*Assumptions!E$45</f>
        <v>51304.283981680303</v>
      </c>
      <c r="AE30" s="52">
        <f>'Temporary Relocation Numbers'!AE30*Assumptions!F$45</f>
        <v>41069.182897097286</v>
      </c>
      <c r="AF30" s="52">
        <f>'Temporary Relocation Numbers'!AF30*Assumptions!G$45</f>
        <v>41969.530022896695</v>
      </c>
      <c r="AG30" s="52">
        <f>'Temporary Relocation Numbers'!AG30*Assumptions!H$45</f>
        <v>17064.033077486998</v>
      </c>
      <c r="AH30" s="53">
        <f>'Temporary Relocation Numbers'!AH30*Assumptions!C$45</f>
        <v>26482566.310935862</v>
      </c>
      <c r="AI30" s="53">
        <f>'Temporary Relocation Numbers'!AI30*Assumptions!D$45</f>
        <v>45019629.69221127</v>
      </c>
      <c r="AJ30" s="53">
        <f>'Temporary Relocation Numbers'!AJ30*Assumptions!E$45</f>
        <v>35938225.091738664</v>
      </c>
      <c r="AK30" s="53">
        <f>'Temporary Relocation Numbers'!AK30*Assumptions!F$45</f>
        <v>13031939.760614233</v>
      </c>
      <c r="AL30" s="53">
        <f>'Temporary Relocation Numbers'!AL30*Assumptions!G$45</f>
        <v>10387755.289894098</v>
      </c>
      <c r="AM30" s="53">
        <f>'Temporary Relocation Numbers'!AM30*Assumptions!H$45</f>
        <v>5631291.7099902388</v>
      </c>
    </row>
    <row r="31" spans="1:39" x14ac:dyDescent="0.35">
      <c r="A31">
        <v>2050</v>
      </c>
      <c r="B31" s="51">
        <f>'Temporary Relocation Numbers'!B31*Assumptions!C$45</f>
        <v>0</v>
      </c>
      <c r="C31" s="51">
        <f>'Temporary Relocation Numbers'!C31*Assumptions!D$45</f>
        <v>0</v>
      </c>
      <c r="D31" s="51">
        <f>'Temporary Relocation Numbers'!D31*Assumptions!E$45</f>
        <v>0</v>
      </c>
      <c r="E31" s="51">
        <f>'Temporary Relocation Numbers'!E31*Assumptions!F$45</f>
        <v>0</v>
      </c>
      <c r="F31" s="51">
        <f>'Temporary Relocation Numbers'!F31*Assumptions!G$45</f>
        <v>0</v>
      </c>
      <c r="G31" s="51">
        <f>'Temporary Relocation Numbers'!G31*Assumptions!H$45</f>
        <v>0</v>
      </c>
      <c r="H31" s="52">
        <f>'Temporary Relocation Numbers'!H31*Assumptions!C$45</f>
        <v>86505.901307436332</v>
      </c>
      <c r="I31" s="52">
        <f>'Temporary Relocation Numbers'!I31*Assumptions!D$45</f>
        <v>89425.217494767494</v>
      </c>
      <c r="J31" s="52">
        <f>'Temporary Relocation Numbers'!J31*Assumptions!E$45</f>
        <v>62209.81709945832</v>
      </c>
      <c r="K31" s="52">
        <f>'Temporary Relocation Numbers'!K31*Assumptions!F$45</f>
        <v>45114.62728697381</v>
      </c>
      <c r="L31" s="52">
        <f>'Temporary Relocation Numbers'!L31*Assumptions!G$45</f>
        <v>46943.951556731343</v>
      </c>
      <c r="M31" s="52">
        <f>'Temporary Relocation Numbers'!M31*Assumptions!H$45</f>
        <v>20441.684962888376</v>
      </c>
      <c r="N31" s="53">
        <f>'Temporary Relocation Numbers'!N31*Assumptions!C$45</f>
        <v>31411114.338162422</v>
      </c>
      <c r="O31" s="53">
        <f>'Temporary Relocation Numbers'!O31*Assumptions!D$45</f>
        <v>54437909.499834277</v>
      </c>
      <c r="P31" s="53">
        <f>'Temporary Relocation Numbers'!P31*Assumptions!E$45</f>
        <v>43917860.322423197</v>
      </c>
      <c r="Q31" s="53">
        <f>'Temporary Relocation Numbers'!Q31*Assumptions!F$45</f>
        <v>14427451.741443692</v>
      </c>
      <c r="R31" s="53">
        <f>'Temporary Relocation Numbers'!R31*Assumptions!G$45</f>
        <v>11709719.804106958</v>
      </c>
      <c r="S31" s="53">
        <f>'Temporary Relocation Numbers'!S31*Assumptions!H$45</f>
        <v>6798643.7812612122</v>
      </c>
      <c r="U31">
        <v>2050</v>
      </c>
      <c r="V31" s="51">
        <f>'Temporary Relocation Numbers'!V31*Assumptions!C$45</f>
        <v>0</v>
      </c>
      <c r="W31" s="51">
        <f>'Temporary Relocation Numbers'!W31*Assumptions!D$45</f>
        <v>0</v>
      </c>
      <c r="X31" s="51">
        <f>'Temporary Relocation Numbers'!X31*Assumptions!E$45</f>
        <v>0</v>
      </c>
      <c r="Y31" s="51">
        <f>'Temporary Relocation Numbers'!Y31*Assumptions!F$45</f>
        <v>0</v>
      </c>
      <c r="Z31" s="51">
        <f>'Temporary Relocation Numbers'!Z31*Assumptions!G$45</f>
        <v>0</v>
      </c>
      <c r="AA31" s="51">
        <f>'Temporary Relocation Numbers'!AA31*Assumptions!H$45</f>
        <v>0</v>
      </c>
      <c r="AB31" s="52">
        <f>'Temporary Relocation Numbers'!AB31*Assumptions!C$45</f>
        <v>80534.889544775477</v>
      </c>
      <c r="AC31" s="52">
        <f>'Temporary Relocation Numbers'!AC31*Assumptions!D$45</f>
        <v>81662.390985356309</v>
      </c>
      <c r="AD31" s="52">
        <f>'Temporary Relocation Numbers'!AD31*Assumptions!E$45</f>
        <v>56212.898978633821</v>
      </c>
      <c r="AE31" s="52">
        <f>'Temporary Relocation Numbers'!AE31*Assumptions!F$45</f>
        <v>44998.539111352286</v>
      </c>
      <c r="AF31" s="52">
        <f>'Temporary Relocation Numbers'!AF31*Assumptions!G$45</f>
        <v>45985.02831070136</v>
      </c>
      <c r="AG31" s="52">
        <f>'Temporary Relocation Numbers'!AG31*Assumptions!H$45</f>
        <v>18696.660261263169</v>
      </c>
      <c r="AH31" s="53">
        <f>'Temporary Relocation Numbers'!AH31*Assumptions!C$45</f>
        <v>29242983.258585662</v>
      </c>
      <c r="AI31" s="53">
        <f>'Temporary Relocation Numbers'!AI31*Assumptions!D$45</f>
        <v>49712262.094984882</v>
      </c>
      <c r="AJ31" s="53">
        <f>'Temporary Relocation Numbers'!AJ31*Assumptions!E$45</f>
        <v>39684255.006170429</v>
      </c>
      <c r="AK31" s="53">
        <f>'Temporary Relocation Numbers'!AK31*Assumptions!F$45</f>
        <v>14390327.273122633</v>
      </c>
      <c r="AL31" s="53">
        <f>'Temporary Relocation Numbers'!AL31*Assumptions!G$45</f>
        <v>11470525.570296325</v>
      </c>
      <c r="AM31" s="53">
        <f>'Temporary Relocation Numbers'!AM31*Assumptions!H$45</f>
        <v>6218270.8150703143</v>
      </c>
    </row>
    <row r="32" spans="1:39" x14ac:dyDescent="0.35">
      <c r="A32">
        <v>2051</v>
      </c>
      <c r="B32" s="51">
        <f>'Temporary Relocation Numbers'!B32*Assumptions!C$45</f>
        <v>0</v>
      </c>
      <c r="C32" s="51">
        <f>'Temporary Relocation Numbers'!C32*Assumptions!D$45</f>
        <v>0</v>
      </c>
      <c r="D32" s="51">
        <f>'Temporary Relocation Numbers'!D32*Assumptions!E$45</f>
        <v>0</v>
      </c>
      <c r="E32" s="51">
        <f>'Temporary Relocation Numbers'!E32*Assumptions!F$45</f>
        <v>0</v>
      </c>
      <c r="F32" s="51">
        <f>'Temporary Relocation Numbers'!F32*Assumptions!G$45</f>
        <v>0</v>
      </c>
      <c r="G32" s="51">
        <f>'Temporary Relocation Numbers'!G32*Assumptions!H$45</f>
        <v>0</v>
      </c>
      <c r="H32" s="52">
        <f>'Temporary Relocation Numbers'!H32*Assumptions!C$45</f>
        <v>87027.821718448715</v>
      </c>
      <c r="I32" s="52">
        <f>'Temporary Relocation Numbers'!I32*Assumptions!D$45</f>
        <v>89964.751163156994</v>
      </c>
      <c r="J32" s="52">
        <f>'Temporary Relocation Numbers'!J32*Assumptions!E$45</f>
        <v>62585.150722006947</v>
      </c>
      <c r="K32" s="52">
        <f>'Temporary Relocation Numbers'!K32*Assumptions!F$45</f>
        <v>45386.819639870133</v>
      </c>
      <c r="L32" s="52">
        <f>'Temporary Relocation Numbers'!L32*Assumptions!G$45</f>
        <v>47227.180863873757</v>
      </c>
      <c r="M32" s="52">
        <f>'Temporary Relocation Numbers'!M32*Assumptions!H$45</f>
        <v>20565.01681026951</v>
      </c>
      <c r="N32" s="53">
        <f>'Temporary Relocation Numbers'!N32*Assumptions!C$45</f>
        <v>31847472.894399121</v>
      </c>
      <c r="O32" s="53">
        <f>'Temporary Relocation Numbers'!O32*Assumptions!D$45</f>
        <v>55194152.889933683</v>
      </c>
      <c r="P32" s="53">
        <f>'Temporary Relocation Numbers'!P32*Assumptions!E$45</f>
        <v>44527960.744744569</v>
      </c>
      <c r="Q32" s="53">
        <f>'Temporary Relocation Numbers'!Q32*Assumptions!F$45</f>
        <v>14627875.767929833</v>
      </c>
      <c r="R32" s="53">
        <f>'Temporary Relocation Numbers'!R32*Assumptions!G$45</f>
        <v>11872389.500337651</v>
      </c>
      <c r="S32" s="53">
        <f>'Temporary Relocation Numbers'!S32*Assumptions!H$45</f>
        <v>6893089.5354875904</v>
      </c>
      <c r="U32">
        <v>2051</v>
      </c>
      <c r="V32" s="51">
        <f>'Temporary Relocation Numbers'!V32*Assumptions!C$45</f>
        <v>0</v>
      </c>
      <c r="W32" s="51">
        <f>'Temporary Relocation Numbers'!W32*Assumptions!D$45</f>
        <v>0</v>
      </c>
      <c r="X32" s="51">
        <f>'Temporary Relocation Numbers'!X32*Assumptions!E$45</f>
        <v>0</v>
      </c>
      <c r="Y32" s="51">
        <f>'Temporary Relocation Numbers'!Y32*Assumptions!F$45</f>
        <v>0</v>
      </c>
      <c r="Z32" s="51">
        <f>'Temporary Relocation Numbers'!Z32*Assumptions!G$45</f>
        <v>0</v>
      </c>
      <c r="AA32" s="51">
        <f>'Temporary Relocation Numbers'!AA32*Assumptions!H$45</f>
        <v>0</v>
      </c>
      <c r="AB32" s="52">
        <f>'Temporary Relocation Numbers'!AB32*Assumptions!C$45</f>
        <v>81020.784749805054</v>
      </c>
      <c r="AC32" s="52">
        <f>'Temporary Relocation Numbers'!AC32*Assumptions!D$45</f>
        <v>82155.088801611157</v>
      </c>
      <c r="AD32" s="52">
        <f>'Temporary Relocation Numbers'!AD32*Assumptions!E$45</f>
        <v>56552.051093064227</v>
      </c>
      <c r="AE32" s="52">
        <f>'Temporary Relocation Numbers'!AE32*Assumptions!F$45</f>
        <v>45270.031063612136</v>
      </c>
      <c r="AF32" s="52">
        <f>'Temporary Relocation Numbers'!AF32*Assumptions!G$45</f>
        <v>46262.472097929713</v>
      </c>
      <c r="AG32" s="52">
        <f>'Temporary Relocation Numbers'!AG32*Assumptions!H$45</f>
        <v>18809.46376322817</v>
      </c>
      <c r="AH32" s="53">
        <f>'Temporary Relocation Numbers'!AH32*Assumptions!C$45</f>
        <v>29649222.458424151</v>
      </c>
      <c r="AI32" s="53">
        <f>'Temporary Relocation Numbers'!AI32*Assumptions!D$45</f>
        <v>50402857.490025453</v>
      </c>
      <c r="AJ32" s="53">
        <f>'Temporary Relocation Numbers'!AJ32*Assumptions!E$45</f>
        <v>40235542.809379093</v>
      </c>
      <c r="AK32" s="53">
        <f>'Temporary Relocation Numbers'!AK32*Assumptions!F$45</f>
        <v>14590235.571983725</v>
      </c>
      <c r="AL32" s="53">
        <f>'Temporary Relocation Numbers'!AL32*Assumptions!G$45</f>
        <v>11629872.415595906</v>
      </c>
      <c r="AM32" s="53">
        <f>'Temporary Relocation Numbers'!AM32*Assumptions!H$45</f>
        <v>6304654.1138588041</v>
      </c>
    </row>
    <row r="33" spans="1:39" x14ac:dyDescent="0.35">
      <c r="A33">
        <v>2052</v>
      </c>
      <c r="B33" s="51">
        <f>'Temporary Relocation Numbers'!B33*Assumptions!C$45</f>
        <v>0</v>
      </c>
      <c r="C33" s="51">
        <f>'Temporary Relocation Numbers'!C33*Assumptions!D$45</f>
        <v>0</v>
      </c>
      <c r="D33" s="51">
        <f>'Temporary Relocation Numbers'!D33*Assumptions!E$45</f>
        <v>0</v>
      </c>
      <c r="E33" s="51">
        <f>'Temporary Relocation Numbers'!E33*Assumptions!F$45</f>
        <v>0</v>
      </c>
      <c r="F33" s="51">
        <f>'Temporary Relocation Numbers'!F33*Assumptions!G$45</f>
        <v>0</v>
      </c>
      <c r="G33" s="51">
        <f>'Temporary Relocation Numbers'!G33*Assumptions!H$45</f>
        <v>0</v>
      </c>
      <c r="H33" s="52">
        <f>'Temporary Relocation Numbers'!H33*Assumptions!C$45</f>
        <v>87552.891058162073</v>
      </c>
      <c r="I33" s="52">
        <f>'Temporary Relocation Numbers'!I33*Assumptions!D$45</f>
        <v>90507.540027200244</v>
      </c>
      <c r="J33" s="52">
        <f>'Temporary Relocation Numbers'!J33*Assumptions!E$45</f>
        <v>62962.748863803245</v>
      </c>
      <c r="K33" s="52">
        <f>'Temporary Relocation Numbers'!K33*Assumptions!F$45</f>
        <v>45660.654224597471</v>
      </c>
      <c r="L33" s="52">
        <f>'Temporary Relocation Numbers'!L33*Assumptions!G$45</f>
        <v>47512.118992659089</v>
      </c>
      <c r="M33" s="52">
        <f>'Temporary Relocation Numbers'!M33*Assumptions!H$45</f>
        <v>20689.092761896754</v>
      </c>
      <c r="N33" s="53">
        <f>'Temporary Relocation Numbers'!N33*Assumptions!C$45</f>
        <v>32289893.279183231</v>
      </c>
      <c r="O33" s="53">
        <f>'Temporary Relocation Numbers'!O33*Assumptions!D$45</f>
        <v>55960901.901397385</v>
      </c>
      <c r="P33" s="53">
        <f>'Temporary Relocation Numbers'!P33*Assumptions!E$45</f>
        <v>45146536.591929175</v>
      </c>
      <c r="Q33" s="53">
        <f>'Temporary Relocation Numbers'!Q33*Assumptions!F$45</f>
        <v>14831084.055359125</v>
      </c>
      <c r="R33" s="53">
        <f>'Temporary Relocation Numbers'!R33*Assumptions!G$45</f>
        <v>12037318.979937581</v>
      </c>
      <c r="S33" s="53">
        <f>'Temporary Relocation Numbers'!S33*Assumptions!H$45</f>
        <v>6988847.3161678296</v>
      </c>
      <c r="U33">
        <v>2052</v>
      </c>
      <c r="V33" s="51">
        <f>'Temporary Relocation Numbers'!V33*Assumptions!C$45</f>
        <v>0</v>
      </c>
      <c r="W33" s="51">
        <f>'Temporary Relocation Numbers'!W33*Assumptions!D$45</f>
        <v>0</v>
      </c>
      <c r="X33" s="51">
        <f>'Temporary Relocation Numbers'!X33*Assumptions!E$45</f>
        <v>0</v>
      </c>
      <c r="Y33" s="51">
        <f>'Temporary Relocation Numbers'!Y33*Assumptions!F$45</f>
        <v>0</v>
      </c>
      <c r="Z33" s="51">
        <f>'Temporary Relocation Numbers'!Z33*Assumptions!G$45</f>
        <v>0</v>
      </c>
      <c r="AA33" s="51">
        <f>'Temporary Relocation Numbers'!AA33*Assumptions!H$45</f>
        <v>0</v>
      </c>
      <c r="AB33" s="52">
        <f>'Temporary Relocation Numbers'!AB33*Assumptions!C$45</f>
        <v>81509.611530846072</v>
      </c>
      <c r="AC33" s="52">
        <f>'Temporary Relocation Numbers'!AC33*Assumptions!D$45</f>
        <v>82650.759236414291</v>
      </c>
      <c r="AD33" s="52">
        <f>'Temporary Relocation Numbers'!AD33*Assumptions!E$45</f>
        <v>56893.249431027209</v>
      </c>
      <c r="AE33" s="52">
        <f>'Temporary Relocation Numbers'!AE33*Assumptions!F$45</f>
        <v>45543.161021940577</v>
      </c>
      <c r="AF33" s="52">
        <f>'Temporary Relocation Numbers'!AF33*Assumptions!G$45</f>
        <v>46541.589800732319</v>
      </c>
      <c r="AG33" s="52">
        <f>'Temporary Relocation Numbers'!AG33*Assumptions!H$45</f>
        <v>18922.947848242642</v>
      </c>
      <c r="AH33" s="53">
        <f>'Temporary Relocation Numbers'!AH33*Assumptions!C$45</f>
        <v>30061105.073164124</v>
      </c>
      <c r="AI33" s="53">
        <f>'Temporary Relocation Numbers'!AI33*Assumptions!D$45</f>
        <v>51103046.534189075</v>
      </c>
      <c r="AJ33" s="53">
        <f>'Temporary Relocation Numbers'!AJ33*Assumptions!E$45</f>
        <v>40794489.021241754</v>
      </c>
      <c r="AK33" s="53">
        <f>'Temporary Relocation Numbers'!AK33*Assumptions!F$45</f>
        <v>14792920.967376055</v>
      </c>
      <c r="AL33" s="53">
        <f>'Temporary Relocation Numbers'!AL33*Assumptions!G$45</f>
        <v>11791432.883710878</v>
      </c>
      <c r="AM33" s="53">
        <f>'Temporary Relocation Numbers'!AM33*Assumptions!H$45</f>
        <v>6392237.4366622493</v>
      </c>
    </row>
    <row r="34" spans="1:39" x14ac:dyDescent="0.35">
      <c r="A34">
        <v>2053</v>
      </c>
      <c r="B34" s="51">
        <f>'Temporary Relocation Numbers'!B34*Assumptions!C$45</f>
        <v>0</v>
      </c>
      <c r="C34" s="51">
        <f>'Temporary Relocation Numbers'!C34*Assumptions!D$45</f>
        <v>0</v>
      </c>
      <c r="D34" s="51">
        <f>'Temporary Relocation Numbers'!D34*Assumptions!E$45</f>
        <v>0</v>
      </c>
      <c r="E34" s="51">
        <f>'Temporary Relocation Numbers'!E34*Assumptions!F$45</f>
        <v>0</v>
      </c>
      <c r="F34" s="51">
        <f>'Temporary Relocation Numbers'!F34*Assumptions!G$45</f>
        <v>0</v>
      </c>
      <c r="G34" s="51">
        <f>'Temporary Relocation Numbers'!G34*Assumptions!H$45</f>
        <v>0</v>
      </c>
      <c r="H34" s="52">
        <f>'Temporary Relocation Numbers'!H34*Assumptions!C$45</f>
        <v>88081.128325166545</v>
      </c>
      <c r="I34" s="52">
        <f>'Temporary Relocation Numbers'!I34*Assumptions!D$45</f>
        <v>91053.603726633155</v>
      </c>
      <c r="J34" s="52">
        <f>'Temporary Relocation Numbers'!J34*Assumptions!E$45</f>
        <v>63342.625187485246</v>
      </c>
      <c r="K34" s="52">
        <f>'Temporary Relocation Numbers'!K34*Assumptions!F$45</f>
        <v>45936.140949315843</v>
      </c>
      <c r="L34" s="52">
        <f>'Temporary Relocation Numbers'!L34*Assumptions!G$45</f>
        <v>47798.776253007025</v>
      </c>
      <c r="M34" s="52">
        <f>'Temporary Relocation Numbers'!M34*Assumptions!H$45</f>
        <v>20813.917307211723</v>
      </c>
      <c r="N34" s="53">
        <f>'Temporary Relocation Numbers'!N34*Assumptions!C$45</f>
        <v>32738459.702540684</v>
      </c>
      <c r="O34" s="53">
        <f>'Temporary Relocation Numbers'!O34*Assumptions!D$45</f>
        <v>56738302.476764105</v>
      </c>
      <c r="P34" s="53">
        <f>'Temporary Relocation Numbers'!P34*Assumptions!E$45</f>
        <v>45773705.603326112</v>
      </c>
      <c r="Q34" s="53">
        <f>'Temporary Relocation Numbers'!Q34*Assumptions!F$45</f>
        <v>15037115.282272939</v>
      </c>
      <c r="R34" s="53">
        <f>'Temporary Relocation Numbers'!R34*Assumptions!G$45</f>
        <v>12204539.635483215</v>
      </c>
      <c r="S34" s="53">
        <f>'Temporary Relocation Numbers'!S34*Assumptions!H$45</f>
        <v>7085935.3497794447</v>
      </c>
      <c r="U34">
        <v>2053</v>
      </c>
      <c r="V34" s="51">
        <f>'Temporary Relocation Numbers'!V34*Assumptions!C$45</f>
        <v>0</v>
      </c>
      <c r="W34" s="51">
        <f>'Temporary Relocation Numbers'!W34*Assumptions!D$45</f>
        <v>0</v>
      </c>
      <c r="X34" s="51">
        <f>'Temporary Relocation Numbers'!X34*Assumptions!E$45</f>
        <v>0</v>
      </c>
      <c r="Y34" s="51">
        <f>'Temporary Relocation Numbers'!Y34*Assumptions!F$45</f>
        <v>0</v>
      </c>
      <c r="Z34" s="51">
        <f>'Temporary Relocation Numbers'!Z34*Assumptions!G$45</f>
        <v>0</v>
      </c>
      <c r="AA34" s="51">
        <f>'Temporary Relocation Numbers'!AA34*Assumptions!H$45</f>
        <v>0</v>
      </c>
      <c r="AB34" s="52">
        <f>'Temporary Relocation Numbers'!AB34*Assumptions!C$45</f>
        <v>82001.387575123648</v>
      </c>
      <c r="AC34" s="52">
        <f>'Temporary Relocation Numbers'!AC34*Assumptions!D$45</f>
        <v>83149.420224614951</v>
      </c>
      <c r="AD34" s="52">
        <f>'Temporary Relocation Numbers'!AD34*Assumptions!E$45</f>
        <v>57236.506338106206</v>
      </c>
      <c r="AE34" s="52">
        <f>'Temporary Relocation Numbers'!AE34*Assumptions!F$45</f>
        <v>45817.938869002101</v>
      </c>
      <c r="AF34" s="52">
        <f>'Temporary Relocation Numbers'!AF34*Assumptions!G$45</f>
        <v>46822.391518428311</v>
      </c>
      <c r="AG34" s="52">
        <f>'Temporary Relocation Numbers'!AG34*Assumptions!H$45</f>
        <v>19037.116622502574</v>
      </c>
      <c r="AH34" s="53">
        <f>'Temporary Relocation Numbers'!AH34*Assumptions!C$45</f>
        <v>30478709.500291023</v>
      </c>
      <c r="AI34" s="53">
        <f>'Temporary Relocation Numbers'!AI34*Assumptions!D$45</f>
        <v>51812962.501030892</v>
      </c>
      <c r="AJ34" s="53">
        <f>'Temporary Relocation Numbers'!AJ34*Assumptions!E$45</f>
        <v>41361200.03123913</v>
      </c>
      <c r="AK34" s="53">
        <f>'Temporary Relocation Numbers'!AK34*Assumptions!F$45</f>
        <v>14998422.038314043</v>
      </c>
      <c r="AL34" s="53">
        <f>'Temporary Relocation Numbers'!AL34*Assumptions!G$45</f>
        <v>11955237.725962112</v>
      </c>
      <c r="AM34" s="53">
        <f>'Temporary Relocation Numbers'!AM34*Assumptions!H$45</f>
        <v>6481037.4540368421</v>
      </c>
    </row>
    <row r="35" spans="1:39" x14ac:dyDescent="0.35">
      <c r="A35">
        <v>2054</v>
      </c>
      <c r="B35" s="51">
        <f>'Temporary Relocation Numbers'!B35*Assumptions!C$45</f>
        <v>0</v>
      </c>
      <c r="C35" s="51">
        <f>'Temporary Relocation Numbers'!C35*Assumptions!D$45</f>
        <v>0</v>
      </c>
      <c r="D35" s="51">
        <f>'Temporary Relocation Numbers'!D35*Assumptions!E$45</f>
        <v>0</v>
      </c>
      <c r="E35" s="51">
        <f>'Temporary Relocation Numbers'!E35*Assumptions!F$45</f>
        <v>0</v>
      </c>
      <c r="F35" s="51">
        <f>'Temporary Relocation Numbers'!F35*Assumptions!G$45</f>
        <v>0</v>
      </c>
      <c r="G35" s="51">
        <f>'Temporary Relocation Numbers'!G35*Assumptions!H$45</f>
        <v>0</v>
      </c>
      <c r="H35" s="52">
        <f>'Temporary Relocation Numbers'!H35*Assumptions!C$45</f>
        <v>88612.552632677369</v>
      </c>
      <c r="I35" s="52">
        <f>'Temporary Relocation Numbers'!I35*Assumptions!D$45</f>
        <v>91602.962019685001</v>
      </c>
      <c r="J35" s="52">
        <f>'Temporary Relocation Numbers'!J35*Assumptions!E$45</f>
        <v>63724.793438122411</v>
      </c>
      <c r="K35" s="52">
        <f>'Temporary Relocation Numbers'!K35*Assumptions!F$45</f>
        <v>46213.289781964668</v>
      </c>
      <c r="L35" s="52">
        <f>'Temporary Relocation Numbers'!L35*Assumptions!G$45</f>
        <v>48087.163017040584</v>
      </c>
      <c r="M35" s="52">
        <f>'Temporary Relocation Numbers'!M35*Assumptions!H$45</f>
        <v>20939.494962742421</v>
      </c>
      <c r="N35" s="53">
        <f>'Temporary Relocation Numbers'!N35*Assumptions!C$45</f>
        <v>33193257.544330642</v>
      </c>
      <c r="O35" s="53">
        <f>'Temporary Relocation Numbers'!O35*Assumptions!D$45</f>
        <v>57526502.585984766</v>
      </c>
      <c r="P35" s="53">
        <f>'Temporary Relocation Numbers'!P35*Assumptions!E$45</f>
        <v>46409587.153902128</v>
      </c>
      <c r="Q35" s="53">
        <f>'Temporary Relocation Numbers'!Q35*Assumptions!F$45</f>
        <v>15246008.664529216</v>
      </c>
      <c r="R35" s="53">
        <f>'Temporary Relocation Numbers'!R35*Assumptions!G$45</f>
        <v>12374083.295652026</v>
      </c>
      <c r="S35" s="53">
        <f>'Temporary Relocation Numbers'!S35*Assumptions!H$45</f>
        <v>7184372.115999477</v>
      </c>
      <c r="U35">
        <v>2054</v>
      </c>
      <c r="V35" s="51">
        <f>'Temporary Relocation Numbers'!V35*Assumptions!C$45</f>
        <v>0</v>
      </c>
      <c r="W35" s="51">
        <f>'Temporary Relocation Numbers'!W35*Assumptions!D$45</f>
        <v>0</v>
      </c>
      <c r="X35" s="51">
        <f>'Temporary Relocation Numbers'!X35*Assumptions!E$45</f>
        <v>0</v>
      </c>
      <c r="Y35" s="51">
        <f>'Temporary Relocation Numbers'!Y35*Assumptions!F$45</f>
        <v>0</v>
      </c>
      <c r="Z35" s="51">
        <f>'Temporary Relocation Numbers'!Z35*Assumptions!G$45</f>
        <v>0</v>
      </c>
      <c r="AA35" s="51">
        <f>'Temporary Relocation Numbers'!AA35*Assumptions!H$45</f>
        <v>0</v>
      </c>
      <c r="AB35" s="52">
        <f>'Temporary Relocation Numbers'!AB35*Assumptions!C$45</f>
        <v>82496.130676576242</v>
      </c>
      <c r="AC35" s="52">
        <f>'Temporary Relocation Numbers'!AC35*Assumptions!D$45</f>
        <v>83651.089809269557</v>
      </c>
      <c r="AD35" s="52">
        <f>'Temporary Relocation Numbers'!AD35*Assumptions!E$45</f>
        <v>57581.834234369955</v>
      </c>
      <c r="AE35" s="52">
        <f>'Temporary Relocation Numbers'!AE35*Assumptions!F$45</f>
        <v>46094.374547086816</v>
      </c>
      <c r="AF35" s="52">
        <f>'Temporary Relocation Numbers'!AF35*Assumptions!G$45</f>
        <v>47104.887411269563</v>
      </c>
      <c r="AG35" s="52">
        <f>'Temporary Relocation Numbers'!AG35*Assumptions!H$45</f>
        <v>19151.974216978073</v>
      </c>
      <c r="AH35" s="53">
        <f>'Temporary Relocation Numbers'!AH35*Assumptions!C$45</f>
        <v>30902115.226376534</v>
      </c>
      <c r="AI35" s="53">
        <f>'Temporary Relocation Numbers'!AI35*Assumptions!D$45</f>
        <v>52532740.515522651</v>
      </c>
      <c r="AJ35" s="53">
        <f>'Temporary Relocation Numbers'!AJ35*Assumptions!E$45</f>
        <v>41935783.706798874</v>
      </c>
      <c r="AK35" s="53">
        <f>'Temporary Relocation Numbers'!AK35*Assumptions!F$45</f>
        <v>15206777.899746057</v>
      </c>
      <c r="AL35" s="53">
        <f>'Temporary Relocation Numbers'!AL35*Assumptions!G$45</f>
        <v>12121318.120863268</v>
      </c>
      <c r="AM35" s="53">
        <f>'Temporary Relocation Numbers'!AM35*Assumptions!H$45</f>
        <v>6571071.068123675</v>
      </c>
    </row>
    <row r="36" spans="1:39" x14ac:dyDescent="0.35">
      <c r="A36">
        <v>2055</v>
      </c>
      <c r="B36" s="51">
        <f>'Temporary Relocation Numbers'!B36*Assumptions!C$45</f>
        <v>0</v>
      </c>
      <c r="C36" s="51">
        <f>'Temporary Relocation Numbers'!C36*Assumptions!D$45</f>
        <v>0</v>
      </c>
      <c r="D36" s="51">
        <f>'Temporary Relocation Numbers'!D36*Assumptions!E$45</f>
        <v>0</v>
      </c>
      <c r="E36" s="51">
        <f>'Temporary Relocation Numbers'!E36*Assumptions!F$45</f>
        <v>0</v>
      </c>
      <c r="F36" s="51">
        <f>'Temporary Relocation Numbers'!F36*Assumptions!G$45</f>
        <v>0</v>
      </c>
      <c r="G36" s="51">
        <f>'Temporary Relocation Numbers'!G36*Assumptions!H$45</f>
        <v>0</v>
      </c>
      <c r="H36" s="52">
        <f>'Temporary Relocation Numbers'!H36*Assumptions!C$45</f>
        <v>89147.183209226569</v>
      </c>
      <c r="I36" s="52">
        <f>'Temporary Relocation Numbers'!I36*Assumptions!D$45</f>
        <v>92155.634783793357</v>
      </c>
      <c r="J36" s="52">
        <f>'Temporary Relocation Numbers'!J36*Assumptions!E$45</f>
        <v>64109.267443713121</v>
      </c>
      <c r="K36" s="52">
        <f>'Temporary Relocation Numbers'!K36*Assumptions!F$45</f>
        <v>46492.110750623411</v>
      </c>
      <c r="L36" s="52">
        <f>'Temporary Relocation Numbers'!L36*Assumptions!G$45</f>
        <v>48377.289719461485</v>
      </c>
      <c r="M36" s="52">
        <f>'Temporary Relocation Numbers'!M36*Assumptions!H$45</f>
        <v>21065.830272266641</v>
      </c>
      <c r="N36" s="53">
        <f>'Temporary Relocation Numbers'!N36*Assumptions!C$45</f>
        <v>33654373.37049666</v>
      </c>
      <c r="O36" s="53">
        <f>'Temporary Relocation Numbers'!O36*Assumptions!D$45</f>
        <v>58325652.25458692</v>
      </c>
      <c r="P36" s="53">
        <f>'Temporary Relocation Numbers'!P36*Assumptions!E$45</f>
        <v>47054302.276963323</v>
      </c>
      <c r="Q36" s="53">
        <f>'Temporary Relocation Numbers'!Q36*Assumptions!F$45</f>
        <v>15457803.962766809</v>
      </c>
      <c r="R36" s="53">
        <f>'Temporary Relocation Numbers'!R36*Assumptions!G$45</f>
        <v>12545982.231280789</v>
      </c>
      <c r="S36" s="53">
        <f>'Temporary Relocation Numbers'!S36*Assumptions!H$45</f>
        <v>7284176.3512219097</v>
      </c>
      <c r="U36">
        <v>2055</v>
      </c>
      <c r="V36" s="51">
        <f>'Temporary Relocation Numbers'!V36*Assumptions!C$45</f>
        <v>0</v>
      </c>
      <c r="W36" s="51">
        <f>'Temporary Relocation Numbers'!W36*Assumptions!D$45</f>
        <v>0</v>
      </c>
      <c r="X36" s="51">
        <f>'Temporary Relocation Numbers'!X36*Assumptions!E$45</f>
        <v>0</v>
      </c>
      <c r="Y36" s="51">
        <f>'Temporary Relocation Numbers'!Y36*Assumptions!F$45</f>
        <v>0</v>
      </c>
      <c r="Z36" s="51">
        <f>'Temporary Relocation Numbers'!Z36*Assumptions!G$45</f>
        <v>0</v>
      </c>
      <c r="AA36" s="51">
        <f>'Temporary Relocation Numbers'!AA36*Assumptions!H$45</f>
        <v>0</v>
      </c>
      <c r="AB36" s="52">
        <f>'Temporary Relocation Numbers'!AB36*Assumptions!C$45</f>
        <v>82993.858736499373</v>
      </c>
      <c r="AC36" s="52">
        <f>'Temporary Relocation Numbers'!AC36*Assumptions!D$45</f>
        <v>84155.786142294572</v>
      </c>
      <c r="AD36" s="52">
        <f>'Temporary Relocation Numbers'!AD36*Assumptions!E$45</f>
        <v>57929.245614821833</v>
      </c>
      <c r="AE36" s="52">
        <f>'Temporary Relocation Numbers'!AE36*Assumptions!F$45</f>
        <v>46372.478058470107</v>
      </c>
      <c r="AF36" s="52">
        <f>'Temporary Relocation Numbers'!AF36*Assumptions!G$45</f>
        <v>47389.087700808297</v>
      </c>
      <c r="AG36" s="52">
        <f>'Temporary Relocation Numbers'!AG36*Assumptions!H$45</f>
        <v>19267.524787562845</v>
      </c>
      <c r="AH36" s="53">
        <f>'Temporary Relocation Numbers'!AH36*Assumptions!C$45</f>
        <v>31331402.842208084</v>
      </c>
      <c r="AI36" s="53">
        <f>'Temporary Relocation Numbers'!AI36*Assumptions!D$45</f>
        <v>53262517.579772189</v>
      </c>
      <c r="AJ36" s="53">
        <f>'Temporary Relocation Numbers'!AJ36*Assumptions!E$45</f>
        <v>42518349.413827009</v>
      </c>
      <c r="AK36" s="53">
        <f>'Temporary Relocation Numbers'!AK36*Assumptions!F$45</f>
        <v>15418028.209999574</v>
      </c>
      <c r="AL36" s="53">
        <f>'Temporary Relocation Numbers'!AL36*Assumptions!G$45</f>
        <v>12289705.680055324</v>
      </c>
      <c r="AM36" s="53">
        <f>'Temporary Relocation Numbers'!AM36*Assumptions!H$45</f>
        <v>6662355.4158658879</v>
      </c>
    </row>
    <row r="37" spans="1:39" x14ac:dyDescent="0.35">
      <c r="A37">
        <v>2056</v>
      </c>
      <c r="B37" s="51">
        <f>'Temporary Relocation Numbers'!B37*Assumptions!C$45</f>
        <v>0</v>
      </c>
      <c r="C37" s="51">
        <f>'Temporary Relocation Numbers'!C37*Assumptions!D$45</f>
        <v>0</v>
      </c>
      <c r="D37" s="51">
        <f>'Temporary Relocation Numbers'!D37*Assumptions!E$45</f>
        <v>0</v>
      </c>
      <c r="E37" s="51">
        <f>'Temporary Relocation Numbers'!E37*Assumptions!F$45</f>
        <v>0</v>
      </c>
      <c r="F37" s="51">
        <f>'Temporary Relocation Numbers'!F37*Assumptions!G$45</f>
        <v>0</v>
      </c>
      <c r="G37" s="51">
        <f>'Temporary Relocation Numbers'!G37*Assumptions!H$45</f>
        <v>0</v>
      </c>
      <c r="H37" s="52">
        <f>'Temporary Relocation Numbers'!H37*Assumptions!C$45</f>
        <v>89685.039399358633</v>
      </c>
      <c r="I37" s="52">
        <f>'Temporary Relocation Numbers'!I37*Assumptions!D$45</f>
        <v>92711.6420163234</v>
      </c>
      <c r="J37" s="52">
        <f>'Temporary Relocation Numbers'!J37*Assumptions!E$45</f>
        <v>64496.061115684824</v>
      </c>
      <c r="K37" s="52">
        <f>'Temporary Relocation Numbers'!K37*Assumptions!F$45</f>
        <v>46772.613943874487</v>
      </c>
      <c r="L37" s="52">
        <f>'Temporary Relocation Numbers'!L37*Assumptions!G$45</f>
        <v>48669.166857927594</v>
      </c>
      <c r="M37" s="52">
        <f>'Temporary Relocation Numbers'!M37*Assumptions!H$45</f>
        <v>21192.927806976375</v>
      </c>
      <c r="N37" s="53">
        <f>'Temporary Relocation Numbers'!N37*Assumptions!C$45</f>
        <v>34121894.94954358</v>
      </c>
      <c r="O37" s="53">
        <f>'Temporary Relocation Numbers'!O37*Assumptions!D$45</f>
        <v>59135903.592230633</v>
      </c>
      <c r="P37" s="53">
        <f>'Temporary Relocation Numbers'!P37*Assumptions!E$45</f>
        <v>47707973.687192656</v>
      </c>
      <c r="Q37" s="53">
        <f>'Temporary Relocation Numbers'!Q37*Assumptions!F$45</f>
        <v>15672541.48997348</v>
      </c>
      <c r="R37" s="53">
        <f>'Temporary Relocation Numbers'!R37*Assumptions!G$45</f>
        <v>12720269.161507957</v>
      </c>
      <c r="S37" s="53">
        <f>'Temporary Relocation Numbers'!S37*Assumptions!H$45</f>
        <v>7385367.0521239508</v>
      </c>
      <c r="U37">
        <v>2056</v>
      </c>
      <c r="V37" s="51">
        <f>'Temporary Relocation Numbers'!V37*Assumptions!C$45</f>
        <v>0</v>
      </c>
      <c r="W37" s="51">
        <f>'Temporary Relocation Numbers'!W37*Assumptions!D$45</f>
        <v>0</v>
      </c>
      <c r="X37" s="51">
        <f>'Temporary Relocation Numbers'!X37*Assumptions!E$45</f>
        <v>0</v>
      </c>
      <c r="Y37" s="51">
        <f>'Temporary Relocation Numbers'!Y37*Assumptions!F$45</f>
        <v>0</v>
      </c>
      <c r="Z37" s="51">
        <f>'Temporary Relocation Numbers'!Z37*Assumptions!G$45</f>
        <v>0</v>
      </c>
      <c r="AA37" s="51">
        <f>'Temporary Relocation Numbers'!AA37*Assumptions!H$45</f>
        <v>0</v>
      </c>
      <c r="AB37" s="52">
        <f>'Temporary Relocation Numbers'!AB37*Assumptions!C$45</f>
        <v>83494.589764193253</v>
      </c>
      <c r="AC37" s="52">
        <f>'Temporary Relocation Numbers'!AC37*Assumptions!D$45</f>
        <v>84663.527485123413</v>
      </c>
      <c r="AD37" s="52">
        <f>'Temporary Relocation Numbers'!AD37*Assumptions!E$45</f>
        <v>58278.753049851883</v>
      </c>
      <c r="AE37" s="52">
        <f>'Temporary Relocation Numbers'!AE37*Assumptions!F$45</f>
        <v>46652.259465774609</v>
      </c>
      <c r="AF37" s="52">
        <f>'Temporary Relocation Numbers'!AF37*Assumptions!G$45</f>
        <v>47675.002670266942</v>
      </c>
      <c r="AG37" s="52">
        <f>'Temporary Relocation Numbers'!AG37*Assumptions!H$45</f>
        <v>19383.772515224537</v>
      </c>
      <c r="AH37" s="53">
        <f>'Temporary Relocation Numbers'!AH37*Assumptions!C$45</f>
        <v>31766654.058128372</v>
      </c>
      <c r="AI37" s="53">
        <f>'Temporary Relocation Numbers'!AI37*Assumptions!D$45</f>
        <v>54002432.599100374</v>
      </c>
      <c r="AJ37" s="53">
        <f>'Temporary Relocation Numbers'!AJ37*Assumptions!E$45</f>
        <v>43109008.037524559</v>
      </c>
      <c r="AK37" s="53">
        <f>'Temporary Relocation Numbers'!AK37*Assumptions!F$45</f>
        <v>15632213.178329661</v>
      </c>
      <c r="AL37" s="53">
        <f>'Temporary Relocation Numbers'!AL37*Assumptions!G$45</f>
        <v>12460432.454323485</v>
      </c>
      <c r="AM37" s="53">
        <f>'Temporary Relocation Numbers'!AM37*Assumptions!H$45</f>
        <v>6754907.8722704994</v>
      </c>
    </row>
    <row r="38" spans="1:39" x14ac:dyDescent="0.35">
      <c r="A38">
        <v>2057</v>
      </c>
      <c r="B38" s="51">
        <f>'Temporary Relocation Numbers'!B38*Assumptions!C$45</f>
        <v>0</v>
      </c>
      <c r="C38" s="51">
        <f>'Temporary Relocation Numbers'!C38*Assumptions!D$45</f>
        <v>0</v>
      </c>
      <c r="D38" s="51">
        <f>'Temporary Relocation Numbers'!D38*Assumptions!E$45</f>
        <v>0</v>
      </c>
      <c r="E38" s="51">
        <f>'Temporary Relocation Numbers'!E38*Assumptions!F$45</f>
        <v>0</v>
      </c>
      <c r="F38" s="51">
        <f>'Temporary Relocation Numbers'!F38*Assumptions!G$45</f>
        <v>0</v>
      </c>
      <c r="G38" s="51">
        <f>'Temporary Relocation Numbers'!G38*Assumptions!H$45</f>
        <v>0</v>
      </c>
      <c r="H38" s="52">
        <f>'Temporary Relocation Numbers'!H38*Assumptions!C$45</f>
        <v>90226.140664330378</v>
      </c>
      <c r="I38" s="52">
        <f>'Temporary Relocation Numbers'!I38*Assumptions!D$45</f>
        <v>93271.003835291383</v>
      </c>
      <c r="J38" s="52">
        <f>'Temporary Relocation Numbers'!J38*Assumptions!E$45</f>
        <v>64885.188449397538</v>
      </c>
      <c r="K38" s="52">
        <f>'Temporary Relocation Numbers'!K38*Assumptions!F$45</f>
        <v>47054.809511168256</v>
      </c>
      <c r="L38" s="52">
        <f>'Temporary Relocation Numbers'!L38*Assumptions!G$45</f>
        <v>48962.804993432881</v>
      </c>
      <c r="M38" s="52">
        <f>'Temporary Relocation Numbers'!M38*Assumptions!H$45</f>
        <v>21320.792165643219</v>
      </c>
      <c r="N38" s="53">
        <f>'Temporary Relocation Numbers'!N38*Assumptions!C$45</f>
        <v>34595911.269243315</v>
      </c>
      <c r="O38" s="53">
        <f>'Temporary Relocation Numbers'!O38*Assumptions!D$45</f>
        <v>59957410.821660824</v>
      </c>
      <c r="P38" s="53">
        <f>'Temporary Relocation Numbers'!P38*Assumptions!E$45</f>
        <v>48370725.804007232</v>
      </c>
      <c r="Q38" s="53">
        <f>'Temporary Relocation Numbers'!Q38*Assumptions!F$45</f>
        <v>15890262.119159048</v>
      </c>
      <c r="R38" s="53">
        <f>'Temporary Relocation Numbers'!R38*Assumptions!G$45</f>
        <v>12896977.260001434</v>
      </c>
      <c r="S38" s="53">
        <f>'Temporary Relocation Numbers'!S38*Assumptions!H$45</f>
        <v>7487963.4792818232</v>
      </c>
      <c r="U38">
        <v>2057</v>
      </c>
      <c r="V38" s="51">
        <f>'Temporary Relocation Numbers'!V38*Assumptions!C$45</f>
        <v>0</v>
      </c>
      <c r="W38" s="51">
        <f>'Temporary Relocation Numbers'!W38*Assumptions!D$45</f>
        <v>0</v>
      </c>
      <c r="X38" s="51">
        <f>'Temporary Relocation Numbers'!X38*Assumptions!E$45</f>
        <v>0</v>
      </c>
      <c r="Y38" s="51">
        <f>'Temporary Relocation Numbers'!Y38*Assumptions!F$45</f>
        <v>0</v>
      </c>
      <c r="Z38" s="51">
        <f>'Temporary Relocation Numbers'!Z38*Assumptions!G$45</f>
        <v>0</v>
      </c>
      <c r="AA38" s="51">
        <f>'Temporary Relocation Numbers'!AA38*Assumptions!H$45</f>
        <v>0</v>
      </c>
      <c r="AB38" s="52">
        <f>'Temporary Relocation Numbers'!AB38*Assumptions!C$45</f>
        <v>83998.341877614585</v>
      </c>
      <c r="AC38" s="52">
        <f>'Temporary Relocation Numbers'!AC38*Assumptions!D$45</f>
        <v>85174.332209367058</v>
      </c>
      <c r="AD38" s="52">
        <f>'Temporary Relocation Numbers'!AD38*Assumptions!E$45</f>
        <v>58630.369185691779</v>
      </c>
      <c r="AE38" s="52">
        <f>'Temporary Relocation Numbers'!AE38*Assumptions!F$45</f>
        <v>46933.728892334293</v>
      </c>
      <c r="AF38" s="52">
        <f>'Temporary Relocation Numbers'!AF38*Assumptions!G$45</f>
        <v>47962.642664910207</v>
      </c>
      <c r="AG38" s="52">
        <f>'Temporary Relocation Numbers'!AG38*Assumptions!H$45</f>
        <v>19500.721606156054</v>
      </c>
      <c r="AH38" s="53">
        <f>'Temporary Relocation Numbers'!AH38*Assumptions!C$45</f>
        <v>32207951.719588116</v>
      </c>
      <c r="AI38" s="53">
        <f>'Temporary Relocation Numbers'!AI38*Assumptions!D$45</f>
        <v>54752626.408480264</v>
      </c>
      <c r="AJ38" s="53">
        <f>'Temporary Relocation Numbers'!AJ38*Assumptions!E$45</f>
        <v>43707872.003493331</v>
      </c>
      <c r="AK38" s="53">
        <f>'Temporary Relocation Numbers'!AK38*Assumptions!F$45</f>
        <v>15849373.572572436</v>
      </c>
      <c r="AL38" s="53">
        <f>'Temporary Relocation Numbers'!AL38*Assumptions!G$45</f>
        <v>12633530.939697744</v>
      </c>
      <c r="AM38" s="53">
        <f>'Temporary Relocation Numbers'!AM38*Assumptions!H$45</f>
        <v>6848746.053715555</v>
      </c>
    </row>
    <row r="39" spans="1:39" x14ac:dyDescent="0.35">
      <c r="A39">
        <v>2058</v>
      </c>
      <c r="B39" s="51">
        <f>'Temporary Relocation Numbers'!B39*Assumptions!C$45</f>
        <v>0</v>
      </c>
      <c r="C39" s="51">
        <f>'Temporary Relocation Numbers'!C39*Assumptions!D$45</f>
        <v>0</v>
      </c>
      <c r="D39" s="51">
        <f>'Temporary Relocation Numbers'!D39*Assumptions!E$45</f>
        <v>0</v>
      </c>
      <c r="E39" s="51">
        <f>'Temporary Relocation Numbers'!E39*Assumptions!F$45</f>
        <v>0</v>
      </c>
      <c r="F39" s="51">
        <f>'Temporary Relocation Numbers'!F39*Assumptions!G$45</f>
        <v>0</v>
      </c>
      <c r="G39" s="51">
        <f>'Temporary Relocation Numbers'!G39*Assumptions!H$45</f>
        <v>0</v>
      </c>
      <c r="H39" s="52">
        <f>'Temporary Relocation Numbers'!H39*Assumptions!C$45</f>
        <v>90770.506582815287</v>
      </c>
      <c r="I39" s="52">
        <f>'Temporary Relocation Numbers'!I39*Assumptions!D$45</f>
        <v>93833.740480092602</v>
      </c>
      <c r="J39" s="52">
        <f>'Temporary Relocation Numbers'!J39*Assumptions!E$45</f>
        <v>65276.663524650176</v>
      </c>
      <c r="K39" s="52">
        <f>'Temporary Relocation Numbers'!K39*Assumptions!F$45</f>
        <v>47338.707663190267</v>
      </c>
      <c r="L39" s="52">
        <f>'Temporary Relocation Numbers'!L39*Assumptions!G$45</f>
        <v>49258.214750689454</v>
      </c>
      <c r="M39" s="52">
        <f>'Temporary Relocation Numbers'!M39*Assumptions!H$45</f>
        <v>21449.427974784783</v>
      </c>
      <c r="N39" s="53">
        <f>'Temporary Relocation Numbers'!N39*Assumptions!C$45</f>
        <v>35076512.553572766</v>
      </c>
      <c r="O39" s="53">
        <f>'Temporary Relocation Numbers'!O39*Assumptions!D$45</f>
        <v>60790330.308061987</v>
      </c>
      <c r="P39" s="53">
        <f>'Temporary Relocation Numbers'!P39*Assumptions!E$45</f>
        <v>49042684.775240377</v>
      </c>
      <c r="Q39" s="53">
        <f>'Temporary Relocation Numbers'!Q39*Assumptions!F$45</f>
        <v>16111007.29113516</v>
      </c>
      <c r="R39" s="53">
        <f>'Temporary Relocation Numbers'!R39*Assumptions!G$45</f>
        <v>13076140.1612728</v>
      </c>
      <c r="S39" s="53">
        <f>'Temporary Relocation Numbers'!S39*Assumptions!H$45</f>
        <v>7591985.160836841</v>
      </c>
      <c r="U39">
        <v>2058</v>
      </c>
      <c r="V39" s="51">
        <f>'Temporary Relocation Numbers'!V39*Assumptions!C$45</f>
        <v>0</v>
      </c>
      <c r="W39" s="51">
        <f>'Temporary Relocation Numbers'!W39*Assumptions!D$45</f>
        <v>0</v>
      </c>
      <c r="X39" s="51">
        <f>'Temporary Relocation Numbers'!X39*Assumptions!E$45</f>
        <v>0</v>
      </c>
      <c r="Y39" s="51">
        <f>'Temporary Relocation Numbers'!Y39*Assumptions!F$45</f>
        <v>0</v>
      </c>
      <c r="Z39" s="51">
        <f>'Temporary Relocation Numbers'!Z39*Assumptions!G$45</f>
        <v>0</v>
      </c>
      <c r="AA39" s="51">
        <f>'Temporary Relocation Numbers'!AA39*Assumptions!H$45</f>
        <v>0</v>
      </c>
      <c r="AB39" s="52">
        <f>'Temporary Relocation Numbers'!AB39*Assumptions!C$45</f>
        <v>84505.133304032031</v>
      </c>
      <c r="AC39" s="52">
        <f>'Temporary Relocation Numbers'!AC39*Assumptions!D$45</f>
        <v>85688.218797478898</v>
      </c>
      <c r="AD39" s="52">
        <f>'Temporary Relocation Numbers'!AD39*Assumptions!E$45</f>
        <v>58984.106744872312</v>
      </c>
      <c r="AE39" s="52">
        <f>'Temporary Relocation Numbers'!AE39*Assumptions!F$45</f>
        <v>47216.896522560761</v>
      </c>
      <c r="AF39" s="52">
        <f>'Temporary Relocation Numbers'!AF39*Assumptions!G$45</f>
        <v>48252.018092419421</v>
      </c>
      <c r="AG39" s="52">
        <f>'Temporary Relocation Numbers'!AG39*Assumptions!H$45</f>
        <v>19618.376291927747</v>
      </c>
      <c r="AH39" s="53">
        <f>'Temporary Relocation Numbers'!AH39*Assumptions!C$45</f>
        <v>32655379.822914775</v>
      </c>
      <c r="AI39" s="53">
        <f>'Temporary Relocation Numbers'!AI39*Assumptions!D$45</f>
        <v>55513241.799343519</v>
      </c>
      <c r="AJ39" s="53">
        <f>'Temporary Relocation Numbers'!AJ39*Assumptions!E$45</f>
        <v>44315055.299135014</v>
      </c>
      <c r="AK39" s="53">
        <f>'Temporary Relocation Numbers'!AK39*Assumptions!F$45</f>
        <v>16069550.726904759</v>
      </c>
      <c r="AL39" s="53">
        <f>'Temporary Relocation Numbers'!AL39*Assumptions!G$45</f>
        <v>12809034.083638124</v>
      </c>
      <c r="AM39" s="53">
        <f>'Temporary Relocation Numbers'!AM39*Assumptions!H$45</f>
        <v>6943887.8213032251</v>
      </c>
    </row>
    <row r="40" spans="1:39" x14ac:dyDescent="0.35">
      <c r="A40">
        <v>2059</v>
      </c>
      <c r="B40" s="51">
        <f>'Temporary Relocation Numbers'!B40*Assumptions!C$45</f>
        <v>0</v>
      </c>
      <c r="C40" s="51">
        <f>'Temporary Relocation Numbers'!C40*Assumptions!D$45</f>
        <v>0</v>
      </c>
      <c r="D40" s="51">
        <f>'Temporary Relocation Numbers'!D40*Assumptions!E$45</f>
        <v>0</v>
      </c>
      <c r="E40" s="51">
        <f>'Temporary Relocation Numbers'!E40*Assumptions!F$45</f>
        <v>0</v>
      </c>
      <c r="F40" s="51">
        <f>'Temporary Relocation Numbers'!F40*Assumptions!G$45</f>
        <v>0</v>
      </c>
      <c r="G40" s="51">
        <f>'Temporary Relocation Numbers'!G40*Assumptions!H$45</f>
        <v>0</v>
      </c>
      <c r="H40" s="52">
        <f>'Temporary Relocation Numbers'!H40*Assumptions!C$45</f>
        <v>91318.156851611857</v>
      </c>
      <c r="I40" s="52">
        <f>'Temporary Relocation Numbers'!I40*Assumptions!D$45</f>
        <v>94399.872312233754</v>
      </c>
      <c r="J40" s="52">
        <f>'Temporary Relocation Numbers'!J40*Assumptions!E$45</f>
        <v>65670.500506190001</v>
      </c>
      <c r="K40" s="52">
        <f>'Temporary Relocation Numbers'!K40*Assumptions!F$45</f>
        <v>47624.318672230664</v>
      </c>
      <c r="L40" s="52">
        <f>'Temporary Relocation Numbers'!L40*Assumptions!G$45</f>
        <v>49555.406818512078</v>
      </c>
      <c r="M40" s="52">
        <f>'Temporary Relocation Numbers'!M40*Assumptions!H$45</f>
        <v>21578.839888832063</v>
      </c>
      <c r="N40" s="53">
        <f>'Temporary Relocation Numbers'!N40*Assumptions!C$45</f>
        <v>35563790.279886983</v>
      </c>
      <c r="O40" s="53">
        <f>'Temporary Relocation Numbers'!O40*Assumptions!D$45</f>
        <v>61634820.588820688</v>
      </c>
      <c r="P40" s="53">
        <f>'Temporary Relocation Numbers'!P40*Assumptions!E$45</f>
        <v>49723978.501152404</v>
      </c>
      <c r="Q40" s="53">
        <f>'Temporary Relocation Numbers'!Q40*Assumptions!F$45</f>
        <v>16334819.022403082</v>
      </c>
      <c r="R40" s="53">
        <f>'Temporary Relocation Numbers'!R40*Assumptions!G$45</f>
        <v>13257791.967079304</v>
      </c>
      <c r="S40" s="53">
        <f>'Temporary Relocation Numbers'!S40*Assumptions!H$45</f>
        <v>7697451.8962123627</v>
      </c>
      <c r="U40">
        <v>2059</v>
      </c>
      <c r="V40" s="51">
        <f>'Temporary Relocation Numbers'!V40*Assumptions!C$45</f>
        <v>0</v>
      </c>
      <c r="W40" s="51">
        <f>'Temporary Relocation Numbers'!W40*Assumptions!D$45</f>
        <v>0</v>
      </c>
      <c r="X40" s="51">
        <f>'Temporary Relocation Numbers'!X40*Assumptions!E$45</f>
        <v>0</v>
      </c>
      <c r="Y40" s="51">
        <f>'Temporary Relocation Numbers'!Y40*Assumptions!F$45</f>
        <v>0</v>
      </c>
      <c r="Z40" s="51">
        <f>'Temporary Relocation Numbers'!Z40*Assumptions!G$45</f>
        <v>0</v>
      </c>
      <c r="AA40" s="51">
        <f>'Temporary Relocation Numbers'!AA40*Assumptions!H$45</f>
        <v>0</v>
      </c>
      <c r="AB40" s="52">
        <f>'Temporary Relocation Numbers'!AB40*Assumptions!C$45</f>
        <v>85014.982380685775</v>
      </c>
      <c r="AC40" s="52">
        <f>'Temporary Relocation Numbers'!AC40*Assumptions!D$45</f>
        <v>86205.205843423406</v>
      </c>
      <c r="AD40" s="52">
        <f>'Temporary Relocation Numbers'!AD40*Assumptions!E$45</f>
        <v>59339.97852668375</v>
      </c>
      <c r="AE40" s="52">
        <f>'Temporary Relocation Numbers'!AE40*Assumptions!F$45</f>
        <v>47501.772602311692</v>
      </c>
      <c r="AF40" s="52">
        <f>'Temporary Relocation Numbers'!AF40*Assumptions!G$45</f>
        <v>48543.139423269109</v>
      </c>
      <c r="AG40" s="52">
        <f>'Temporary Relocation Numbers'!AG40*Assumptions!H$45</f>
        <v>19736.740829640486</v>
      </c>
      <c r="AH40" s="53">
        <f>'Temporary Relocation Numbers'!AH40*Assumptions!C$45</f>
        <v>33109023.531300388</v>
      </c>
      <c r="AI40" s="53">
        <f>'Temporary Relocation Numbers'!AI40*Assumptions!D$45</f>
        <v>56284423.546759278</v>
      </c>
      <c r="AJ40" s="53">
        <f>'Temporary Relocation Numbers'!AJ40*Assumptions!E$45</f>
        <v>44930673.495347388</v>
      </c>
      <c r="AK40" s="53">
        <f>'Temporary Relocation Numbers'!AK40*Assumptions!F$45</f>
        <v>16292786.549711762</v>
      </c>
      <c r="AL40" s="53">
        <f>'Temporary Relocation Numbers'!AL40*Assumptions!G$45</f>
        <v>12986975.29130589</v>
      </c>
      <c r="AM40" s="53">
        <f>'Temporary Relocation Numbers'!AM40*Assumptions!H$45</f>
        <v>7040351.2842594618</v>
      </c>
    </row>
    <row r="41" spans="1:39" x14ac:dyDescent="0.35">
      <c r="A41">
        <v>2060</v>
      </c>
      <c r="B41" s="51">
        <f>'Temporary Relocation Numbers'!B41*Assumptions!C$45</f>
        <v>0</v>
      </c>
      <c r="C41" s="51">
        <f>'Temporary Relocation Numbers'!C41*Assumptions!D$45</f>
        <v>0</v>
      </c>
      <c r="D41" s="51">
        <f>'Temporary Relocation Numbers'!D41*Assumptions!E$45</f>
        <v>0</v>
      </c>
      <c r="E41" s="51">
        <f>'Temporary Relocation Numbers'!E41*Assumptions!F$45</f>
        <v>0</v>
      </c>
      <c r="F41" s="51">
        <f>'Temporary Relocation Numbers'!F41*Assumptions!G$45</f>
        <v>0</v>
      </c>
      <c r="G41" s="51">
        <f>'Temporary Relocation Numbers'!G41*Assumptions!H$45</f>
        <v>0</v>
      </c>
      <c r="H41" s="52">
        <f>'Temporary Relocation Numbers'!H41*Assumptions!C$45</f>
        <v>97367.153734545733</v>
      </c>
      <c r="I41" s="52">
        <f>'Temporary Relocation Numbers'!I41*Assumptions!D$45</f>
        <v>100653.00480037571</v>
      </c>
      <c r="J41" s="52">
        <f>'Temporary Relocation Numbers'!J41*Assumptions!E$45</f>
        <v>70020.573553636088</v>
      </c>
      <c r="K41" s="52">
        <f>'Temporary Relocation Numbers'!K41*Assumptions!F$45</f>
        <v>50778.996396051683</v>
      </c>
      <c r="L41" s="52">
        <f>'Temporary Relocation Numbers'!L41*Assumptions!G$45</f>
        <v>52838.001558841737</v>
      </c>
      <c r="M41" s="52">
        <f>'Temporary Relocation Numbers'!M41*Assumptions!H$45</f>
        <v>23008.241660891261</v>
      </c>
      <c r="N41" s="53">
        <f>'Temporary Relocation Numbers'!N41*Assumptions!C$45</f>
        <v>38215771.639360361</v>
      </c>
      <c r="O41" s="53">
        <f>'Temporary Relocation Numbers'!O41*Assumptions!D$45</f>
        <v>66230910.994529776</v>
      </c>
      <c r="P41" s="53">
        <f>'Temporary Relocation Numbers'!P41*Assumptions!E$45</f>
        <v>53431880.922860496</v>
      </c>
      <c r="Q41" s="53">
        <f>'Temporary Relocation Numbers'!Q41*Assumptions!F$45</f>
        <v>17552901.662550796</v>
      </c>
      <c r="R41" s="53">
        <f>'Temporary Relocation Numbers'!R41*Assumptions!G$45</f>
        <v>14246421.606602132</v>
      </c>
      <c r="S41" s="53">
        <f>'Temporary Relocation Numbers'!S41*Assumptions!H$45</f>
        <v>8271448.6154468432</v>
      </c>
      <c r="U41">
        <v>2060</v>
      </c>
      <c r="V41" s="51">
        <f>'Temporary Relocation Numbers'!V41*Assumptions!C$45</f>
        <v>0</v>
      </c>
      <c r="W41" s="51">
        <f>'Temporary Relocation Numbers'!W41*Assumptions!D$45</f>
        <v>0</v>
      </c>
      <c r="X41" s="51">
        <f>'Temporary Relocation Numbers'!X41*Assumptions!E$45</f>
        <v>0</v>
      </c>
      <c r="Y41" s="51">
        <f>'Temporary Relocation Numbers'!Y41*Assumptions!F$45</f>
        <v>0</v>
      </c>
      <c r="Z41" s="51">
        <f>'Temporary Relocation Numbers'!Z41*Assumptions!G$45</f>
        <v>0</v>
      </c>
      <c r="AA41" s="51">
        <f>'Temporary Relocation Numbers'!AA41*Assumptions!H$45</f>
        <v>0</v>
      </c>
      <c r="AB41" s="52">
        <f>'Temporary Relocation Numbers'!AB41*Assumptions!C$45</f>
        <v>90646.451314723614</v>
      </c>
      <c r="AC41" s="52">
        <f>'Temporary Relocation Numbers'!AC41*Assumptions!D$45</f>
        <v>91915.516250661312</v>
      </c>
      <c r="AD41" s="52">
        <f>'Temporary Relocation Numbers'!AD41*Assumptions!E$45</f>
        <v>63270.712101656653</v>
      </c>
      <c r="AE41" s="52">
        <f>'Temporary Relocation Numbers'!AE41*Assumptions!F$45</f>
        <v>50648.332764187609</v>
      </c>
      <c r="AF41" s="52">
        <f>'Temporary Relocation Numbers'!AF41*Assumptions!G$45</f>
        <v>51758.680660444188</v>
      </c>
      <c r="AG41" s="52">
        <f>'Temporary Relocation Numbers'!AG41*Assumptions!H$45</f>
        <v>21044.120302397128</v>
      </c>
      <c r="AH41" s="53">
        <f>'Temporary Relocation Numbers'!AH41*Assumptions!C$45</f>
        <v>35577953.657823808</v>
      </c>
      <c r="AI41" s="53">
        <f>'Temporary Relocation Numbers'!AI41*Assumptions!D$45</f>
        <v>60481536.421961643</v>
      </c>
      <c r="AJ41" s="53">
        <f>'Temporary Relocation Numbers'!AJ41*Assumptions!E$45</f>
        <v>48281140.575500928</v>
      </c>
      <c r="AK41" s="53">
        <f>'Temporary Relocation Numbers'!AK41*Assumptions!F$45</f>
        <v>17507734.840759091</v>
      </c>
      <c r="AL41" s="53">
        <f>'Temporary Relocation Numbers'!AL41*Assumptions!G$45</f>
        <v>13955410.211133962</v>
      </c>
      <c r="AM41" s="53">
        <f>'Temporary Relocation Numbers'!AM41*Assumptions!H$45</f>
        <v>7565348.2045275429</v>
      </c>
    </row>
    <row r="42" spans="1:39" x14ac:dyDescent="0.35">
      <c r="A42">
        <v>2061</v>
      </c>
      <c r="B42" s="51">
        <f>'Temporary Relocation Numbers'!B42*Assumptions!C$45</f>
        <v>0</v>
      </c>
      <c r="C42" s="51">
        <f>'Temporary Relocation Numbers'!C42*Assumptions!D$45</f>
        <v>0</v>
      </c>
      <c r="D42" s="51">
        <f>'Temporary Relocation Numbers'!D42*Assumptions!E$45</f>
        <v>0</v>
      </c>
      <c r="E42" s="51">
        <f>'Temporary Relocation Numbers'!E42*Assumptions!F$45</f>
        <v>0</v>
      </c>
      <c r="F42" s="51">
        <f>'Temporary Relocation Numbers'!F42*Assumptions!G$45</f>
        <v>0</v>
      </c>
      <c r="G42" s="51">
        <f>'Temporary Relocation Numbers'!G42*Assumptions!H$45</f>
        <v>0</v>
      </c>
      <c r="H42" s="52">
        <f>'Temporary Relocation Numbers'!H42*Assumptions!C$45</f>
        <v>97954.603886826517</v>
      </c>
      <c r="I42" s="52">
        <f>'Temporary Relocation Numbers'!I42*Assumptions!D$45</f>
        <v>101260.27964337569</v>
      </c>
      <c r="J42" s="52">
        <f>'Temporary Relocation Numbers'!J42*Assumptions!E$45</f>
        <v>70443.032206468997</v>
      </c>
      <c r="K42" s="52">
        <f>'Temporary Relocation Numbers'!K42*Assumptions!F$45</f>
        <v>51085.36387236564</v>
      </c>
      <c r="L42" s="52">
        <f>'Temporary Relocation Numbers'!L42*Assumptions!G$45</f>
        <v>53156.791734701008</v>
      </c>
      <c r="M42" s="52">
        <f>'Temporary Relocation Numbers'!M42*Assumptions!H$45</f>
        <v>23147.058444056696</v>
      </c>
      <c r="N42" s="53">
        <f>'Temporary Relocation Numbers'!N42*Assumptions!C$45</f>
        <v>38746659.488753304</v>
      </c>
      <c r="O42" s="53">
        <f>'Temporary Relocation Numbers'!O42*Assumptions!D$45</f>
        <v>67150981.017792284</v>
      </c>
      <c r="P42" s="53">
        <f>'Temporary Relocation Numbers'!P42*Assumptions!E$45</f>
        <v>54174148.712710395</v>
      </c>
      <c r="Q42" s="53">
        <f>'Temporary Relocation Numbers'!Q42*Assumptions!F$45</f>
        <v>17796743.977241613</v>
      </c>
      <c r="R42" s="53">
        <f>'Temporary Relocation Numbers'!R42*Assumptions!G$45</f>
        <v>14444330.78922045</v>
      </c>
      <c r="S42" s="53">
        <f>'Temporary Relocation Numbers'!S42*Assumptions!H$45</f>
        <v>8386354.3566747913</v>
      </c>
      <c r="U42">
        <v>2061</v>
      </c>
      <c r="V42" s="51">
        <f>'Temporary Relocation Numbers'!V42*Assumptions!C$45</f>
        <v>0</v>
      </c>
      <c r="W42" s="51">
        <f>'Temporary Relocation Numbers'!W42*Assumptions!D$45</f>
        <v>0</v>
      </c>
      <c r="X42" s="51">
        <f>'Temporary Relocation Numbers'!X42*Assumptions!E$45</f>
        <v>0</v>
      </c>
      <c r="Y42" s="51">
        <f>'Temporary Relocation Numbers'!Y42*Assumptions!F$45</f>
        <v>0</v>
      </c>
      <c r="Z42" s="51">
        <f>'Temporary Relocation Numbers'!Z42*Assumptions!G$45</f>
        <v>0</v>
      </c>
      <c r="AA42" s="51">
        <f>'Temporary Relocation Numbers'!AA42*Assumptions!H$45</f>
        <v>0</v>
      </c>
      <c r="AB42" s="52">
        <f>'Temporary Relocation Numbers'!AB42*Assumptions!C$45</f>
        <v>91193.353114623431</v>
      </c>
      <c r="AC42" s="52">
        <f>'Temporary Relocation Numbers'!AC42*Assumptions!D$45</f>
        <v>92470.074763952449</v>
      </c>
      <c r="AD42" s="52">
        <f>'Temporary Relocation Numbers'!AD42*Assumptions!E$45</f>
        <v>63652.446475451383</v>
      </c>
      <c r="AE42" s="52">
        <f>'Temporary Relocation Numbers'!AE42*Assumptions!F$45</f>
        <v>50953.911901030879</v>
      </c>
      <c r="AF42" s="52">
        <f>'Temporary Relocation Numbers'!AF42*Assumptions!G$45</f>
        <v>52070.958915169867</v>
      </c>
      <c r="AG42" s="52">
        <f>'Temporary Relocation Numbers'!AG42*Assumptions!H$45</f>
        <v>21171.08685325228</v>
      </c>
      <c r="AH42" s="53">
        <f>'Temporary Relocation Numbers'!AH42*Assumptions!C$45</f>
        <v>36072197.329819955</v>
      </c>
      <c r="AI42" s="53">
        <f>'Temporary Relocation Numbers'!AI42*Assumptions!D$45</f>
        <v>61321736.983709969</v>
      </c>
      <c r="AJ42" s="53">
        <f>'Temporary Relocation Numbers'!AJ42*Assumptions!E$45</f>
        <v>48951855.041984871</v>
      </c>
      <c r="AK42" s="53">
        <f>'Temporary Relocation Numbers'!AK42*Assumptions!F$45</f>
        <v>17750949.704639517</v>
      </c>
      <c r="AL42" s="53">
        <f>'Temporary Relocation Numbers'!AL42*Assumptions!G$45</f>
        <v>14149276.70647262</v>
      </c>
      <c r="AM42" s="53">
        <f>'Temporary Relocation Numbers'!AM42*Assumptions!H$45</f>
        <v>7670444.9032443035</v>
      </c>
    </row>
    <row r="43" spans="1:39" x14ac:dyDescent="0.35">
      <c r="A43">
        <v>2062</v>
      </c>
      <c r="B43" s="51">
        <f>'Temporary Relocation Numbers'!B43*Assumptions!C$45</f>
        <v>0</v>
      </c>
      <c r="C43" s="51">
        <f>'Temporary Relocation Numbers'!C43*Assumptions!D$45</f>
        <v>0</v>
      </c>
      <c r="D43" s="51">
        <f>'Temporary Relocation Numbers'!D43*Assumptions!E$45</f>
        <v>0</v>
      </c>
      <c r="E43" s="51">
        <f>'Temporary Relocation Numbers'!E43*Assumptions!F$45</f>
        <v>0</v>
      </c>
      <c r="F43" s="51">
        <f>'Temporary Relocation Numbers'!F43*Assumptions!G$45</f>
        <v>0</v>
      </c>
      <c r="G43" s="51">
        <f>'Temporary Relocation Numbers'!G43*Assumptions!H$45</f>
        <v>0</v>
      </c>
      <c r="H43" s="52">
        <f>'Temporary Relocation Numbers'!H43*Assumptions!C$45</f>
        <v>98545.598331696543</v>
      </c>
      <c r="I43" s="52">
        <f>'Temporary Relocation Numbers'!I43*Assumptions!D$45</f>
        <v>101871.21838826983</v>
      </c>
      <c r="J43" s="52">
        <f>'Temporary Relocation Numbers'!J43*Assumptions!E$45</f>
        <v>70868.039700368128</v>
      </c>
      <c r="K43" s="52">
        <f>'Temporary Relocation Numbers'!K43*Assumptions!F$45</f>
        <v>51393.579771003882</v>
      </c>
      <c r="L43" s="52">
        <f>'Temporary Relocation Numbers'!L43*Assumptions!G$45</f>
        <v>53477.505283383376</v>
      </c>
      <c r="M43" s="52">
        <f>'Temporary Relocation Numbers'!M43*Assumptions!H$45</f>
        <v>23286.712757511159</v>
      </c>
      <c r="N43" s="53">
        <f>'Temporary Relocation Numbers'!N43*Assumptions!C$45</f>
        <v>39284922.353657968</v>
      </c>
      <c r="O43" s="53">
        <f>'Temporary Relocation Numbers'!O43*Assumptions!D$45</f>
        <v>68083832.517785162</v>
      </c>
      <c r="P43" s="53">
        <f>'Temporary Relocation Numbers'!P43*Assumptions!E$45</f>
        <v>54926727.97695224</v>
      </c>
      <c r="Q43" s="53">
        <f>'Temporary Relocation Numbers'!Q43*Assumptions!F$45</f>
        <v>18043973.713315904</v>
      </c>
      <c r="R43" s="53">
        <f>'Temporary Relocation Numbers'!R43*Assumptions!G$45</f>
        <v>14644989.29694273</v>
      </c>
      <c r="S43" s="53">
        <f>'Temporary Relocation Numbers'!S43*Assumptions!H$45</f>
        <v>8502856.3514710106</v>
      </c>
      <c r="U43">
        <v>2062</v>
      </c>
      <c r="V43" s="51">
        <f>'Temporary Relocation Numbers'!V43*Assumptions!C$45</f>
        <v>0</v>
      </c>
      <c r="W43" s="51">
        <f>'Temporary Relocation Numbers'!W43*Assumptions!D$45</f>
        <v>0</v>
      </c>
      <c r="X43" s="51">
        <f>'Temporary Relocation Numbers'!X43*Assumptions!E$45</f>
        <v>0</v>
      </c>
      <c r="Y43" s="51">
        <f>'Temporary Relocation Numbers'!Y43*Assumptions!F$45</f>
        <v>0</v>
      </c>
      <c r="Z43" s="51">
        <f>'Temporary Relocation Numbers'!Z43*Assumptions!G$45</f>
        <v>0</v>
      </c>
      <c r="AA43" s="51">
        <f>'Temporary Relocation Numbers'!AA43*Assumptions!H$45</f>
        <v>0</v>
      </c>
      <c r="AB43" s="52">
        <f>'Temporary Relocation Numbers'!AB43*Assumptions!C$45</f>
        <v>91743.554564695994</v>
      </c>
      <c r="AC43" s="52">
        <f>'Temporary Relocation Numbers'!AC43*Assumptions!D$45</f>
        <v>93027.979123050784</v>
      </c>
      <c r="AD43" s="52">
        <f>'Temporary Relocation Numbers'!AD43*Assumptions!E$45</f>
        <v>64036.483986468644</v>
      </c>
      <c r="AE43" s="52">
        <f>'Temporary Relocation Numbers'!AE43*Assumptions!F$45</f>
        <v>51261.334703870212</v>
      </c>
      <c r="AF43" s="52">
        <f>'Temporary Relocation Numbers'!AF43*Assumptions!G$45</f>
        <v>52385.121254016893</v>
      </c>
      <c r="AG43" s="52">
        <f>'Temporary Relocation Numbers'!AG43*Assumptions!H$45</f>
        <v>21298.819437793059</v>
      </c>
      <c r="AH43" s="53">
        <f>'Temporary Relocation Numbers'!AH43*Assumptions!C$45</f>
        <v>36573306.961833313</v>
      </c>
      <c r="AI43" s="53">
        <f>'Temporary Relocation Numbers'!AI43*Assumptions!D$45</f>
        <v>62173609.487438031</v>
      </c>
      <c r="AJ43" s="53">
        <f>'Temporary Relocation Numbers'!AJ43*Assumptions!E$45</f>
        <v>49631886.974671744</v>
      </c>
      <c r="AK43" s="53">
        <f>'Temporary Relocation Numbers'!AK43*Assumptions!F$45</f>
        <v>17997543.273449529</v>
      </c>
      <c r="AL43" s="53">
        <f>'Temporary Relocation Numbers'!AL43*Assumptions!G$45</f>
        <v>14345836.366501257</v>
      </c>
      <c r="AM43" s="53">
        <f>'Temporary Relocation Numbers'!AM43*Assumptions!H$45</f>
        <v>7777001.5897610374</v>
      </c>
    </row>
    <row r="44" spans="1:39" x14ac:dyDescent="0.35">
      <c r="A44">
        <v>2063</v>
      </c>
      <c r="B44" s="51">
        <f>'Temporary Relocation Numbers'!B44*Assumptions!C$45</f>
        <v>0</v>
      </c>
      <c r="C44" s="51">
        <f>'Temporary Relocation Numbers'!C44*Assumptions!D$45</f>
        <v>0</v>
      </c>
      <c r="D44" s="51">
        <f>'Temporary Relocation Numbers'!D44*Assumptions!E$45</f>
        <v>0</v>
      </c>
      <c r="E44" s="51">
        <f>'Temporary Relocation Numbers'!E44*Assumptions!F$45</f>
        <v>0</v>
      </c>
      <c r="F44" s="51">
        <f>'Temporary Relocation Numbers'!F44*Assumptions!G$45</f>
        <v>0</v>
      </c>
      <c r="G44" s="51">
        <f>'Temporary Relocation Numbers'!G44*Assumptions!H$45</f>
        <v>0</v>
      </c>
      <c r="H44" s="52">
        <f>'Temporary Relocation Numbers'!H44*Assumptions!C$45</f>
        <v>99140.158453114724</v>
      </c>
      <c r="I44" s="52">
        <f>'Temporary Relocation Numbers'!I44*Assumptions!D$45</f>
        <v>102485.84314066189</v>
      </c>
      <c r="J44" s="52">
        <f>'Temporary Relocation Numbers'!J44*Assumptions!E$45</f>
        <v>71295.611413384642</v>
      </c>
      <c r="K44" s="52">
        <f>'Temporary Relocation Numbers'!K44*Assumptions!F$45</f>
        <v>51703.655244145906</v>
      </c>
      <c r="L44" s="52">
        <f>'Temporary Relocation Numbers'!L44*Assumptions!G$45</f>
        <v>53800.153809270952</v>
      </c>
      <c r="M44" s="52">
        <f>'Temporary Relocation Numbers'!M44*Assumptions!H$45</f>
        <v>23427.209654368336</v>
      </c>
      <c r="N44" s="53">
        <f>'Temporary Relocation Numbers'!N44*Assumptions!C$45</f>
        <v>39830662.686699472</v>
      </c>
      <c r="O44" s="53">
        <f>'Temporary Relocation Numbers'!O44*Assumptions!D$45</f>
        <v>69029643.052893341</v>
      </c>
      <c r="P44" s="53">
        <f>'Temporary Relocation Numbers'!P44*Assumptions!E$45</f>
        <v>55689761.961063705</v>
      </c>
      <c r="Q44" s="53">
        <f>'Temporary Relocation Numbers'!Q44*Assumptions!F$45</f>
        <v>18294637.928330705</v>
      </c>
      <c r="R44" s="53">
        <f>'Temporary Relocation Numbers'!R44*Assumptions!G$45</f>
        <v>14848435.322986826</v>
      </c>
      <c r="S44" s="53">
        <f>'Temporary Relocation Numbers'!S44*Assumptions!H$45</f>
        <v>8620976.7747540604</v>
      </c>
      <c r="U44">
        <v>2063</v>
      </c>
      <c r="V44" s="51">
        <f>'Temporary Relocation Numbers'!V44*Assumptions!C$45</f>
        <v>0</v>
      </c>
      <c r="W44" s="51">
        <f>'Temporary Relocation Numbers'!W44*Assumptions!D$45</f>
        <v>0</v>
      </c>
      <c r="X44" s="51">
        <f>'Temporary Relocation Numbers'!X44*Assumptions!E$45</f>
        <v>0</v>
      </c>
      <c r="Y44" s="51">
        <f>'Temporary Relocation Numbers'!Y44*Assumptions!F$45</f>
        <v>0</v>
      </c>
      <c r="Z44" s="51">
        <f>'Temporary Relocation Numbers'!Z44*Assumptions!G$45</f>
        <v>0</v>
      </c>
      <c r="AA44" s="51">
        <f>'Temporary Relocation Numbers'!AA44*Assumptions!H$45</f>
        <v>0</v>
      </c>
      <c r="AB44" s="52">
        <f>'Temporary Relocation Numbers'!AB44*Assumptions!C$45</f>
        <v>92297.075572886766</v>
      </c>
      <c r="AC44" s="52">
        <f>'Temporary Relocation Numbers'!AC44*Assumptions!D$45</f>
        <v>93589.249514616313</v>
      </c>
      <c r="AD44" s="52">
        <f>'Temporary Relocation Numbers'!AD44*Assumptions!E$45</f>
        <v>64422.838530342196</v>
      </c>
      <c r="AE44" s="52">
        <f>'Temporary Relocation Numbers'!AE44*Assumptions!F$45</f>
        <v>51570.612296188519</v>
      </c>
      <c r="AF44" s="52">
        <f>'Temporary Relocation Numbers'!AF44*Assumptions!G$45</f>
        <v>52701.17904432489</v>
      </c>
      <c r="AG44" s="52">
        <f>'Temporary Relocation Numbers'!AG44*Assumptions!H$45</f>
        <v>21427.322677769083</v>
      </c>
      <c r="AH44" s="53">
        <f>'Temporary Relocation Numbers'!AH44*Assumptions!C$45</f>
        <v>37081377.934765279</v>
      </c>
      <c r="AI44" s="53">
        <f>'Temporary Relocation Numbers'!AI44*Assumptions!D$45</f>
        <v>63037316.078038089</v>
      </c>
      <c r="AJ44" s="53">
        <f>'Temporary Relocation Numbers'!AJ44*Assumptions!E$45</f>
        <v>50321365.810424447</v>
      </c>
      <c r="AK44" s="53">
        <f>'Temporary Relocation Numbers'!AK44*Assumptions!F$45</f>
        <v>18247562.483658466</v>
      </c>
      <c r="AL44" s="53">
        <f>'Temporary Relocation Numbers'!AL44*Assumptions!G$45</f>
        <v>14545126.604265576</v>
      </c>
      <c r="AM44" s="53">
        <f>'Temporary Relocation Numbers'!AM44*Assumptions!H$45</f>
        <v>7885038.5460124044</v>
      </c>
    </row>
    <row r="45" spans="1:39" x14ac:dyDescent="0.35">
      <c r="A45">
        <v>2064</v>
      </c>
      <c r="B45" s="51">
        <f>'Temporary Relocation Numbers'!B45*Assumptions!C$45</f>
        <v>0</v>
      </c>
      <c r="C45" s="51">
        <f>'Temporary Relocation Numbers'!C45*Assumptions!D$45</f>
        <v>0</v>
      </c>
      <c r="D45" s="51">
        <f>'Temporary Relocation Numbers'!D45*Assumptions!E$45</f>
        <v>0</v>
      </c>
      <c r="E45" s="51">
        <f>'Temporary Relocation Numbers'!E45*Assumptions!F$45</f>
        <v>0</v>
      </c>
      <c r="F45" s="51">
        <f>'Temporary Relocation Numbers'!F45*Assumptions!G$45</f>
        <v>0</v>
      </c>
      <c r="G45" s="51">
        <f>'Temporary Relocation Numbers'!G45*Assumptions!H$45</f>
        <v>0</v>
      </c>
      <c r="H45" s="52">
        <f>'Temporary Relocation Numbers'!H45*Assumptions!C$45</f>
        <v>99738.305764057033</v>
      </c>
      <c r="I45" s="52">
        <f>'Temporary Relocation Numbers'!I45*Assumptions!D$45</f>
        <v>103104.17613952667</v>
      </c>
      <c r="J45" s="52">
        <f>'Temporary Relocation Numbers'!J45*Assumptions!E$45</f>
        <v>71725.762816350878</v>
      </c>
      <c r="K45" s="52">
        <f>'Temporary Relocation Numbers'!K45*Assumptions!F$45</f>
        <v>52015.601511256202</v>
      </c>
      <c r="L45" s="52">
        <f>'Temporary Relocation Numbers'!L45*Assumptions!G$45</f>
        <v>54124.74898675915</v>
      </c>
      <c r="M45" s="52">
        <f>'Temporary Relocation Numbers'!M45*Assumptions!H$45</f>
        <v>23568.554218229088</v>
      </c>
      <c r="N45" s="53">
        <f>'Temporary Relocation Numbers'!N45*Assumptions!C$45</f>
        <v>40383984.3637596</v>
      </c>
      <c r="O45" s="53">
        <f>'Temporary Relocation Numbers'!O45*Assumptions!D$45</f>
        <v>69988592.648116708</v>
      </c>
      <c r="P45" s="53">
        <f>'Temporary Relocation Numbers'!P45*Assumptions!E$45</f>
        <v>56463395.900467508</v>
      </c>
      <c r="Q45" s="53">
        <f>'Temporary Relocation Numbers'!Q45*Assumptions!F$45</f>
        <v>18548784.333559655</v>
      </c>
      <c r="R45" s="53">
        <f>'Temporary Relocation Numbers'!R45*Assumptions!G$45</f>
        <v>15054707.591145126</v>
      </c>
      <c r="S45" s="53">
        <f>'Temporary Relocation Numbers'!S45*Assumptions!H$45</f>
        <v>8740738.1094931923</v>
      </c>
      <c r="U45">
        <v>2064</v>
      </c>
      <c r="V45" s="51">
        <f>'Temporary Relocation Numbers'!V45*Assumptions!C$45</f>
        <v>0</v>
      </c>
      <c r="W45" s="51">
        <f>'Temporary Relocation Numbers'!W45*Assumptions!D$45</f>
        <v>0</v>
      </c>
      <c r="X45" s="51">
        <f>'Temporary Relocation Numbers'!X45*Assumptions!E$45</f>
        <v>0</v>
      </c>
      <c r="Y45" s="51">
        <f>'Temporary Relocation Numbers'!Y45*Assumptions!F$45</f>
        <v>0</v>
      </c>
      <c r="Z45" s="51">
        <f>'Temporary Relocation Numbers'!Z45*Assumptions!G$45</f>
        <v>0</v>
      </c>
      <c r="AA45" s="51">
        <f>'Temporary Relocation Numbers'!AA45*Assumptions!H$45</f>
        <v>0</v>
      </c>
      <c r="AB45" s="52">
        <f>'Temporary Relocation Numbers'!AB45*Assumptions!C$45</f>
        <v>92853.936167252949</v>
      </c>
      <c r="AC45" s="52">
        <f>'Temporary Relocation Numbers'!AC45*Assumptions!D$45</f>
        <v>94153.906247102248</v>
      </c>
      <c r="AD45" s="52">
        <f>'Temporary Relocation Numbers'!AD45*Assumptions!E$45</f>
        <v>64811.524086543104</v>
      </c>
      <c r="AE45" s="52">
        <f>'Temporary Relocation Numbers'!AE45*Assumptions!F$45</f>
        <v>51881.75586858052</v>
      </c>
      <c r="AF45" s="52">
        <f>'Temporary Relocation Numbers'!AF45*Assumptions!G$45</f>
        <v>53019.143722016612</v>
      </c>
      <c r="AG45" s="52">
        <f>'Temporary Relocation Numbers'!AG45*Assumptions!H$45</f>
        <v>21556.601222814596</v>
      </c>
      <c r="AH45" s="53">
        <f>'Temporary Relocation Numbers'!AH45*Assumptions!C$45</f>
        <v>37596506.954534665</v>
      </c>
      <c r="AI45" s="53">
        <f>'Temporary Relocation Numbers'!AI45*Assumptions!D$45</f>
        <v>63913021.152895294</v>
      </c>
      <c r="AJ45" s="53">
        <f>'Temporary Relocation Numbers'!AJ45*Assumptions!E$45</f>
        <v>51020422.784223638</v>
      </c>
      <c r="AK45" s="53">
        <f>'Temporary Relocation Numbers'!AK45*Assumptions!F$45</f>
        <v>18501054.923770159</v>
      </c>
      <c r="AL45" s="53">
        <f>'Temporary Relocation Numbers'!AL45*Assumptions!G$45</f>
        <v>14747185.352547746</v>
      </c>
      <c r="AM45" s="53">
        <f>'Temporary Relocation Numbers'!AM45*Assumptions!H$45</f>
        <v>7994576.335686693</v>
      </c>
    </row>
    <row r="46" spans="1:39" x14ac:dyDescent="0.35">
      <c r="A46">
        <v>2065</v>
      </c>
      <c r="B46" s="51">
        <f>'Temporary Relocation Numbers'!B46*Assumptions!C$45</f>
        <v>0</v>
      </c>
      <c r="C46" s="51">
        <f>'Temporary Relocation Numbers'!C46*Assumptions!D$45</f>
        <v>0</v>
      </c>
      <c r="D46" s="51">
        <f>'Temporary Relocation Numbers'!D46*Assumptions!E$45</f>
        <v>0</v>
      </c>
      <c r="E46" s="51">
        <f>'Temporary Relocation Numbers'!E46*Assumptions!F$45</f>
        <v>0</v>
      </c>
      <c r="F46" s="51">
        <f>'Temporary Relocation Numbers'!F46*Assumptions!G$45</f>
        <v>0</v>
      </c>
      <c r="G46" s="51">
        <f>'Temporary Relocation Numbers'!G46*Assumptions!H$45</f>
        <v>0</v>
      </c>
      <c r="H46" s="52">
        <f>'Temporary Relocation Numbers'!H46*Assumptions!C$45</f>
        <v>100340.06190729463</v>
      </c>
      <c r="I46" s="52">
        <f>'Temporary Relocation Numbers'!I46*Assumptions!D$45</f>
        <v>103726.23975801426</v>
      </c>
      <c r="J46" s="52">
        <f>'Temporary Relocation Numbers'!J46*Assumptions!E$45</f>
        <v>72158.50947344015</v>
      </c>
      <c r="K46" s="52">
        <f>'Temporary Relocation Numbers'!K46*Assumptions!F$45</f>
        <v>52329.429859490265</v>
      </c>
      <c r="L46" s="52">
        <f>'Temporary Relocation Numbers'!L46*Assumptions!G$45</f>
        <v>54451.302560679113</v>
      </c>
      <c r="M46" s="52">
        <f>'Temporary Relocation Numbers'!M46*Assumptions!H$45</f>
        <v>23710.751563365451</v>
      </c>
      <c r="N46" s="53">
        <f>'Temporary Relocation Numbers'!N46*Assumptions!C$45</f>
        <v>40944992.703748547</v>
      </c>
      <c r="O46" s="53">
        <f>'Temporary Relocation Numbers'!O46*Assumptions!D$45</f>
        <v>70960863.829335734</v>
      </c>
      <c r="P46" s="53">
        <f>'Temporary Relocation Numbers'!P46*Assumptions!E$45</f>
        <v>57247777.048175327</v>
      </c>
      <c r="Q46" s="53">
        <f>'Temporary Relocation Numbers'!Q46*Assumptions!F$45</f>
        <v>18806461.303074379</v>
      </c>
      <c r="R46" s="53">
        <f>'Temporary Relocation Numbers'!R46*Assumptions!G$45</f>
        <v>15263845.363155229</v>
      </c>
      <c r="S46" s="53">
        <f>'Temporary Relocation Numbers'!S46*Assumptions!H$45</f>
        <v>8862163.1509877443</v>
      </c>
      <c r="U46">
        <v>2065</v>
      </c>
      <c r="V46" s="51">
        <f>'Temporary Relocation Numbers'!V46*Assumptions!C$45</f>
        <v>0</v>
      </c>
      <c r="W46" s="51">
        <f>'Temporary Relocation Numbers'!W46*Assumptions!D$45</f>
        <v>0</v>
      </c>
      <c r="X46" s="51">
        <f>'Temporary Relocation Numbers'!X46*Assumptions!E$45</f>
        <v>0</v>
      </c>
      <c r="Y46" s="51">
        <f>'Temporary Relocation Numbers'!Y46*Assumptions!F$45</f>
        <v>0</v>
      </c>
      <c r="Z46" s="51">
        <f>'Temporary Relocation Numbers'!Z46*Assumptions!G$45</f>
        <v>0</v>
      </c>
      <c r="AA46" s="51">
        <f>'Temporary Relocation Numbers'!AA46*Assumptions!H$45</f>
        <v>0</v>
      </c>
      <c r="AB46" s="52">
        <f>'Temporary Relocation Numbers'!AB46*Assumptions!C$45</f>
        <v>93414.15649668804</v>
      </c>
      <c r="AC46" s="52">
        <f>'Temporary Relocation Numbers'!AC46*Assumptions!D$45</f>
        <v>94721.969751489829</v>
      </c>
      <c r="AD46" s="52">
        <f>'Temporary Relocation Numbers'!AD46*Assumptions!E$45</f>
        <v>65202.554718885411</v>
      </c>
      <c r="AE46" s="52">
        <f>'Temporary Relocation Numbers'!AE46*Assumptions!F$45</f>
        <v>52194.776679157818</v>
      </c>
      <c r="AF46" s="52">
        <f>'Temporary Relocation Numbers'!AF46*Assumptions!G$45</f>
        <v>53339.026792011748</v>
      </c>
      <c r="AG46" s="52">
        <f>'Temporary Relocation Numbers'!AG46*Assumptions!H$45</f>
        <v>21686.659750616727</v>
      </c>
      <c r="AH46" s="53">
        <f>'Temporary Relocation Numbers'!AH46*Assumptions!C$45</f>
        <v>38118792.070484601</v>
      </c>
      <c r="AI46" s="53">
        <f>'Temporary Relocation Numbers'!AI46*Assumptions!D$45</f>
        <v>64800891.393178999</v>
      </c>
      <c r="AJ46" s="53">
        <f>'Temporary Relocation Numbers'!AJ46*Assumptions!E$45</f>
        <v>51729190.954146899</v>
      </c>
      <c r="AK46" s="53">
        <f>'Temporary Relocation Numbers'!AK46*Assumptions!F$45</f>
        <v>18758068.843380906</v>
      </c>
      <c r="AL46" s="53">
        <f>'Temporary Relocation Numbers'!AL46*Assumptions!G$45</f>
        <v>14952051.071086574</v>
      </c>
      <c r="AM46" s="53">
        <f>'Temporary Relocation Numbers'!AM46*Assumptions!H$45</f>
        <v>8105635.8081399212</v>
      </c>
    </row>
    <row r="47" spans="1:39" x14ac:dyDescent="0.35">
      <c r="A47">
        <v>2066</v>
      </c>
      <c r="B47" s="51">
        <f>'Temporary Relocation Numbers'!B47*Assumptions!C$45</f>
        <v>0</v>
      </c>
      <c r="C47" s="51">
        <f>'Temporary Relocation Numbers'!C47*Assumptions!D$45</f>
        <v>0</v>
      </c>
      <c r="D47" s="51">
        <f>'Temporary Relocation Numbers'!D47*Assumptions!E$45</f>
        <v>0</v>
      </c>
      <c r="E47" s="51">
        <f>'Temporary Relocation Numbers'!E47*Assumptions!F$45</f>
        <v>0</v>
      </c>
      <c r="F47" s="51">
        <f>'Temporary Relocation Numbers'!F47*Assumptions!G$45</f>
        <v>0</v>
      </c>
      <c r="G47" s="51">
        <f>'Temporary Relocation Numbers'!G47*Assumptions!H$45</f>
        <v>0</v>
      </c>
      <c r="H47" s="52">
        <f>'Temporary Relocation Numbers'!H47*Assumptions!C$45</f>
        <v>100945.44865617719</v>
      </c>
      <c r="I47" s="52">
        <f>'Temporary Relocation Numbers'!I47*Assumptions!D$45</f>
        <v>104352.05650425998</v>
      </c>
      <c r="J47" s="52">
        <f>'Temporary Relocation Numbers'!J47*Assumptions!E$45</f>
        <v>72593.867042729849</v>
      </c>
      <c r="K47" s="52">
        <f>'Temporary Relocation Numbers'!K47*Assumptions!F$45</f>
        <v>52645.151644102902</v>
      </c>
      <c r="L47" s="52">
        <f>'Temporary Relocation Numbers'!L47*Assumptions!G$45</f>
        <v>54779.826346722679</v>
      </c>
      <c r="M47" s="52">
        <f>'Temporary Relocation Numbers'!M47*Assumptions!H$45</f>
        <v>23853.806834905648</v>
      </c>
      <c r="N47" s="53">
        <f>'Temporary Relocation Numbers'!N47*Assumptions!C$45</f>
        <v>41513794.488651276</v>
      </c>
      <c r="O47" s="53">
        <f>'Temporary Relocation Numbers'!O47*Assumptions!D$45</f>
        <v>71946641.658053458</v>
      </c>
      <c r="P47" s="53">
        <f>'Temporary Relocation Numbers'!P47*Assumptions!E$45</f>
        <v>58043054.702815957</v>
      </c>
      <c r="Q47" s="53">
        <f>'Temporary Relocation Numbers'!Q47*Assumptions!F$45</f>
        <v>19067717.882951926</v>
      </c>
      <c r="R47" s="53">
        <f>'Temporary Relocation Numbers'!R47*Assumptions!G$45</f>
        <v>15475888.446172973</v>
      </c>
      <c r="S47" s="53">
        <f>'Temporary Relocation Numbers'!S47*Assumptions!H$45</f>
        <v>8985275.0112059917</v>
      </c>
      <c r="U47">
        <v>2066</v>
      </c>
      <c r="V47" s="51">
        <f>'Temporary Relocation Numbers'!V47*Assumptions!C$45</f>
        <v>0</v>
      </c>
      <c r="W47" s="51">
        <f>'Temporary Relocation Numbers'!W47*Assumptions!D$45</f>
        <v>0</v>
      </c>
      <c r="X47" s="51">
        <f>'Temporary Relocation Numbers'!X47*Assumptions!E$45</f>
        <v>0</v>
      </c>
      <c r="Y47" s="51">
        <f>'Temporary Relocation Numbers'!Y47*Assumptions!F$45</f>
        <v>0</v>
      </c>
      <c r="Z47" s="51">
        <f>'Temporary Relocation Numbers'!Z47*Assumptions!G$45</f>
        <v>0</v>
      </c>
      <c r="AA47" s="51">
        <f>'Temporary Relocation Numbers'!AA47*Assumptions!H$45</f>
        <v>0</v>
      </c>
      <c r="AB47" s="52">
        <f>'Temporary Relocation Numbers'!AB47*Assumptions!C$45</f>
        <v>93977.756831650811</v>
      </c>
      <c r="AC47" s="52">
        <f>'Temporary Relocation Numbers'!AC47*Assumptions!D$45</f>
        <v>95293.460582027546</v>
      </c>
      <c r="AD47" s="52">
        <f>'Temporary Relocation Numbers'!AD47*Assumptions!E$45</f>
        <v>65595.944576035123</v>
      </c>
      <c r="AE47" s="52">
        <f>'Temporary Relocation Numbers'!AE47*Assumptions!F$45</f>
        <v>52509.686053956095</v>
      </c>
      <c r="AF47" s="52">
        <f>'Temporary Relocation Numbers'!AF47*Assumptions!G$45</f>
        <v>53660.839828643213</v>
      </c>
      <c r="AG47" s="52">
        <f>'Temporary Relocation Numbers'!AG47*Assumptions!H$45</f>
        <v>21817.502967084722</v>
      </c>
      <c r="AH47" s="53">
        <f>'Temporary Relocation Numbers'!AH47*Assumptions!C$45</f>
        <v>38648332.694045216</v>
      </c>
      <c r="AI47" s="53">
        <f>'Temporary Relocation Numbers'!AI47*Assumptions!D$45</f>
        <v>65701095.79556866</v>
      </c>
      <c r="AJ47" s="53">
        <f>'Temporary Relocation Numbers'!AJ47*Assumptions!E$45</f>
        <v>52447805.226695016</v>
      </c>
      <c r="AK47" s="53">
        <f>'Temporary Relocation Numbers'!AK47*Assumptions!F$45</f>
        <v>19018653.162363242</v>
      </c>
      <c r="AL47" s="53">
        <f>'Temporary Relocation Numbers'!AL47*Assumptions!G$45</f>
        <v>15159762.75389784</v>
      </c>
      <c r="AM47" s="53">
        <f>'Temporary Relocation Numbers'!AM47*Assumptions!H$45</f>
        <v>8218238.1023642728</v>
      </c>
    </row>
    <row r="48" spans="1:39" x14ac:dyDescent="0.35">
      <c r="A48">
        <v>2067</v>
      </c>
      <c r="B48" s="51">
        <f>'Temporary Relocation Numbers'!B48*Assumptions!C$45</f>
        <v>0</v>
      </c>
      <c r="C48" s="51">
        <f>'Temporary Relocation Numbers'!C48*Assumptions!D$45</f>
        <v>0</v>
      </c>
      <c r="D48" s="51">
        <f>'Temporary Relocation Numbers'!D48*Assumptions!E$45</f>
        <v>0</v>
      </c>
      <c r="E48" s="51">
        <f>'Temporary Relocation Numbers'!E48*Assumptions!F$45</f>
        <v>0</v>
      </c>
      <c r="F48" s="51">
        <f>'Temporary Relocation Numbers'!F48*Assumptions!G$45</f>
        <v>0</v>
      </c>
      <c r="G48" s="51">
        <f>'Temporary Relocation Numbers'!G48*Assumptions!H$45</f>
        <v>0</v>
      </c>
      <c r="H48" s="52">
        <f>'Temporary Relocation Numbers'!H48*Assumptions!C$45</f>
        <v>101554.48791542057</v>
      </c>
      <c r="I48" s="52">
        <f>'Temporary Relocation Numbers'!I48*Assumptions!D$45</f>
        <v>104981.64902219853</v>
      </c>
      <c r="J48" s="52">
        <f>'Temporary Relocation Numbers'!J48*Assumptions!E$45</f>
        <v>73031.851276768022</v>
      </c>
      <c r="K48" s="52">
        <f>'Temporary Relocation Numbers'!K48*Assumptions!F$45</f>
        <v>52962.778288859205</v>
      </c>
      <c r="L48" s="52">
        <f>'Temporary Relocation Numbers'!L48*Assumptions!G$45</f>
        <v>55110.332231869863</v>
      </c>
      <c r="M48" s="52">
        <f>'Temporary Relocation Numbers'!M48*Assumptions!H$45</f>
        <v>23997.725209020246</v>
      </c>
      <c r="N48" s="53">
        <f>'Temporary Relocation Numbers'!N48*Assumptions!C$45</f>
        <v>42090497.983852215</v>
      </c>
      <c r="O48" s="53">
        <f>'Temporary Relocation Numbers'!O48*Assumptions!D$45</f>
        <v>72946113.766619995</v>
      </c>
      <c r="P48" s="53">
        <f>'Temporary Relocation Numbers'!P48*Assumptions!E$45</f>
        <v>58849380.237052649</v>
      </c>
      <c r="Q48" s="53">
        <f>'Temporary Relocation Numbers'!Q48*Assumptions!F$45</f>
        <v>19332603.800610214</v>
      </c>
      <c r="R48" s="53">
        <f>'Temporary Relocation Numbers'!R48*Assumptions!G$45</f>
        <v>15690877.200349318</v>
      </c>
      <c r="S48" s="53">
        <f>'Temporary Relocation Numbers'!S48*Assumptions!H$45</f>
        <v>9110097.1231842339</v>
      </c>
      <c r="U48">
        <v>2067</v>
      </c>
      <c r="V48" s="51">
        <f>'Temporary Relocation Numbers'!V48*Assumptions!C$45</f>
        <v>0</v>
      </c>
      <c r="W48" s="51">
        <f>'Temporary Relocation Numbers'!W48*Assumptions!D$45</f>
        <v>0</v>
      </c>
      <c r="X48" s="51">
        <f>'Temporary Relocation Numbers'!X48*Assumptions!E$45</f>
        <v>0</v>
      </c>
      <c r="Y48" s="51">
        <f>'Temporary Relocation Numbers'!Y48*Assumptions!F$45</f>
        <v>0</v>
      </c>
      <c r="Z48" s="51">
        <f>'Temporary Relocation Numbers'!Z48*Assumptions!G$45</f>
        <v>0</v>
      </c>
      <c r="AA48" s="51">
        <f>'Temporary Relocation Numbers'!AA48*Assumptions!H$45</f>
        <v>0</v>
      </c>
      <c r="AB48" s="52">
        <f>'Temporary Relocation Numbers'!AB48*Assumptions!C$45</f>
        <v>94544.757564898842</v>
      </c>
      <c r="AC48" s="52">
        <f>'Temporary Relocation Numbers'!AC48*Assumptions!D$45</f>
        <v>95868.399416974877</v>
      </c>
      <c r="AD48" s="52">
        <f>'Temporary Relocation Numbers'!AD48*Assumptions!E$45</f>
        <v>65991.707892022052</v>
      </c>
      <c r="AE48" s="52">
        <f>'Temporary Relocation Numbers'!AE48*Assumptions!F$45</f>
        <v>52826.495387344978</v>
      </c>
      <c r="AF48" s="52">
        <f>'Temporary Relocation Numbers'!AF48*Assumptions!G$45</f>
        <v>53984.594476075894</v>
      </c>
      <c r="AG48" s="52">
        <f>'Temporary Relocation Numbers'!AG48*Assumptions!H$45</f>
        <v>21949.13560652022</v>
      </c>
      <c r="AH48" s="53">
        <f>'Temporary Relocation Numbers'!AH48*Assumptions!C$45</f>
        <v>39185229.617655456</v>
      </c>
      <c r="AI48" s="53">
        <f>'Temporary Relocation Numbers'!AI48*Assumptions!D$45</f>
        <v>66613805.704420656</v>
      </c>
      <c r="AJ48" s="53">
        <f>'Temporary Relocation Numbers'!AJ48*Assumptions!E$45</f>
        <v>53176402.382469893</v>
      </c>
      <c r="AK48" s="53">
        <f>'Temporary Relocation Numbers'!AK48*Assumptions!F$45</f>
        <v>19282857.480177354</v>
      </c>
      <c r="AL48" s="53">
        <f>'Temporary Relocation Numbers'!AL48*Assumptions!G$45</f>
        <v>15370359.936696442</v>
      </c>
      <c r="AM48" s="53">
        <f>'Temporary Relocation Numbers'!AM48*Assumptions!H$45</f>
        <v>8332404.6510116812</v>
      </c>
    </row>
    <row r="49" spans="1:39" x14ac:dyDescent="0.35">
      <c r="A49">
        <v>2068</v>
      </c>
      <c r="B49" s="51">
        <f>'Temporary Relocation Numbers'!B49*Assumptions!C$45</f>
        <v>0</v>
      </c>
      <c r="C49" s="51">
        <f>'Temporary Relocation Numbers'!C49*Assumptions!D$45</f>
        <v>0</v>
      </c>
      <c r="D49" s="51">
        <f>'Temporary Relocation Numbers'!D49*Assumptions!E$45</f>
        <v>0</v>
      </c>
      <c r="E49" s="51">
        <f>'Temporary Relocation Numbers'!E49*Assumptions!F$45</f>
        <v>0</v>
      </c>
      <c r="F49" s="51">
        <f>'Temporary Relocation Numbers'!F49*Assumptions!G$45</f>
        <v>0</v>
      </c>
      <c r="G49" s="51">
        <f>'Temporary Relocation Numbers'!G49*Assumptions!H$45</f>
        <v>0</v>
      </c>
      <c r="H49" s="52">
        <f>'Temporary Relocation Numbers'!H49*Assumptions!C$45</f>
        <v>102167.20172189947</v>
      </c>
      <c r="I49" s="52">
        <f>'Temporary Relocation Numbers'!I49*Assumptions!D$45</f>
        <v>105615.04009238338</v>
      </c>
      <c r="J49" s="52">
        <f>'Temporary Relocation Numbers'!J49*Assumptions!E$45</f>
        <v>73472.478023143427</v>
      </c>
      <c r="K49" s="52">
        <f>'Temporary Relocation Numbers'!K49*Assumptions!F$45</f>
        <v>53282.321286447768</v>
      </c>
      <c r="L49" s="52">
        <f>'Temporary Relocation Numbers'!L49*Assumptions!G$45</f>
        <v>55442.832174818999</v>
      </c>
      <c r="M49" s="52">
        <f>'Temporary Relocation Numbers'!M49*Assumptions!H$45</f>
        <v>24142.511893109473</v>
      </c>
      <c r="N49" s="53">
        <f>'Temporary Relocation Numbers'!N49*Assumptions!C$45</f>
        <v>42675212.958742604</v>
      </c>
      <c r="O49" s="53">
        <f>'Temporary Relocation Numbers'!O49*Assumptions!D$45</f>
        <v>73959470.39394629</v>
      </c>
      <c r="P49" s="53">
        <f>'Temporary Relocation Numbers'!P49*Assumptions!E$45</f>
        <v>59666907.12639533</v>
      </c>
      <c r="Q49" s="53">
        <f>'Temporary Relocation Numbers'!Q49*Assumptions!F$45</f>
        <v>19601169.4742731</v>
      </c>
      <c r="R49" s="53">
        <f>'Temporary Relocation Numbers'!R49*Assumptions!G$45</f>
        <v>15908852.546512485</v>
      </c>
      <c r="S49" s="53">
        <f>'Temporary Relocation Numbers'!S49*Assumptions!H$45</f>
        <v>9236653.2454870697</v>
      </c>
      <c r="U49">
        <v>2068</v>
      </c>
      <c r="V49" s="51">
        <f>'Temporary Relocation Numbers'!V49*Assumptions!C$45</f>
        <v>0</v>
      </c>
      <c r="W49" s="51">
        <f>'Temporary Relocation Numbers'!W49*Assumptions!D$45</f>
        <v>0</v>
      </c>
      <c r="X49" s="51">
        <f>'Temporary Relocation Numbers'!X49*Assumptions!E$45</f>
        <v>0</v>
      </c>
      <c r="Y49" s="51">
        <f>'Temporary Relocation Numbers'!Y49*Assumptions!F$45</f>
        <v>0</v>
      </c>
      <c r="Z49" s="51">
        <f>'Temporary Relocation Numbers'!Z49*Assumptions!G$45</f>
        <v>0</v>
      </c>
      <c r="AA49" s="51">
        <f>'Temporary Relocation Numbers'!AA49*Assumptions!H$45</f>
        <v>0</v>
      </c>
      <c r="AB49" s="52">
        <f>'Temporary Relocation Numbers'!AB49*Assumptions!C$45</f>
        <v>95115.179212226329</v>
      </c>
      <c r="AC49" s="52">
        <f>'Temporary Relocation Numbers'!AC49*Assumptions!D$45</f>
        <v>96446.807059350424</v>
      </c>
      <c r="AD49" s="52">
        <f>'Temporary Relocation Numbers'!AD49*Assumptions!E$45</f>
        <v>66389.858986754974</v>
      </c>
      <c r="AE49" s="52">
        <f>'Temporary Relocation Numbers'!AE49*Assumptions!F$45</f>
        <v>53145.21614244028</v>
      </c>
      <c r="AF49" s="52">
        <f>'Temporary Relocation Numbers'!AF49*Assumptions!G$45</f>
        <v>54310.302448728042</v>
      </c>
      <c r="AG49" s="52">
        <f>'Temporary Relocation Numbers'!AG49*Assumptions!H$45</f>
        <v>22081.562431788574</v>
      </c>
      <c r="AH49" s="53">
        <f>'Temporary Relocation Numbers'!AH49*Assumptions!C$45</f>
        <v>39729585.033948027</v>
      </c>
      <c r="AI49" s="53">
        <f>'Temporary Relocation Numbers'!AI49*Assumptions!D$45</f>
        <v>67539194.844381809</v>
      </c>
      <c r="AJ49" s="53">
        <f>'Temporary Relocation Numbers'!AJ49*Assumptions!E$45</f>
        <v>53915121.10220933</v>
      </c>
      <c r="AK49" s="53">
        <f>'Temporary Relocation Numbers'!AK49*Assumptions!F$45</f>
        <v>19550732.085311804</v>
      </c>
      <c r="AL49" s="53">
        <f>'Temporary Relocation Numbers'!AL49*Assumptions!G$45</f>
        <v>15583882.704421584</v>
      </c>
      <c r="AM49" s="53">
        <f>'Temporary Relocation Numbers'!AM49*Assumptions!H$45</f>
        <v>8448157.1844733153</v>
      </c>
    </row>
    <row r="50" spans="1:39" x14ac:dyDescent="0.35">
      <c r="A50">
        <v>2069</v>
      </c>
      <c r="B50" s="51">
        <f>'Temporary Relocation Numbers'!B50*Assumptions!C$45</f>
        <v>0</v>
      </c>
      <c r="C50" s="51">
        <f>'Temporary Relocation Numbers'!C50*Assumptions!D$45</f>
        <v>0</v>
      </c>
      <c r="D50" s="51">
        <f>'Temporary Relocation Numbers'!D50*Assumptions!E$45</f>
        <v>0</v>
      </c>
      <c r="E50" s="51">
        <f>'Temporary Relocation Numbers'!E50*Assumptions!F$45</f>
        <v>0</v>
      </c>
      <c r="F50" s="51">
        <f>'Temporary Relocation Numbers'!F50*Assumptions!G$45</f>
        <v>0</v>
      </c>
      <c r="G50" s="51">
        <f>'Temporary Relocation Numbers'!G50*Assumptions!H$45</f>
        <v>0</v>
      </c>
      <c r="H50" s="52">
        <f>'Temporary Relocation Numbers'!H50*Assumptions!C$45</f>
        <v>102783.61224544483</v>
      </c>
      <c r="I50" s="52">
        <f>'Temporary Relocation Numbers'!I50*Assumptions!D$45</f>
        <v>106252.25263281119</v>
      </c>
      <c r="J50" s="52">
        <f>'Temporary Relocation Numbers'!J50*Assumptions!E$45</f>
        <v>73915.763225058792</v>
      </c>
      <c r="K50" s="52">
        <f>'Temporary Relocation Numbers'!K50*Assumptions!F$45</f>
        <v>53603.792198896677</v>
      </c>
      <c r="L50" s="52">
        <f>'Temporary Relocation Numbers'!L50*Assumptions!G$45</f>
        <v>55777.338206419474</v>
      </c>
      <c r="M50" s="52">
        <f>'Temporary Relocation Numbers'!M50*Assumptions!H$45</f>
        <v>24288.172125991645</v>
      </c>
      <c r="N50" s="53">
        <f>'Temporary Relocation Numbers'!N50*Assumptions!C$45</f>
        <v>43268050.707613766</v>
      </c>
      <c r="O50" s="53">
        <f>'Temporary Relocation Numbers'!O50*Assumptions!D$45</f>
        <v>74986904.421714112</v>
      </c>
      <c r="P50" s="53">
        <f>'Temporary Relocation Numbers'!P50*Assumptions!E$45</f>
        <v>60495790.978413008</v>
      </c>
      <c r="Q50" s="53">
        <f>'Temporary Relocation Numbers'!Q50*Assumptions!F$45</f>
        <v>19873466.022566944</v>
      </c>
      <c r="R50" s="53">
        <f>'Temporary Relocation Numbers'!R50*Assumptions!G$45</f>
        <v>16129855.973956792</v>
      </c>
      <c r="S50" s="53">
        <f>'Temporary Relocation Numbers'!S50*Assumptions!H$45</f>
        <v>9364967.4667295516</v>
      </c>
      <c r="U50">
        <v>2069</v>
      </c>
      <c r="V50" s="51">
        <f>'Temporary Relocation Numbers'!V50*Assumptions!C$45</f>
        <v>0</v>
      </c>
      <c r="W50" s="51">
        <f>'Temporary Relocation Numbers'!W50*Assumptions!D$45</f>
        <v>0</v>
      </c>
      <c r="X50" s="51">
        <f>'Temporary Relocation Numbers'!X50*Assumptions!E$45</f>
        <v>0</v>
      </c>
      <c r="Y50" s="51">
        <f>'Temporary Relocation Numbers'!Y50*Assumptions!F$45</f>
        <v>0</v>
      </c>
      <c r="Z50" s="51">
        <f>'Temporary Relocation Numbers'!Z50*Assumptions!G$45</f>
        <v>0</v>
      </c>
      <c r="AA50" s="51">
        <f>'Temporary Relocation Numbers'!AA50*Assumptions!H$45</f>
        <v>0</v>
      </c>
      <c r="AB50" s="52">
        <f>'Temporary Relocation Numbers'!AB50*Assumptions!C$45</f>
        <v>95689.042413206524</v>
      </c>
      <c r="AC50" s="52">
        <f>'Temporary Relocation Numbers'!AC50*Assumptions!D$45</f>
        <v>97028.704437684806</v>
      </c>
      <c r="AD50" s="52">
        <f>'Temporary Relocation Numbers'!AD50*Assumptions!E$45</f>
        <v>66790.412266539628</v>
      </c>
      <c r="AE50" s="52">
        <f>'Temporary Relocation Numbers'!AE50*Assumptions!F$45</f>
        <v>53465.859851518886</v>
      </c>
      <c r="AF50" s="52">
        <f>'Temporary Relocation Numbers'!AF50*Assumptions!G$45</f>
        <v>54637.97553169504</v>
      </c>
      <c r="AG50" s="52">
        <f>'Temporary Relocation Numbers'!AG50*Assumptions!H$45</f>
        <v>22214.788234491174</v>
      </c>
      <c r="AH50" s="53">
        <f>'Temporary Relocation Numbers'!AH50*Assumptions!C$45</f>
        <v>40281502.555200502</v>
      </c>
      <c r="AI50" s="53">
        <f>'Temporary Relocation Numbers'!AI50*Assumptions!D$45</f>
        <v>68477439.353456065</v>
      </c>
      <c r="AJ50" s="53">
        <f>'Temporary Relocation Numbers'!AJ50*Assumptions!E$45</f>
        <v>54664101.993183471</v>
      </c>
      <c r="AK50" s="53">
        <f>'Temporary Relocation Numbers'!AK50*Assumptions!F$45</f>
        <v>19822327.964855388</v>
      </c>
      <c r="AL50" s="53">
        <f>'Temporary Relocation Numbers'!AL50*Assumptions!G$45</f>
        <v>15800371.698866514</v>
      </c>
      <c r="AM50" s="53">
        <f>'Temporary Relocation Numbers'!AM50*Assumptions!H$45</f>
        <v>8565517.735015735</v>
      </c>
    </row>
    <row r="51" spans="1:39" x14ac:dyDescent="0.35">
      <c r="A51">
        <v>2070</v>
      </c>
      <c r="B51" s="51">
        <f>'Temporary Relocation Numbers'!B51*Assumptions!C$45</f>
        <v>0</v>
      </c>
      <c r="C51" s="51">
        <f>'Temporary Relocation Numbers'!C51*Assumptions!D$45</f>
        <v>0</v>
      </c>
      <c r="D51" s="51">
        <f>'Temporary Relocation Numbers'!D51*Assumptions!E$45</f>
        <v>0</v>
      </c>
      <c r="E51" s="51">
        <f>'Temporary Relocation Numbers'!E51*Assumptions!F$45</f>
        <v>0</v>
      </c>
      <c r="F51" s="51">
        <f>'Temporary Relocation Numbers'!F51*Assumptions!G$45</f>
        <v>0</v>
      </c>
      <c r="G51" s="51">
        <f>'Temporary Relocation Numbers'!G51*Assumptions!H$45</f>
        <v>0</v>
      </c>
      <c r="H51" s="52">
        <f>'Temporary Relocation Numbers'!H51*Assumptions!C$45</f>
        <v>106245.61919814631</v>
      </c>
      <c r="I51" s="52">
        <f>'Temporary Relocation Numbers'!I51*Assumptions!D$45</f>
        <v>109831.09199561329</v>
      </c>
      <c r="J51" s="52">
        <f>'Temporary Relocation Numbers'!J51*Assumptions!E$45</f>
        <v>76405.429433600992</v>
      </c>
      <c r="K51" s="52">
        <f>'Temporary Relocation Numbers'!K51*Assumptions!F$45</f>
        <v>55409.300851779903</v>
      </c>
      <c r="L51" s="52">
        <f>'Temporary Relocation Numbers'!L51*Assumptions!G$45</f>
        <v>57656.05727899581</v>
      </c>
      <c r="M51" s="52">
        <f>'Temporary Relocation Numbers'!M51*Assumptions!H$45</f>
        <v>25106.257995242853</v>
      </c>
      <c r="N51" s="53">
        <f>'Temporary Relocation Numbers'!N51*Assumptions!C$45</f>
        <v>45074792.941907868</v>
      </c>
      <c r="O51" s="53">
        <f>'Temporary Relocation Numbers'!O51*Assumptions!D$45</f>
        <v>78118129.540987775</v>
      </c>
      <c r="P51" s="53">
        <f>'Temporary Relocation Numbers'!P51*Assumptions!E$45</f>
        <v>63021911.262784712</v>
      </c>
      <c r="Q51" s="53">
        <f>'Temporary Relocation Numbers'!Q51*Assumptions!F$45</f>
        <v>20703321.535296623</v>
      </c>
      <c r="R51" s="53">
        <f>'Temporary Relocation Numbers'!R51*Assumptions!G$45</f>
        <v>16803389.714086682</v>
      </c>
      <c r="S51" s="53">
        <f>'Temporary Relocation Numbers'!S51*Assumptions!H$45</f>
        <v>9756020.0324961245</v>
      </c>
      <c r="U51">
        <v>2070</v>
      </c>
      <c r="V51" s="51">
        <f>'Temporary Relocation Numbers'!V51*Assumptions!C$45</f>
        <v>0</v>
      </c>
      <c r="W51" s="51">
        <f>'Temporary Relocation Numbers'!W51*Assumptions!D$45</f>
        <v>0</v>
      </c>
      <c r="X51" s="51">
        <f>'Temporary Relocation Numbers'!X51*Assumptions!E$45</f>
        <v>0</v>
      </c>
      <c r="Y51" s="51">
        <f>'Temporary Relocation Numbers'!Y51*Assumptions!F$45</f>
        <v>0</v>
      </c>
      <c r="Z51" s="51">
        <f>'Temporary Relocation Numbers'!Z51*Assumptions!G$45</f>
        <v>0</v>
      </c>
      <c r="AA51" s="51">
        <f>'Temporary Relocation Numbers'!AA51*Assumptions!H$45</f>
        <v>0</v>
      </c>
      <c r="AB51" s="52">
        <f>'Temporary Relocation Numbers'!AB51*Assumptions!C$45</f>
        <v>98912.086660190049</v>
      </c>
      <c r="AC51" s="52">
        <f>'Temporary Relocation Numbers'!AC51*Assumptions!D$45</f>
        <v>100296.87182387014</v>
      </c>
      <c r="AD51" s="52">
        <f>'Temporary Relocation Numbers'!AD51*Assumptions!E$45</f>
        <v>69040.078984696869</v>
      </c>
      <c r="AE51" s="52">
        <f>'Temporary Relocation Numbers'!AE51*Assumptions!F$45</f>
        <v>55266.722600885078</v>
      </c>
      <c r="AF51" s="52">
        <f>'Temporary Relocation Numbers'!AF51*Assumptions!G$45</f>
        <v>56478.318043890067</v>
      </c>
      <c r="AG51" s="52">
        <f>'Temporary Relocation Numbers'!AG51*Assumptions!H$45</f>
        <v>22963.037392508173</v>
      </c>
      <c r="AH51" s="53">
        <f>'Temporary Relocation Numbers'!AH51*Assumptions!C$45</f>
        <v>41963535.619715244</v>
      </c>
      <c r="AI51" s="53">
        <f>'Temporary Relocation Numbers'!AI51*Assumptions!D$45</f>
        <v>71336849.004522935</v>
      </c>
      <c r="AJ51" s="53">
        <f>'Temporary Relocation Numbers'!AJ51*Assumptions!E$45</f>
        <v>56946708.67769181</v>
      </c>
      <c r="AK51" s="53">
        <f>'Temporary Relocation Numbers'!AK51*Assumptions!F$45</f>
        <v>20650048.107788276</v>
      </c>
      <c r="AL51" s="53">
        <f>'Temporary Relocation Numbers'!AL51*Assumptions!G$45</f>
        <v>16460147.177516958</v>
      </c>
      <c r="AM51" s="53">
        <f>'Temporary Relocation Numbers'!AM51*Assumptions!H$45</f>
        <v>8923187.7108375225</v>
      </c>
    </row>
    <row r="52" spans="1:39" x14ac:dyDescent="0.35">
      <c r="A52">
        <v>2071</v>
      </c>
      <c r="B52" s="51">
        <f>'Temporary Relocation Numbers'!B52*Assumptions!C$45</f>
        <v>0</v>
      </c>
      <c r="C52" s="51">
        <f>'Temporary Relocation Numbers'!C52*Assumptions!D$45</f>
        <v>0</v>
      </c>
      <c r="D52" s="51">
        <f>'Temporary Relocation Numbers'!D52*Assumptions!E$45</f>
        <v>0</v>
      </c>
      <c r="E52" s="51">
        <f>'Temporary Relocation Numbers'!E52*Assumptions!F$45</f>
        <v>0</v>
      </c>
      <c r="F52" s="51">
        <f>'Temporary Relocation Numbers'!F52*Assumptions!G$45</f>
        <v>0</v>
      </c>
      <c r="G52" s="51">
        <f>'Temporary Relocation Numbers'!G52*Assumptions!H$45</f>
        <v>0</v>
      </c>
      <c r="H52" s="52">
        <f>'Temporary Relocation Numbers'!H52*Assumptions!C$45</f>
        <v>106886.63624325044</v>
      </c>
      <c r="I52" s="52">
        <f>'Temporary Relocation Numbers'!I52*Assumptions!D$45</f>
        <v>110493.74145431978</v>
      </c>
      <c r="J52" s="52">
        <f>'Temporary Relocation Numbers'!J52*Assumptions!E$45</f>
        <v>76866.410158971848</v>
      </c>
      <c r="K52" s="52">
        <f>'Temporary Relocation Numbers'!K52*Assumptions!F$45</f>
        <v>55743.604577160346</v>
      </c>
      <c r="L52" s="52">
        <f>'Temporary Relocation Numbers'!L52*Assumptions!G$45</f>
        <v>58003.916473080877</v>
      </c>
      <c r="M52" s="52">
        <f>'Temporary Relocation Numbers'!M52*Assumptions!H$45</f>
        <v>25257.732846019695</v>
      </c>
      <c r="N52" s="53">
        <f>'Temporary Relocation Numbers'!N52*Assumptions!C$45</f>
        <v>45700965.301126055</v>
      </c>
      <c r="O52" s="53">
        <f>'Temporary Relocation Numbers'!O52*Assumptions!D$45</f>
        <v>79203335.04676643</v>
      </c>
      <c r="P52" s="53">
        <f>'Temporary Relocation Numbers'!P52*Assumptions!E$45</f>
        <v>63897402.336226031</v>
      </c>
      <c r="Q52" s="53">
        <f>'Temporary Relocation Numbers'!Q52*Assumptions!F$45</f>
        <v>20990929.017068461</v>
      </c>
      <c r="R52" s="53">
        <f>'Temporary Relocation Numbers'!R52*Assumptions!G$45</f>
        <v>17036819.919605155</v>
      </c>
      <c r="S52" s="53">
        <f>'Temporary Relocation Numbers'!S52*Assumptions!H$45</f>
        <v>9891549.2203550916</v>
      </c>
      <c r="U52">
        <v>2071</v>
      </c>
      <c r="V52" s="51">
        <f>'Temporary Relocation Numbers'!V52*Assumptions!C$45</f>
        <v>0</v>
      </c>
      <c r="W52" s="51">
        <f>'Temporary Relocation Numbers'!W52*Assumptions!D$45</f>
        <v>0</v>
      </c>
      <c r="X52" s="51">
        <f>'Temporary Relocation Numbers'!X52*Assumptions!E$45</f>
        <v>0</v>
      </c>
      <c r="Y52" s="51">
        <f>'Temporary Relocation Numbers'!Y52*Assumptions!F$45</f>
        <v>0</v>
      </c>
      <c r="Z52" s="51">
        <f>'Temporary Relocation Numbers'!Z52*Assumptions!G$45</f>
        <v>0</v>
      </c>
      <c r="AA52" s="51">
        <f>'Temporary Relocation Numbers'!AA52*Assumptions!H$45</f>
        <v>0</v>
      </c>
      <c r="AB52" s="52">
        <f>'Temporary Relocation Numbers'!AB52*Assumptions!C$45</f>
        <v>99508.857934097847</v>
      </c>
      <c r="AC52" s="52">
        <f>'Temporary Relocation Numbers'!AC52*Assumptions!D$45</f>
        <v>100901.99799184719</v>
      </c>
      <c r="AD52" s="52">
        <f>'Temporary Relocation Numbers'!AD52*Assumptions!E$45</f>
        <v>69456.621970266846</v>
      </c>
      <c r="AE52" s="52">
        <f>'Temporary Relocation Numbers'!AE52*Assumptions!F$45</f>
        <v>55600.166101723822</v>
      </c>
      <c r="AF52" s="52">
        <f>'Temporary Relocation Numbers'!AF52*Assumptions!G$45</f>
        <v>56819.071524534076</v>
      </c>
      <c r="AG52" s="52">
        <f>'Temporary Relocation Numbers'!AG52*Assumptions!H$45</f>
        <v>23101.58144248457</v>
      </c>
      <c r="AH52" s="53">
        <f>'Temporary Relocation Numbers'!AH52*Assumptions!C$45</f>
        <v>42546486.852214493</v>
      </c>
      <c r="AI52" s="53">
        <f>'Temporary Relocation Numbers'!AI52*Assumptions!D$45</f>
        <v>72327849.96370475</v>
      </c>
      <c r="AJ52" s="53">
        <f>'Temporary Relocation Numbers'!AJ52*Assumptions!E$45</f>
        <v>57737803.935042784</v>
      </c>
      <c r="AK52" s="53">
        <f>'Temporary Relocation Numbers'!AK52*Assumptions!F$45</f>
        <v>20936915.522981673</v>
      </c>
      <c r="AL52" s="53">
        <f>'Temporary Relocation Numbers'!AL52*Assumptions!G$45</f>
        <v>16688809.108465986</v>
      </c>
      <c r="AM52" s="53">
        <f>'Temporary Relocation Numbers'!AM52*Assumptions!H$45</f>
        <v>9047147.3152186871</v>
      </c>
    </row>
    <row r="53" spans="1:39" x14ac:dyDescent="0.35">
      <c r="A53">
        <v>2072</v>
      </c>
      <c r="B53" s="51">
        <f>'Temporary Relocation Numbers'!B53*Assumptions!C$45</f>
        <v>0</v>
      </c>
      <c r="C53" s="51">
        <f>'Temporary Relocation Numbers'!C53*Assumptions!D$45</f>
        <v>0</v>
      </c>
      <c r="D53" s="51">
        <f>'Temporary Relocation Numbers'!D53*Assumptions!E$45</f>
        <v>0</v>
      </c>
      <c r="E53" s="51">
        <f>'Temporary Relocation Numbers'!E53*Assumptions!F$45</f>
        <v>0</v>
      </c>
      <c r="F53" s="51">
        <f>'Temporary Relocation Numbers'!F53*Assumptions!G$45</f>
        <v>0</v>
      </c>
      <c r="G53" s="51">
        <f>'Temporary Relocation Numbers'!G53*Assumptions!H$45</f>
        <v>0</v>
      </c>
      <c r="H53" s="52">
        <f>'Temporary Relocation Numbers'!H53*Assumptions!C$45</f>
        <v>107531.52076877601</v>
      </c>
      <c r="I53" s="52">
        <f>'Temporary Relocation Numbers'!I53*Assumptions!D$45</f>
        <v>111160.38890937816</v>
      </c>
      <c r="J53" s="52">
        <f>'Temporary Relocation Numbers'!J53*Assumptions!E$45</f>
        <v>77330.172142569252</v>
      </c>
      <c r="K53" s="52">
        <f>'Temporary Relocation Numbers'!K53*Assumptions!F$45</f>
        <v>56079.925274043511</v>
      </c>
      <c r="L53" s="52">
        <f>'Temporary Relocation Numbers'!L53*Assumptions!G$45</f>
        <v>58353.874423560665</v>
      </c>
      <c r="M53" s="52">
        <f>'Temporary Relocation Numbers'!M53*Assumptions!H$45</f>
        <v>25410.121597642388</v>
      </c>
      <c r="N53" s="53">
        <f>'Temporary Relocation Numbers'!N53*Assumptions!C$45</f>
        <v>46335836.354178593</v>
      </c>
      <c r="O53" s="53">
        <f>'Temporary Relocation Numbers'!O53*Assumptions!D$45</f>
        <v>80303616.066983193</v>
      </c>
      <c r="P53" s="53">
        <f>'Temporary Relocation Numbers'!P53*Assumptions!E$45</f>
        <v>64785055.602217823</v>
      </c>
      <c r="Q53" s="53">
        <f>'Temporary Relocation Numbers'!Q53*Assumptions!F$45</f>
        <v>21282531.899454162</v>
      </c>
      <c r="R53" s="53">
        <f>'Temporary Relocation Numbers'!R53*Assumptions!G$45</f>
        <v>17273492.903025918</v>
      </c>
      <c r="S53" s="53">
        <f>'Temporary Relocation Numbers'!S53*Assumptions!H$45</f>
        <v>10028961.159653742</v>
      </c>
      <c r="U53">
        <v>2072</v>
      </c>
      <c r="V53" s="51">
        <f>'Temporary Relocation Numbers'!V53*Assumptions!C$45</f>
        <v>0</v>
      </c>
      <c r="W53" s="51">
        <f>'Temporary Relocation Numbers'!W53*Assumptions!D$45</f>
        <v>0</v>
      </c>
      <c r="X53" s="51">
        <f>'Temporary Relocation Numbers'!X53*Assumptions!E$45</f>
        <v>0</v>
      </c>
      <c r="Y53" s="51">
        <f>'Temporary Relocation Numbers'!Y53*Assumptions!F$45</f>
        <v>0</v>
      </c>
      <c r="Z53" s="51">
        <f>'Temporary Relocation Numbers'!Z53*Assumptions!G$45</f>
        <v>0</v>
      </c>
      <c r="AA53" s="51">
        <f>'Temporary Relocation Numbers'!AA53*Assumptions!H$45</f>
        <v>0</v>
      </c>
      <c r="AB53" s="52">
        <f>'Temporary Relocation Numbers'!AB53*Assumptions!C$45</f>
        <v>100109.22973818738</v>
      </c>
      <c r="AC53" s="52">
        <f>'Temporary Relocation Numbers'!AC53*Assumptions!D$45</f>
        <v>101510.77509800914</v>
      </c>
      <c r="AD53" s="52">
        <f>'Temporary Relocation Numbers'!AD53*Assumptions!E$45</f>
        <v>69875.678105609797</v>
      </c>
      <c r="AE53" s="52">
        <f>'Temporary Relocation Numbers'!AE53*Assumptions!F$45</f>
        <v>55935.621384029204</v>
      </c>
      <c r="AF53" s="52">
        <f>'Temporary Relocation Numbers'!AF53*Assumptions!G$45</f>
        <v>57161.880890314053</v>
      </c>
      <c r="AG53" s="52">
        <f>'Temporary Relocation Numbers'!AG53*Assumptions!H$45</f>
        <v>23240.961377255117</v>
      </c>
      <c r="AH53" s="53">
        <f>'Temporary Relocation Numbers'!AH53*Assumptions!C$45</f>
        <v>43137536.357045971</v>
      </c>
      <c r="AI53" s="53">
        <f>'Temporary Relocation Numbers'!AI53*Assumptions!D$45</f>
        <v>73332617.76169154</v>
      </c>
      <c r="AJ53" s="53">
        <f>'Temporary Relocation Numbers'!AJ53*Assumptions!E$45</f>
        <v>58539888.970745057</v>
      </c>
      <c r="AK53" s="53">
        <f>'Temporary Relocation Numbers'!AK53*Assumptions!F$45</f>
        <v>21227768.05789344</v>
      </c>
      <c r="AL53" s="53">
        <f>'Temporary Relocation Numbers'!AL53*Assumptions!G$45</f>
        <v>16920647.577151977</v>
      </c>
      <c r="AM53" s="53">
        <f>'Temporary Relocation Numbers'!AM53*Assumptions!H$45</f>
        <v>9172828.9480964281</v>
      </c>
    </row>
    <row r="54" spans="1:39" x14ac:dyDescent="0.35">
      <c r="A54">
        <v>2073</v>
      </c>
      <c r="B54" s="51">
        <f>'Temporary Relocation Numbers'!B54*Assumptions!C$45</f>
        <v>0</v>
      </c>
      <c r="C54" s="51">
        <f>'Temporary Relocation Numbers'!C54*Assumptions!D$45</f>
        <v>0</v>
      </c>
      <c r="D54" s="51">
        <f>'Temporary Relocation Numbers'!D54*Assumptions!E$45</f>
        <v>0</v>
      </c>
      <c r="E54" s="51">
        <f>'Temporary Relocation Numbers'!E54*Assumptions!F$45</f>
        <v>0</v>
      </c>
      <c r="F54" s="51">
        <f>'Temporary Relocation Numbers'!F54*Assumptions!G$45</f>
        <v>0</v>
      </c>
      <c r="G54" s="51">
        <f>'Temporary Relocation Numbers'!G54*Assumptions!H$45</f>
        <v>0</v>
      </c>
      <c r="H54" s="52">
        <f>'Temporary Relocation Numbers'!H54*Assumptions!C$45</f>
        <v>108180.29610858746</v>
      </c>
      <c r="I54" s="52">
        <f>'Temporary Relocation Numbers'!I54*Assumptions!D$45</f>
        <v>111831.0584821012</v>
      </c>
      <c r="J54" s="52">
        <f>'Temporary Relocation Numbers'!J54*Assumptions!E$45</f>
        <v>77796.732164698507</v>
      </c>
      <c r="K54" s="52">
        <f>'Temporary Relocation Numbers'!K54*Assumptions!F$45</f>
        <v>56418.27511152513</v>
      </c>
      <c r="L54" s="52">
        <f>'Temporary Relocation Numbers'!L54*Assumptions!G$45</f>
        <v>58705.943792967868</v>
      </c>
      <c r="M54" s="52">
        <f>'Temporary Relocation Numbers'!M54*Assumptions!H$45</f>
        <v>25563.429763994915</v>
      </c>
      <c r="N54" s="53">
        <f>'Temporary Relocation Numbers'!N54*Assumptions!C$45</f>
        <v>46979526.94203414</v>
      </c>
      <c r="O54" s="53">
        <f>'Temporary Relocation Numbers'!O54*Assumptions!D$45</f>
        <v>81419182.028455719</v>
      </c>
      <c r="P54" s="53">
        <f>'Temporary Relocation Numbers'!P54*Assumptions!E$45</f>
        <v>65685040.016140804</v>
      </c>
      <c r="Q54" s="53">
        <f>'Temporary Relocation Numbers'!Q54*Assumptions!F$45</f>
        <v>21578185.685968336</v>
      </c>
      <c r="R54" s="53">
        <f>'Temporary Relocation Numbers'!R54*Assumptions!G$45</f>
        <v>17513453.712540142</v>
      </c>
      <c r="S54" s="53">
        <f>'Temporary Relocation Numbers'!S54*Assumptions!H$45</f>
        <v>10168282.0052967</v>
      </c>
      <c r="U54">
        <v>2073</v>
      </c>
      <c r="V54" s="51">
        <f>'Temporary Relocation Numbers'!V54*Assumptions!C$45</f>
        <v>0</v>
      </c>
      <c r="W54" s="51">
        <f>'Temporary Relocation Numbers'!W54*Assumptions!D$45</f>
        <v>0</v>
      </c>
      <c r="X54" s="51">
        <f>'Temporary Relocation Numbers'!X54*Assumptions!E$45</f>
        <v>0</v>
      </c>
      <c r="Y54" s="51">
        <f>'Temporary Relocation Numbers'!Y54*Assumptions!F$45</f>
        <v>0</v>
      </c>
      <c r="Z54" s="51">
        <f>'Temporary Relocation Numbers'!Z54*Assumptions!G$45</f>
        <v>0</v>
      </c>
      <c r="AA54" s="51">
        <f>'Temporary Relocation Numbers'!AA54*Assumptions!H$45</f>
        <v>0</v>
      </c>
      <c r="AB54" s="52">
        <f>'Temporary Relocation Numbers'!AB54*Assumptions!C$45</f>
        <v>100713.22379571876</v>
      </c>
      <c r="AC54" s="52">
        <f>'Temporary Relocation Numbers'!AC54*Assumptions!D$45</f>
        <v>102123.2251697453</v>
      </c>
      <c r="AD54" s="52">
        <f>'Temporary Relocation Numbers'!AD54*Assumptions!E$45</f>
        <v>70297.26255343885</v>
      </c>
      <c r="AE54" s="52">
        <f>'Temporary Relocation Numbers'!AE54*Assumptions!F$45</f>
        <v>56273.100585583699</v>
      </c>
      <c r="AF54" s="52">
        <f>'Temporary Relocation Numbers'!AF54*Assumptions!G$45</f>
        <v>57506.758545105324</v>
      </c>
      <c r="AG54" s="52">
        <f>'Temporary Relocation Numbers'!AG54*Assumptions!H$45</f>
        <v>23381.182240005634</v>
      </c>
      <c r="AH54" s="53">
        <f>'Temporary Relocation Numbers'!AH54*Assumptions!C$45</f>
        <v>43736796.634211607</v>
      </c>
      <c r="AI54" s="53">
        <f>'Temporary Relocation Numbers'!AI54*Assumptions!D$45</f>
        <v>74351343.645372555</v>
      </c>
      <c r="AJ54" s="53">
        <f>'Temporary Relocation Numbers'!AJ54*Assumptions!E$45</f>
        <v>59353116.453174636</v>
      </c>
      <c r="AK54" s="53">
        <f>'Temporary Relocation Numbers'!AK54*Assumptions!F$45</f>
        <v>21522661.073217519</v>
      </c>
      <c r="AL54" s="53">
        <f>'Temporary Relocation Numbers'!AL54*Assumptions!G$45</f>
        <v>17155706.711567521</v>
      </c>
      <c r="AM54" s="53">
        <f>'Temporary Relocation Numbers'!AM54*Assumptions!H$45</f>
        <v>9300256.5316360109</v>
      </c>
    </row>
    <row r="55" spans="1:39" x14ac:dyDescent="0.35">
      <c r="A55">
        <v>2074</v>
      </c>
      <c r="B55" s="51">
        <f>'Temporary Relocation Numbers'!B55*Assumptions!C$45</f>
        <v>0</v>
      </c>
      <c r="C55" s="51">
        <f>'Temporary Relocation Numbers'!C55*Assumptions!D$45</f>
        <v>0</v>
      </c>
      <c r="D55" s="51">
        <f>'Temporary Relocation Numbers'!D55*Assumptions!E$45</f>
        <v>0</v>
      </c>
      <c r="E55" s="51">
        <f>'Temporary Relocation Numbers'!E55*Assumptions!F$45</f>
        <v>0</v>
      </c>
      <c r="F55" s="51">
        <f>'Temporary Relocation Numbers'!F55*Assumptions!G$45</f>
        <v>0</v>
      </c>
      <c r="G55" s="51">
        <f>'Temporary Relocation Numbers'!G55*Assumptions!H$45</f>
        <v>0</v>
      </c>
      <c r="H55" s="52">
        <f>'Temporary Relocation Numbers'!H55*Assumptions!C$45</f>
        <v>108832.98573733054</v>
      </c>
      <c r="I55" s="52">
        <f>'Temporary Relocation Numbers'!I55*Assumptions!D$45</f>
        <v>112505.77443933397</v>
      </c>
      <c r="J55" s="52">
        <f>'Temporary Relocation Numbers'!J55*Assumptions!E$45</f>
        <v>78266.107106906406</v>
      </c>
      <c r="K55" s="52">
        <f>'Temporary Relocation Numbers'!K55*Assumptions!F$45</f>
        <v>56758.666332121385</v>
      </c>
      <c r="L55" s="52">
        <f>'Temporary Relocation Numbers'!L55*Assumptions!G$45</f>
        <v>59060.137320232599</v>
      </c>
      <c r="M55" s="52">
        <f>'Temporary Relocation Numbers'!M55*Assumptions!H$45</f>
        <v>25717.662892228491</v>
      </c>
      <c r="N55" s="53">
        <f>'Temporary Relocation Numbers'!N55*Assumptions!C$45</f>
        <v>47632159.584366195</v>
      </c>
      <c r="O55" s="53">
        <f>'Temporary Relocation Numbers'!O55*Assumptions!D$45</f>
        <v>82550245.267328024</v>
      </c>
      <c r="P55" s="53">
        <f>'Temporary Relocation Numbers'!P55*Assumptions!E$45</f>
        <v>66597526.880478807</v>
      </c>
      <c r="Q55" s="53">
        <f>'Temporary Relocation Numbers'!Q55*Assumptions!F$45</f>
        <v>21877946.651172206</v>
      </c>
      <c r="R55" s="53">
        <f>'Temporary Relocation Numbers'!R55*Assumptions!G$45</f>
        <v>17756748.022141811</v>
      </c>
      <c r="S55" s="53">
        <f>'Temporary Relocation Numbers'!S55*Assumptions!H$45</f>
        <v>10309538.275528675</v>
      </c>
      <c r="U55">
        <v>2074</v>
      </c>
      <c r="V55" s="51">
        <f>'Temporary Relocation Numbers'!V55*Assumptions!C$45</f>
        <v>0</v>
      </c>
      <c r="W55" s="51">
        <f>'Temporary Relocation Numbers'!W55*Assumptions!D$45</f>
        <v>0</v>
      </c>
      <c r="X55" s="51">
        <f>'Temporary Relocation Numbers'!X55*Assumptions!E$45</f>
        <v>0</v>
      </c>
      <c r="Y55" s="51">
        <f>'Temporary Relocation Numbers'!Y55*Assumptions!F$45</f>
        <v>0</v>
      </c>
      <c r="Z55" s="51">
        <f>'Temporary Relocation Numbers'!Z55*Assumptions!G$45</f>
        <v>0</v>
      </c>
      <c r="AA55" s="51">
        <f>'Temporary Relocation Numbers'!AA55*Assumptions!H$45</f>
        <v>0</v>
      </c>
      <c r="AB55" s="52">
        <f>'Temporary Relocation Numbers'!AB55*Assumptions!C$45</f>
        <v>101320.86196101611</v>
      </c>
      <c r="AC55" s="52">
        <f>'Temporary Relocation Numbers'!AC55*Assumptions!D$45</f>
        <v>102739.37036734377</v>
      </c>
      <c r="AD55" s="52">
        <f>'Temporary Relocation Numbers'!AD55*Assumptions!E$45</f>
        <v>70721.390567949027</v>
      </c>
      <c r="AE55" s="52">
        <f>'Temporary Relocation Numbers'!AE55*Assumptions!F$45</f>
        <v>56612.615917401243</v>
      </c>
      <c r="AF55" s="52">
        <f>'Temporary Relocation Numbers'!AF55*Assumptions!G$45</f>
        <v>57853.716967620137</v>
      </c>
      <c r="AG55" s="52">
        <f>'Temporary Relocation Numbers'!AG55*Assumptions!H$45</f>
        <v>23522.249104349266</v>
      </c>
      <c r="AH55" s="53">
        <f>'Temporary Relocation Numbers'!AH55*Assumptions!C$45</f>
        <v>44344381.746546701</v>
      </c>
      <c r="AI55" s="53">
        <f>'Temporary Relocation Numbers'!AI55*Assumptions!D$45</f>
        <v>75384221.518410534</v>
      </c>
      <c r="AJ55" s="53">
        <f>'Temporary Relocation Numbers'!AJ55*Assumptions!E$45</f>
        <v>60177641.171553999</v>
      </c>
      <c r="AK55" s="53">
        <f>'Temporary Relocation Numbers'!AK55*Assumptions!F$45</f>
        <v>21821650.698710389</v>
      </c>
      <c r="AL55" s="53">
        <f>'Temporary Relocation Numbers'!AL55*Assumptions!G$45</f>
        <v>17394031.252724748</v>
      </c>
      <c r="AM55" s="53">
        <f>'Temporary Relocation Numbers'!AM55*Assumptions!H$45</f>
        <v>9429454.3203258943</v>
      </c>
    </row>
    <row r="56" spans="1:39" x14ac:dyDescent="0.35">
      <c r="A56">
        <v>2075</v>
      </c>
      <c r="B56" s="51">
        <f>'Temporary Relocation Numbers'!B56*Assumptions!C$45</f>
        <v>0</v>
      </c>
      <c r="C56" s="51">
        <f>'Temporary Relocation Numbers'!C56*Assumptions!D$45</f>
        <v>0</v>
      </c>
      <c r="D56" s="51">
        <f>'Temporary Relocation Numbers'!D56*Assumptions!E$45</f>
        <v>0</v>
      </c>
      <c r="E56" s="51">
        <f>'Temporary Relocation Numbers'!E56*Assumptions!F$45</f>
        <v>0</v>
      </c>
      <c r="F56" s="51">
        <f>'Temporary Relocation Numbers'!F56*Assumptions!G$45</f>
        <v>0</v>
      </c>
      <c r="G56" s="51">
        <f>'Temporary Relocation Numbers'!G56*Assumptions!H$45</f>
        <v>0</v>
      </c>
      <c r="H56" s="52">
        <f>'Temporary Relocation Numbers'!H56*Assumptions!C$45</f>
        <v>109489.61327128178</v>
      </c>
      <c r="I56" s="52">
        <f>'Temporary Relocation Numbers'!I56*Assumptions!D$45</f>
        <v>113184.56119433188</v>
      </c>
      <c r="J56" s="52">
        <f>'Temporary Relocation Numbers'!J56*Assumptions!E$45</f>
        <v>78738.313952592027</v>
      </c>
      <c r="K56" s="52">
        <f>'Temporary Relocation Numbers'!K56*Assumptions!F$45</f>
        <v>57101.111252211827</v>
      </c>
      <c r="L56" s="52">
        <f>'Temporary Relocation Numbers'!L56*Assumptions!G$45</f>
        <v>59416.467821143451</v>
      </c>
      <c r="M56" s="52">
        <f>'Temporary Relocation Numbers'!M56*Assumptions!H$45</f>
        <v>25872.826562962204</v>
      </c>
      <c r="N56" s="53">
        <f>'Temporary Relocation Numbers'!N56*Assumptions!C$45</f>
        <v>48293858.502873458</v>
      </c>
      <c r="O56" s="53">
        <f>'Temporary Relocation Numbers'!O56*Assumptions!D$45</f>
        <v>83697021.069486454</v>
      </c>
      <c r="P56" s="53">
        <f>'Temporary Relocation Numbers'!P56*Assumptions!E$45</f>
        <v>67522689.877424598</v>
      </c>
      <c r="Q56" s="53">
        <f>'Temporary Relocation Numbers'!Q56*Assumptions!F$45</f>
        <v>22181871.851384871</v>
      </c>
      <c r="R56" s="53">
        <f>'Temporary Relocation Numbers'!R56*Assumptions!G$45</f>
        <v>18003422.140321277</v>
      </c>
      <c r="S56" s="53">
        <f>'Temporary Relocation Numbers'!S56*Assumptions!H$45</f>
        <v>10452756.856981901</v>
      </c>
      <c r="U56">
        <v>2075</v>
      </c>
      <c r="V56" s="51">
        <f>'Temporary Relocation Numbers'!V56*Assumptions!C$45</f>
        <v>0</v>
      </c>
      <c r="W56" s="51">
        <f>'Temporary Relocation Numbers'!W56*Assumptions!D$45</f>
        <v>0</v>
      </c>
      <c r="X56" s="51">
        <f>'Temporary Relocation Numbers'!X56*Assumptions!E$45</f>
        <v>0</v>
      </c>
      <c r="Y56" s="51">
        <f>'Temporary Relocation Numbers'!Y56*Assumptions!F$45</f>
        <v>0</v>
      </c>
      <c r="Z56" s="51">
        <f>'Temporary Relocation Numbers'!Z56*Assumptions!G$45</f>
        <v>0</v>
      </c>
      <c r="AA56" s="51">
        <f>'Temporary Relocation Numbers'!AA56*Assumptions!H$45</f>
        <v>0</v>
      </c>
      <c r="AB56" s="52">
        <f>'Temporary Relocation Numbers'!AB56*Assumptions!C$45</f>
        <v>101932.16622025831</v>
      </c>
      <c r="AC56" s="52">
        <f>'Temporary Relocation Numbers'!AC56*Assumptions!D$45</f>
        <v>103359.23298479352</v>
      </c>
      <c r="AD56" s="52">
        <f>'Temporary Relocation Numbers'!AD56*Assumptions!E$45</f>
        <v>71148.077495369318</v>
      </c>
      <c r="AE56" s="52">
        <f>'Temporary Relocation Numbers'!AE56*Assumptions!F$45</f>
        <v>56954.179664169089</v>
      </c>
      <c r="AF56" s="52">
        <f>'Temporary Relocation Numbers'!AF56*Assumptions!G$45</f>
        <v>58202.768711859222</v>
      </c>
      <c r="AG56" s="52">
        <f>'Temporary Relocation Numbers'!AG56*Assumptions!H$45</f>
        <v>23664.167074510016</v>
      </c>
      <c r="AH56" s="53">
        <f>'Temporary Relocation Numbers'!AH56*Assumptions!C$45</f>
        <v>44960407.34143059</v>
      </c>
      <c r="AI56" s="53">
        <f>'Temporary Relocation Numbers'!AI56*Assumptions!D$45</f>
        <v>76431447.978149235</v>
      </c>
      <c r="AJ56" s="53">
        <f>'Temporary Relocation Numbers'!AJ56*Assumptions!E$45</f>
        <v>61013620.065414727</v>
      </c>
      <c r="AK56" s="53">
        <f>'Temporary Relocation Numbers'!AK56*Assumptions!F$45</f>
        <v>22124793.843874849</v>
      </c>
      <c r="AL56" s="53">
        <f>'Temporary Relocation Numbers'!AL56*Assumptions!G$45</f>
        <v>17635666.563171335</v>
      </c>
      <c r="AM56" s="53">
        <f>'Temporary Relocation Numbers'!AM56*Assumptions!H$45</f>
        <v>9560446.9055942949</v>
      </c>
    </row>
    <row r="57" spans="1:39" x14ac:dyDescent="0.35">
      <c r="A57">
        <v>2076</v>
      </c>
      <c r="B57" s="51">
        <f>'Temporary Relocation Numbers'!B57*Assumptions!C$45</f>
        <v>0</v>
      </c>
      <c r="C57" s="51">
        <f>'Temporary Relocation Numbers'!C57*Assumptions!D$45</f>
        <v>0</v>
      </c>
      <c r="D57" s="51">
        <f>'Temporary Relocation Numbers'!D57*Assumptions!E$45</f>
        <v>0</v>
      </c>
      <c r="E57" s="51">
        <f>'Temporary Relocation Numbers'!E57*Assumptions!F$45</f>
        <v>0</v>
      </c>
      <c r="F57" s="51">
        <f>'Temporary Relocation Numbers'!F57*Assumptions!G$45</f>
        <v>0</v>
      </c>
      <c r="G57" s="51">
        <f>'Temporary Relocation Numbers'!G57*Assumptions!H$45</f>
        <v>0</v>
      </c>
      <c r="H57" s="52">
        <f>'Temporary Relocation Numbers'!H57*Assumptions!C$45</f>
        <v>110150.20246920304</v>
      </c>
      <c r="I57" s="52">
        <f>'Temporary Relocation Numbers'!I57*Assumptions!D$45</f>
        <v>113867.44330764412</v>
      </c>
      <c r="J57" s="52">
        <f>'Temporary Relocation Numbers'!J57*Assumptions!E$45</f>
        <v>79213.369787621254</v>
      </c>
      <c r="K57" s="52">
        <f>'Temporary Relocation Numbers'!K57*Assumptions!F$45</f>
        <v>57445.622262485027</v>
      </c>
      <c r="L57" s="52">
        <f>'Temporary Relocation Numbers'!L57*Assumptions!G$45</f>
        <v>59774.948188811148</v>
      </c>
      <c r="M57" s="52">
        <f>'Temporary Relocation Numbers'!M57*Assumptions!H$45</f>
        <v>26028.926390484979</v>
      </c>
      <c r="N57" s="53">
        <f>'Temporary Relocation Numbers'!N57*Assumptions!C$45</f>
        <v>48964749.644924104</v>
      </c>
      <c r="O57" s="53">
        <f>'Temporary Relocation Numbers'!O57*Assumptions!D$45</f>
        <v>84859727.711537123</v>
      </c>
      <c r="P57" s="53">
        <f>'Temporary Relocation Numbers'!P57*Assumptions!E$45</f>
        <v>68460705.101938114</v>
      </c>
      <c r="Q57" s="53">
        <f>'Temporary Relocation Numbers'!Q57*Assumptions!F$45</f>
        <v>22490019.135543406</v>
      </c>
      <c r="R57" s="53">
        <f>'Temporary Relocation Numbers'!R57*Assumptions!G$45</f>
        <v>18253523.0188796</v>
      </c>
      <c r="S57" s="53">
        <f>'Temporary Relocation Numbers'!S57*Assumptions!H$45</f>
        <v>10597965.009793736</v>
      </c>
      <c r="U57">
        <v>2076</v>
      </c>
      <c r="V57" s="51">
        <f>'Temporary Relocation Numbers'!V57*Assumptions!C$45</f>
        <v>0</v>
      </c>
      <c r="W57" s="51">
        <f>'Temporary Relocation Numbers'!W57*Assumptions!D$45</f>
        <v>0</v>
      </c>
      <c r="X57" s="51">
        <f>'Temporary Relocation Numbers'!X57*Assumptions!E$45</f>
        <v>0</v>
      </c>
      <c r="Y57" s="51">
        <f>'Temporary Relocation Numbers'!Y57*Assumptions!F$45</f>
        <v>0</v>
      </c>
      <c r="Z57" s="51">
        <f>'Temporary Relocation Numbers'!Z57*Assumptions!G$45</f>
        <v>0</v>
      </c>
      <c r="AA57" s="51">
        <f>'Temporary Relocation Numbers'!AA57*Assumptions!H$45</f>
        <v>0</v>
      </c>
      <c r="AB57" s="52">
        <f>'Temporary Relocation Numbers'!AB57*Assumptions!C$45</f>
        <v>102547.15869227462</v>
      </c>
      <c r="AC57" s="52">
        <f>'Temporary Relocation Numbers'!AC57*Assumptions!D$45</f>
        <v>103982.835450591</v>
      </c>
      <c r="AD57" s="52">
        <f>'Temporary Relocation Numbers'!AD57*Assumptions!E$45</f>
        <v>71577.338774517819</v>
      </c>
      <c r="AE57" s="52">
        <f>'Temporary Relocation Numbers'!AE57*Assumptions!F$45</f>
        <v>57297.804184692315</v>
      </c>
      <c r="AF57" s="52">
        <f>'Temporary Relocation Numbers'!AF57*Assumptions!G$45</f>
        <v>58553.926407565952</v>
      </c>
      <c r="AG57" s="52">
        <f>'Temporary Relocation Numbers'!AG57*Assumptions!H$45</f>
        <v>23806.941285507488</v>
      </c>
      <c r="AH57" s="53">
        <f>'Temporary Relocation Numbers'!AH57*Assumptions!C$45</f>
        <v>45584990.672798894</v>
      </c>
      <c r="AI57" s="53">
        <f>'Temporary Relocation Numbers'!AI57*Assumptions!D$45</f>
        <v>77493222.353033662</v>
      </c>
      <c r="AJ57" s="53">
        <f>'Temporary Relocation Numbers'!AJ57*Assumptions!E$45</f>
        <v>61861212.254469074</v>
      </c>
      <c r="AK57" s="53">
        <f>'Temporary Relocation Numbers'!AK57*Assumptions!F$45</f>
        <v>22432148.208792068</v>
      </c>
      <c r="AL57" s="53">
        <f>'Temporary Relocation Numbers'!AL57*Assumptions!G$45</f>
        <v>17880658.635624737</v>
      </c>
      <c r="AM57" s="53">
        <f>'Temporary Relocation Numbers'!AM57*Assumptions!H$45</f>
        <v>9693259.2204899322</v>
      </c>
    </row>
    <row r="58" spans="1:39" x14ac:dyDescent="0.35">
      <c r="A58">
        <v>2077</v>
      </c>
      <c r="B58" s="51">
        <f>'Temporary Relocation Numbers'!B58*Assumptions!C$45</f>
        <v>0</v>
      </c>
      <c r="C58" s="51">
        <f>'Temporary Relocation Numbers'!C58*Assumptions!D$45</f>
        <v>0</v>
      </c>
      <c r="D58" s="51">
        <f>'Temporary Relocation Numbers'!D58*Assumptions!E$45</f>
        <v>0</v>
      </c>
      <c r="E58" s="51">
        <f>'Temporary Relocation Numbers'!E58*Assumptions!F$45</f>
        <v>0</v>
      </c>
      <c r="F58" s="51">
        <f>'Temporary Relocation Numbers'!F58*Assumptions!G$45</f>
        <v>0</v>
      </c>
      <c r="G58" s="51">
        <f>'Temporary Relocation Numbers'!G58*Assumptions!H$45</f>
        <v>0</v>
      </c>
      <c r="H58" s="52">
        <f>'Temporary Relocation Numbers'!H58*Assumptions!C$45</f>
        <v>110814.77723320105</v>
      </c>
      <c r="I58" s="52">
        <f>'Temporary Relocation Numbers'!I58*Assumptions!D$45</f>
        <v>114554.44548800225</v>
      </c>
      <c r="J58" s="52">
        <f>'Temporary Relocation Numbers'!J58*Assumptions!E$45</f>
        <v>79691.29180094495</v>
      </c>
      <c r="K58" s="52">
        <f>'Temporary Relocation Numbers'!K58*Assumptions!F$45</f>
        <v>57792.211828386928</v>
      </c>
      <c r="L58" s="52">
        <f>'Temporary Relocation Numbers'!L58*Assumptions!G$45</f>
        <v>60135.591394135059</v>
      </c>
      <c r="M58" s="52">
        <f>'Temporary Relocation Numbers'!M58*Assumptions!H$45</f>
        <v>26185.968022958736</v>
      </c>
      <c r="N58" s="53">
        <f>'Temporary Relocation Numbers'!N58*Assumptions!C$45</f>
        <v>49644960.707528546</v>
      </c>
      <c r="O58" s="53">
        <f>'Temporary Relocation Numbers'!O58*Assumptions!D$45</f>
        <v>86038586.502352372</v>
      </c>
      <c r="P58" s="53">
        <f>'Temporary Relocation Numbers'!P58*Assumptions!E$45</f>
        <v>69411751.095264554</v>
      </c>
      <c r="Q58" s="53">
        <f>'Temporary Relocation Numbers'!Q58*Assumptions!F$45</f>
        <v>22802447.156213738</v>
      </c>
      <c r="R58" s="53">
        <f>'Temporary Relocation Numbers'!R58*Assumptions!G$45</f>
        <v>18507098.261865318</v>
      </c>
      <c r="S58" s="53">
        <f>'Temporary Relocation Numbers'!S58*Assumptions!H$45</f>
        <v>10745190.372795334</v>
      </c>
      <c r="U58">
        <v>2077</v>
      </c>
      <c r="V58" s="51">
        <f>'Temporary Relocation Numbers'!V58*Assumptions!C$45</f>
        <v>0</v>
      </c>
      <c r="W58" s="51">
        <f>'Temporary Relocation Numbers'!W58*Assumptions!D$45</f>
        <v>0</v>
      </c>
      <c r="X58" s="51">
        <f>'Temporary Relocation Numbers'!X58*Assumptions!E$45</f>
        <v>0</v>
      </c>
      <c r="Y58" s="51">
        <f>'Temporary Relocation Numbers'!Y58*Assumptions!F$45</f>
        <v>0</v>
      </c>
      <c r="Z58" s="51">
        <f>'Temporary Relocation Numbers'!Z58*Assumptions!G$45</f>
        <v>0</v>
      </c>
      <c r="AA58" s="51">
        <f>'Temporary Relocation Numbers'!AA58*Assumptions!H$45</f>
        <v>0</v>
      </c>
      <c r="AB58" s="52">
        <f>'Temporary Relocation Numbers'!AB58*Assumptions!C$45</f>
        <v>103165.86162934496</v>
      </c>
      <c r="AC58" s="52">
        <f>'Temporary Relocation Numbers'!AC58*Assumptions!D$45</f>
        <v>104610.20032855154</v>
      </c>
      <c r="AD58" s="52">
        <f>'Temporary Relocation Numbers'!AD58*Assumptions!E$45</f>
        <v>72009.189937360468</v>
      </c>
      <c r="AE58" s="52">
        <f>'Temporary Relocation Numbers'!AE58*Assumptions!F$45</f>
        <v>57643.501912340987</v>
      </c>
      <c r="AF58" s="52">
        <f>'Temporary Relocation Numbers'!AF58*Assumptions!G$45</f>
        <v>58907.202760683351</v>
      </c>
      <c r="AG58" s="52">
        <f>'Temporary Relocation Numbers'!AG58*Assumptions!H$45</f>
        <v>23950.576903342633</v>
      </c>
      <c r="AH58" s="53">
        <f>'Temporary Relocation Numbers'!AH58*Assumptions!C$45</f>
        <v>46218250.623461641</v>
      </c>
      <c r="AI58" s="53">
        <f>'Temporary Relocation Numbers'!AI58*Assumptions!D$45</f>
        <v>78569746.740550101</v>
      </c>
      <c r="AJ58" s="53">
        <f>'Temporary Relocation Numbers'!AJ58*Assumptions!E$45</f>
        <v>62720579.0688968</v>
      </c>
      <c r="AK58" s="53">
        <f>'Temporary Relocation Numbers'!AK58*Assumptions!F$45</f>
        <v>22743772.295104217</v>
      </c>
      <c r="AL58" s="53">
        <f>'Temporary Relocation Numbers'!AL58*Assumptions!G$45</f>
        <v>18129054.101726465</v>
      </c>
      <c r="AM58" s="53">
        <f>'Temporary Relocation Numbers'!AM58*Assumptions!H$45</f>
        <v>9827916.5444277264</v>
      </c>
    </row>
    <row r="59" spans="1:39" x14ac:dyDescent="0.35">
      <c r="A59">
        <v>2078</v>
      </c>
      <c r="B59" s="51">
        <f>'Temporary Relocation Numbers'!B59*Assumptions!C$45</f>
        <v>0</v>
      </c>
      <c r="C59" s="51">
        <f>'Temporary Relocation Numbers'!C59*Assumptions!D$45</f>
        <v>0</v>
      </c>
      <c r="D59" s="51">
        <f>'Temporary Relocation Numbers'!D59*Assumptions!E$45</f>
        <v>0</v>
      </c>
      <c r="E59" s="51">
        <f>'Temporary Relocation Numbers'!E59*Assumptions!F$45</f>
        <v>0</v>
      </c>
      <c r="F59" s="51">
        <f>'Temporary Relocation Numbers'!F59*Assumptions!G$45</f>
        <v>0</v>
      </c>
      <c r="G59" s="51">
        <f>'Temporary Relocation Numbers'!G59*Assumptions!H$45</f>
        <v>0</v>
      </c>
      <c r="H59" s="52">
        <f>'Temporary Relocation Numbers'!H59*Assumptions!C$45</f>
        <v>111483.36160959234</v>
      </c>
      <c r="I59" s="52">
        <f>'Temporary Relocation Numbers'!I59*Assumptions!D$45</f>
        <v>115245.59259321431</v>
      </c>
      <c r="J59" s="52">
        <f>'Temporary Relocation Numbers'!J59*Assumptions!E$45</f>
        <v>80172.097285221011</v>
      </c>
      <c r="K59" s="52">
        <f>'Temporary Relocation Numbers'!K59*Assumptions!F$45</f>
        <v>58140.892490571918</v>
      </c>
      <c r="L59" s="52">
        <f>'Temporary Relocation Numbers'!L59*Assumptions!G$45</f>
        <v>60498.410486272558</v>
      </c>
      <c r="M59" s="52">
        <f>'Temporary Relocation Numbers'!M59*Assumptions!H$45</f>
        <v>26343.957142622705</v>
      </c>
      <c r="N59" s="53">
        <f>'Temporary Relocation Numbers'!N59*Assumptions!C$45</f>
        <v>50334621.161645122</v>
      </c>
      <c r="O59" s="53">
        <f>'Temporary Relocation Numbers'!O59*Assumptions!D$45</f>
        <v>87233821.825194776</v>
      </c>
      <c r="P59" s="53">
        <f>'Temporary Relocation Numbers'!P59*Assumptions!E$45</f>
        <v>70376008.878917679</v>
      </c>
      <c r="Q59" s="53">
        <f>'Temporary Relocation Numbers'!Q59*Assumptions!F$45</f>
        <v>23119215.380754571</v>
      </c>
      <c r="R59" s="53">
        <f>'Temporary Relocation Numbers'!R59*Assumptions!G$45</f>
        <v>18764196.13463537</v>
      </c>
      <c r="S59" s="53">
        <f>'Temporary Relocation Numbers'!S59*Assumptions!H$45</f>
        <v>10894460.968772408</v>
      </c>
      <c r="U59">
        <v>2078</v>
      </c>
      <c r="V59" s="51">
        <f>'Temporary Relocation Numbers'!V59*Assumptions!C$45</f>
        <v>0</v>
      </c>
      <c r="W59" s="51">
        <f>'Temporary Relocation Numbers'!W59*Assumptions!D$45</f>
        <v>0</v>
      </c>
      <c r="X59" s="51">
        <f>'Temporary Relocation Numbers'!X59*Assumptions!E$45</f>
        <v>0</v>
      </c>
      <c r="Y59" s="51">
        <f>'Temporary Relocation Numbers'!Y59*Assumptions!F$45</f>
        <v>0</v>
      </c>
      <c r="Z59" s="51">
        <f>'Temporary Relocation Numbers'!Z59*Assumptions!G$45</f>
        <v>0</v>
      </c>
      <c r="AA59" s="51">
        <f>'Temporary Relocation Numbers'!AA59*Assumptions!H$45</f>
        <v>0</v>
      </c>
      <c r="AB59" s="52">
        <f>'Temporary Relocation Numbers'!AB59*Assumptions!C$45</f>
        <v>103788.29741800488</v>
      </c>
      <c r="AC59" s="52">
        <f>'Temporary Relocation Numbers'!AC59*Assumptions!D$45</f>
        <v>105241.35031862592</v>
      </c>
      <c r="AD59" s="52">
        <f>'Temporary Relocation Numbers'!AD59*Assumptions!E$45</f>
        <v>72443.646609573043</v>
      </c>
      <c r="AE59" s="52">
        <f>'Temporary Relocation Numbers'!AE59*Assumptions!F$45</f>
        <v>57991.285355500098</v>
      </c>
      <c r="AF59" s="52">
        <f>'Temporary Relocation Numbers'!AF59*Assumptions!G$45</f>
        <v>59262.610553813938</v>
      </c>
      <c r="AG59" s="52">
        <f>'Temporary Relocation Numbers'!AG59*Assumptions!H$45</f>
        <v>24095.079125184715</v>
      </c>
      <c r="AH59" s="53">
        <f>'Temporary Relocation Numbers'!AH59*Assumptions!C$45</f>
        <v>46860307.727731153</v>
      </c>
      <c r="AI59" s="53">
        <f>'Temporary Relocation Numbers'!AI59*Assumptions!D$45</f>
        <v>79661226.045693278</v>
      </c>
      <c r="AJ59" s="53">
        <f>'Temporary Relocation Numbers'!AJ59*Assumptions!E$45</f>
        <v>63591884.080052771</v>
      </c>
      <c r="AK59" s="53">
        <f>'Temporary Relocation Numbers'!AK59*Assumptions!F$45</f>
        <v>23059725.417149626</v>
      </c>
      <c r="AL59" s="53">
        <f>'Temporary Relocation Numbers'!AL59*Assumptions!G$45</f>
        <v>18380900.240917884</v>
      </c>
      <c r="AM59" s="53">
        <f>'Temporary Relocation Numbers'!AM59*Assumptions!H$45</f>
        <v>9964444.5080005135</v>
      </c>
    </row>
    <row r="60" spans="1:39" x14ac:dyDescent="0.35">
      <c r="A60">
        <v>2079</v>
      </c>
      <c r="B60" s="51">
        <f>'Temporary Relocation Numbers'!B60*Assumptions!C$45</f>
        <v>0</v>
      </c>
      <c r="C60" s="51">
        <f>'Temporary Relocation Numbers'!C60*Assumptions!D$45</f>
        <v>0</v>
      </c>
      <c r="D60" s="51">
        <f>'Temporary Relocation Numbers'!D60*Assumptions!E$45</f>
        <v>0</v>
      </c>
      <c r="E60" s="51">
        <f>'Temporary Relocation Numbers'!E60*Assumptions!F$45</f>
        <v>0</v>
      </c>
      <c r="F60" s="51">
        <f>'Temporary Relocation Numbers'!F60*Assumptions!G$45</f>
        <v>0</v>
      </c>
      <c r="G60" s="51">
        <f>'Temporary Relocation Numbers'!G60*Assumptions!H$45</f>
        <v>0</v>
      </c>
      <c r="H60" s="52">
        <f>'Temporary Relocation Numbers'!H60*Assumptions!C$45</f>
        <v>112155.97978977328</v>
      </c>
      <c r="I60" s="52">
        <f>'Temporary Relocation Numbers'!I60*Assumptions!D$45</f>
        <v>115940.90963106416</v>
      </c>
      <c r="J60" s="52">
        <f>'Temporary Relocation Numbers'!J60*Assumptions!E$45</f>
        <v>80655.803637439894</v>
      </c>
      <c r="K60" s="52">
        <f>'Temporary Relocation Numbers'!K60*Assumptions!F$45</f>
        <v>58491.676865356516</v>
      </c>
      <c r="L60" s="52">
        <f>'Temporary Relocation Numbers'!L60*Assumptions!G$45</f>
        <v>60863.418593111135</v>
      </c>
      <c r="M60" s="52">
        <f>'Temporary Relocation Numbers'!M60*Assumptions!H$45</f>
        <v>26502.899465999071</v>
      </c>
      <c r="N60" s="53">
        <f>'Temporary Relocation Numbers'!N60*Assumptions!C$45</f>
        <v>51033862.27682364</v>
      </c>
      <c r="O60" s="53">
        <f>'Temporary Relocation Numbers'!O60*Assumptions!D$45</f>
        <v>88445661.180425972</v>
      </c>
      <c r="P60" s="53">
        <f>'Temporary Relocation Numbers'!P60*Assumptions!E$45</f>
        <v>71353661.989135295</v>
      </c>
      <c r="Q60" s="53">
        <f>'Temporary Relocation Numbers'!Q60*Assumptions!F$45</f>
        <v>23440384.102636401</v>
      </c>
      <c r="R60" s="53">
        <f>'Temporary Relocation Numbers'!R60*Assumptions!G$45</f>
        <v>19024865.573041894</v>
      </c>
      <c r="S60" s="53">
        <f>'Temporary Relocation Numbers'!S60*Assumptions!H$45</f>
        <v>11045805.209799061</v>
      </c>
      <c r="U60">
        <v>2079</v>
      </c>
      <c r="V60" s="51">
        <f>'Temporary Relocation Numbers'!V60*Assumptions!C$45</f>
        <v>0</v>
      </c>
      <c r="W60" s="51">
        <f>'Temporary Relocation Numbers'!W60*Assumptions!D$45</f>
        <v>0</v>
      </c>
      <c r="X60" s="51">
        <f>'Temporary Relocation Numbers'!X60*Assumptions!E$45</f>
        <v>0</v>
      </c>
      <c r="Y60" s="51">
        <f>'Temporary Relocation Numbers'!Y60*Assumptions!F$45</f>
        <v>0</v>
      </c>
      <c r="Z60" s="51">
        <f>'Temporary Relocation Numbers'!Z60*Assumptions!G$45</f>
        <v>0</v>
      </c>
      <c r="AA60" s="51">
        <f>'Temporary Relocation Numbers'!AA60*Assumptions!H$45</f>
        <v>0</v>
      </c>
      <c r="AB60" s="52">
        <f>'Temporary Relocation Numbers'!AB60*Assumptions!C$45</f>
        <v>104414.48857985601</v>
      </c>
      <c r="AC60" s="52">
        <f>'Temporary Relocation Numbers'!AC60*Assumptions!D$45</f>
        <v>105876.30825772177</v>
      </c>
      <c r="AD60" s="52">
        <f>'Temporary Relocation Numbers'!AD60*Assumptions!E$45</f>
        <v>72880.724511106382</v>
      </c>
      <c r="AE60" s="52">
        <f>'Temporary Relocation Numbers'!AE60*Assumptions!F$45</f>
        <v>58341.167098022059</v>
      </c>
      <c r="AF60" s="52">
        <f>'Temporary Relocation Numbers'!AF60*Assumptions!G$45</f>
        <v>59620.162646682002</v>
      </c>
      <c r="AG60" s="52">
        <f>'Temporary Relocation Numbers'!AG60*Assumptions!H$45</f>
        <v>24240.453179559336</v>
      </c>
      <c r="AH60" s="53">
        <f>'Temporary Relocation Numbers'!AH60*Assumptions!C$45</f>
        <v>47511284.194364749</v>
      </c>
      <c r="AI60" s="53">
        <f>'Temporary Relocation Numbers'!AI60*Assumptions!D$45</f>
        <v>80767868.01996772</v>
      </c>
      <c r="AJ60" s="53">
        <f>'Temporary Relocation Numbers'!AJ60*Assumptions!E$45</f>
        <v>64475293.131600834</v>
      </c>
      <c r="AK60" s="53">
        <f>'Temporary Relocation Numbers'!AK60*Assumptions!F$45</f>
        <v>23380067.713252675</v>
      </c>
      <c r="AL60" s="53">
        <f>'Temporary Relocation Numbers'!AL60*Assumptions!G$45</f>
        <v>18636244.989439376</v>
      </c>
      <c r="AM60" s="53">
        <f>'Temporary Relocation Numbers'!AM60*Assumptions!H$45</f>
        <v>10102869.097857527</v>
      </c>
    </row>
    <row r="61" spans="1:39" x14ac:dyDescent="0.35">
      <c r="A61">
        <v>2080</v>
      </c>
      <c r="B61" s="51">
        <f>'Temporary Relocation Numbers'!B61*Assumptions!C$45</f>
        <v>0</v>
      </c>
      <c r="C61" s="51">
        <f>'Temporary Relocation Numbers'!C61*Assumptions!D$45</f>
        <v>0</v>
      </c>
      <c r="D61" s="51">
        <f>'Temporary Relocation Numbers'!D61*Assumptions!E$45</f>
        <v>0</v>
      </c>
      <c r="E61" s="51">
        <f>'Temporary Relocation Numbers'!E61*Assumptions!F$45</f>
        <v>0</v>
      </c>
      <c r="F61" s="51">
        <f>'Temporary Relocation Numbers'!F61*Assumptions!G$45</f>
        <v>0</v>
      </c>
      <c r="G61" s="51">
        <f>'Temporary Relocation Numbers'!G61*Assumptions!H$45</f>
        <v>0</v>
      </c>
      <c r="H61" s="52">
        <f>'Temporary Relocation Numbers'!H61*Assumptions!C$45</f>
        <v>113056.51704869785</v>
      </c>
      <c r="I61" s="52">
        <f>'Temporary Relocation Numbers'!I61*Assumptions!D$45</f>
        <v>116871.83733685466</v>
      </c>
      <c r="J61" s="52">
        <f>'Temporary Relocation Numbers'!J61*Assumptions!E$45</f>
        <v>81303.415619076215</v>
      </c>
      <c r="K61" s="52">
        <f>'Temporary Relocation Numbers'!K61*Assumptions!F$45</f>
        <v>58961.325781562002</v>
      </c>
      <c r="L61" s="52">
        <f>'Temporary Relocation Numbers'!L61*Assumptions!G$45</f>
        <v>61352.111003906859</v>
      </c>
      <c r="M61" s="52">
        <f>'Temporary Relocation Numbers'!M61*Assumptions!H$45</f>
        <v>26715.699964763386</v>
      </c>
      <c r="N61" s="53">
        <f>'Temporary Relocation Numbers'!N61*Assumptions!C$45</f>
        <v>51845475.330087155</v>
      </c>
      <c r="O61" s="53">
        <f>'Temporary Relocation Numbers'!O61*Assumptions!D$45</f>
        <v>89852249.863233835</v>
      </c>
      <c r="P61" s="53">
        <f>'Temporary Relocation Numbers'!P61*Assumptions!E$45</f>
        <v>72488429.394243792</v>
      </c>
      <c r="Q61" s="53">
        <f>'Temporary Relocation Numbers'!Q61*Assumptions!F$45</f>
        <v>23813166.425244387</v>
      </c>
      <c r="R61" s="53">
        <f>'Temporary Relocation Numbers'!R61*Assumptions!G$45</f>
        <v>19327426.040676277</v>
      </c>
      <c r="S61" s="53">
        <f>'Temporary Relocation Numbers'!S61*Assumptions!H$45</f>
        <v>11221471.312502608</v>
      </c>
      <c r="U61">
        <v>2080</v>
      </c>
      <c r="V61" s="51">
        <f>'Temporary Relocation Numbers'!V61*Assumptions!C$45</f>
        <v>0</v>
      </c>
      <c r="W61" s="51">
        <f>'Temporary Relocation Numbers'!W61*Assumptions!D$45</f>
        <v>0</v>
      </c>
      <c r="X61" s="51">
        <f>'Temporary Relocation Numbers'!X61*Assumptions!E$45</f>
        <v>0</v>
      </c>
      <c r="Y61" s="51">
        <f>'Temporary Relocation Numbers'!Y61*Assumptions!F$45</f>
        <v>0</v>
      </c>
      <c r="Z61" s="51">
        <f>'Temporary Relocation Numbers'!Z61*Assumptions!G$45</f>
        <v>0</v>
      </c>
      <c r="AA61" s="51">
        <f>'Temporary Relocation Numbers'!AA61*Assumptions!H$45</f>
        <v>0</v>
      </c>
      <c r="AB61" s="52">
        <f>'Temporary Relocation Numbers'!AB61*Assumptions!C$45</f>
        <v>105252.86685905223</v>
      </c>
      <c r="AC61" s="52">
        <f>'Temporary Relocation Numbers'!AC61*Assumptions!D$45</f>
        <v>106726.42396802253</v>
      </c>
      <c r="AD61" s="52">
        <f>'Temporary Relocation Numbers'!AD61*Assumptions!E$45</f>
        <v>73465.907824583672</v>
      </c>
      <c r="AE61" s="52">
        <f>'Temporary Relocation Numbers'!AE61*Assumptions!F$45</f>
        <v>58809.607521790756</v>
      </c>
      <c r="AF61" s="52">
        <f>'Temporary Relocation Numbers'!AF61*Assumptions!G$45</f>
        <v>60098.872546476203</v>
      </c>
      <c r="AG61" s="52">
        <f>'Temporary Relocation Numbers'!AG61*Assumptions!H$45</f>
        <v>24435.087752787866</v>
      </c>
      <c r="AH61" s="53">
        <f>'Temporary Relocation Numbers'!AH61*Assumptions!C$45</f>
        <v>48266876.201497056</v>
      </c>
      <c r="AI61" s="53">
        <f>'Temporary Relocation Numbers'!AI61*Assumptions!D$45</f>
        <v>82052353.517335996</v>
      </c>
      <c r="AJ61" s="53">
        <f>'Temporary Relocation Numbers'!AJ61*Assumptions!E$45</f>
        <v>65500670.933397412</v>
      </c>
      <c r="AK61" s="53">
        <f>'Temporary Relocation Numbers'!AK61*Assumptions!F$45</f>
        <v>23751890.798860643</v>
      </c>
      <c r="AL61" s="53">
        <f>'Temporary Relocation Numbers'!AL61*Assumptions!G$45</f>
        <v>18932625.059895355</v>
      </c>
      <c r="AM61" s="53">
        <f>'Temporary Relocation Numbers'!AM61*Assumptions!H$45</f>
        <v>10263539.289558021</v>
      </c>
    </row>
    <row r="62" spans="1:39" x14ac:dyDescent="0.35">
      <c r="A62">
        <v>2081</v>
      </c>
      <c r="B62" s="51">
        <f>'Temporary Relocation Numbers'!B62*Assumptions!C$45</f>
        <v>0</v>
      </c>
      <c r="C62" s="51">
        <f>'Temporary Relocation Numbers'!C62*Assumptions!D$45</f>
        <v>0</v>
      </c>
      <c r="D62" s="51">
        <f>'Temporary Relocation Numbers'!D62*Assumptions!E$45</f>
        <v>0</v>
      </c>
      <c r="E62" s="51">
        <f>'Temporary Relocation Numbers'!E62*Assumptions!F$45</f>
        <v>0</v>
      </c>
      <c r="F62" s="51">
        <f>'Temporary Relocation Numbers'!F62*Assumptions!G$45</f>
        <v>0</v>
      </c>
      <c r="G62" s="51">
        <f>'Temporary Relocation Numbers'!G62*Assumptions!H$45</f>
        <v>0</v>
      </c>
      <c r="H62" s="52">
        <f>'Temporary Relocation Numbers'!H62*Assumptions!C$45</f>
        <v>113738.62662681764</v>
      </c>
      <c r="I62" s="52">
        <f>'Temporary Relocation Numbers'!I62*Assumptions!D$45</f>
        <v>117576.96607901809</v>
      </c>
      <c r="J62" s="52">
        <f>'Temporary Relocation Numbers'!J62*Assumptions!E$45</f>
        <v>81793.947611174779</v>
      </c>
      <c r="K62" s="52">
        <f>'Temporary Relocation Numbers'!K62*Assumptions!F$45</f>
        <v>59317.060117840199</v>
      </c>
      <c r="L62" s="52">
        <f>'Temporary Relocation Numbers'!L62*Assumptions!G$45</f>
        <v>61722.269785072975</v>
      </c>
      <c r="M62" s="52">
        <f>'Temporary Relocation Numbers'!M62*Assumptions!H$45</f>
        <v>26876.885142830477</v>
      </c>
      <c r="N62" s="53">
        <f>'Temporary Relocation Numbers'!N62*Assumptions!C$45</f>
        <v>52565705.007993132</v>
      </c>
      <c r="O62" s="53">
        <f>'Temporary Relocation Numbers'!O62*Assumptions!D$45</f>
        <v>91100464.033633545</v>
      </c>
      <c r="P62" s="53">
        <f>'Temporary Relocation Numbers'!P62*Assumptions!E$45</f>
        <v>73495427.9379379</v>
      </c>
      <c r="Q62" s="53">
        <f>'Temporary Relocation Numbers'!Q62*Assumptions!F$45</f>
        <v>24143975.412435245</v>
      </c>
      <c r="R62" s="53">
        <f>'Temporary Relocation Numbers'!R62*Assumptions!G$45</f>
        <v>19595919.785663694</v>
      </c>
      <c r="S62" s="53">
        <f>'Temporary Relocation Numbers'!S62*Assumptions!H$45</f>
        <v>11377358.332875719</v>
      </c>
      <c r="U62">
        <v>2081</v>
      </c>
      <c r="V62" s="51">
        <f>'Temporary Relocation Numbers'!V62*Assumptions!C$45</f>
        <v>0</v>
      </c>
      <c r="W62" s="51">
        <f>'Temporary Relocation Numbers'!W62*Assumptions!D$45</f>
        <v>0</v>
      </c>
      <c r="X62" s="51">
        <f>'Temporary Relocation Numbers'!X62*Assumptions!E$45</f>
        <v>0</v>
      </c>
      <c r="Y62" s="51">
        <f>'Temporary Relocation Numbers'!Y62*Assumptions!F$45</f>
        <v>0</v>
      </c>
      <c r="Z62" s="51">
        <f>'Temporary Relocation Numbers'!Z62*Assumptions!G$45</f>
        <v>0</v>
      </c>
      <c r="AA62" s="51">
        <f>'Temporary Relocation Numbers'!AA62*Assumptions!H$45</f>
        <v>0</v>
      </c>
      <c r="AB62" s="52">
        <f>'Temporary Relocation Numbers'!AB62*Assumptions!C$45</f>
        <v>105887.89428147142</v>
      </c>
      <c r="AC62" s="52">
        <f>'Temporary Relocation Numbers'!AC62*Assumptions!D$45</f>
        <v>107370.3418767593</v>
      </c>
      <c r="AD62" s="52">
        <f>'Temporary Relocation Numbers'!AD62*Assumptions!E$45</f>
        <v>73909.153386189151</v>
      </c>
      <c r="AE62" s="52">
        <f>'Temporary Relocation Numbers'!AE62*Assumptions!F$45</f>
        <v>59164.426488651377</v>
      </c>
      <c r="AF62" s="52">
        <f>'Temporary Relocation Numbers'!AF62*Assumptions!G$45</f>
        <v>60461.47010094086</v>
      </c>
      <c r="AG62" s="52">
        <f>'Temporary Relocation Numbers'!AG62*Assumptions!H$45</f>
        <v>24582.513198339093</v>
      </c>
      <c r="AH62" s="53">
        <f>'Temporary Relocation Numbers'!AH62*Assumptions!C$45</f>
        <v>48937392.509406336</v>
      </c>
      <c r="AI62" s="53">
        <f>'Temporary Relocation Numbers'!AI62*Assumptions!D$45</f>
        <v>83192212.680917099</v>
      </c>
      <c r="AJ62" s="53">
        <f>'Temporary Relocation Numbers'!AJ62*Assumptions!E$45</f>
        <v>66410596.569697037</v>
      </c>
      <c r="AK62" s="53">
        <f>'Temporary Relocation Numbers'!AK62*Assumptions!F$45</f>
        <v>24081848.554109417</v>
      </c>
      <c r="AL62" s="53">
        <f>'Temporary Relocation Numbers'!AL62*Assumptions!G$45</f>
        <v>19195634.288029287</v>
      </c>
      <c r="AM62" s="53">
        <f>'Temporary Relocation Numbers'!AM62*Assumptions!H$45</f>
        <v>10406118.859899115</v>
      </c>
    </row>
    <row r="63" spans="1:39" x14ac:dyDescent="0.35">
      <c r="A63">
        <v>2082</v>
      </c>
      <c r="B63" s="51">
        <f>'Temporary Relocation Numbers'!B63*Assumptions!C$45</f>
        <v>0</v>
      </c>
      <c r="C63" s="51">
        <f>'Temporary Relocation Numbers'!C63*Assumptions!D$45</f>
        <v>0</v>
      </c>
      <c r="D63" s="51">
        <f>'Temporary Relocation Numbers'!D63*Assumptions!E$45</f>
        <v>0</v>
      </c>
      <c r="E63" s="51">
        <f>'Temporary Relocation Numbers'!E63*Assumptions!F$45</f>
        <v>0</v>
      </c>
      <c r="F63" s="51">
        <f>'Temporary Relocation Numbers'!F63*Assumptions!G$45</f>
        <v>0</v>
      </c>
      <c r="G63" s="51">
        <f>'Temporary Relocation Numbers'!G63*Assumptions!H$45</f>
        <v>0</v>
      </c>
      <c r="H63" s="52">
        <f>'Temporary Relocation Numbers'!H63*Assumptions!C$45</f>
        <v>114424.85161100782</v>
      </c>
      <c r="I63" s="52">
        <f>'Temporary Relocation Numbers'!I63*Assumptions!D$45</f>
        <v>118286.34910993365</v>
      </c>
      <c r="J63" s="52">
        <f>'Temporary Relocation Numbers'!J63*Assumptions!E$45</f>
        <v>82287.439154645719</v>
      </c>
      <c r="K63" s="52">
        <f>'Temporary Relocation Numbers'!K63*Assumptions!F$45</f>
        <v>59674.940724005122</v>
      </c>
      <c r="L63" s="52">
        <f>'Temporary Relocation Numbers'!L63*Assumptions!G$45</f>
        <v>62094.66186385561</v>
      </c>
      <c r="M63" s="52">
        <f>'Temporary Relocation Numbers'!M63*Assumptions!H$45</f>
        <v>27039.042807550079</v>
      </c>
      <c r="N63" s="53">
        <f>'Temporary Relocation Numbers'!N63*Assumptions!C$45</f>
        <v>53295940.010098256</v>
      </c>
      <c r="O63" s="53">
        <f>'Temporary Relocation Numbers'!O63*Assumptions!D$45</f>
        <v>92366018.210739389</v>
      </c>
      <c r="P63" s="53">
        <f>'Temporary Relocation Numbers'!P63*Assumptions!E$45</f>
        <v>74516415.556515723</v>
      </c>
      <c r="Q63" s="53">
        <f>'Temporary Relocation Numbers'!Q63*Assumptions!F$45</f>
        <v>24479379.949165892</v>
      </c>
      <c r="R63" s="53">
        <f>'Temporary Relocation Numbers'!R63*Assumptions!G$45</f>
        <v>19868143.406059537</v>
      </c>
      <c r="S63" s="53">
        <f>'Temporary Relocation Numbers'!S63*Assumptions!H$45</f>
        <v>11535410.912687875</v>
      </c>
      <c r="U63">
        <v>2082</v>
      </c>
      <c r="V63" s="51">
        <f>'Temporary Relocation Numbers'!V63*Assumptions!C$45</f>
        <v>0</v>
      </c>
      <c r="W63" s="51">
        <f>'Temporary Relocation Numbers'!W63*Assumptions!D$45</f>
        <v>0</v>
      </c>
      <c r="X63" s="51">
        <f>'Temporary Relocation Numbers'!X63*Assumptions!E$45</f>
        <v>0</v>
      </c>
      <c r="Y63" s="51">
        <f>'Temporary Relocation Numbers'!Y63*Assumptions!F$45</f>
        <v>0</v>
      </c>
      <c r="Z63" s="51">
        <f>'Temporary Relocation Numbers'!Z63*Assumptions!G$45</f>
        <v>0</v>
      </c>
      <c r="AA63" s="51">
        <f>'Temporary Relocation Numbers'!AA63*Assumptions!H$45</f>
        <v>0</v>
      </c>
      <c r="AB63" s="52">
        <f>'Temporary Relocation Numbers'!AB63*Assumptions!C$45</f>
        <v>106526.75304681984</v>
      </c>
      <c r="AC63" s="52">
        <f>'Temporary Relocation Numbers'!AC63*Assumptions!D$45</f>
        <v>108018.14476784415</v>
      </c>
      <c r="AD63" s="52">
        <f>'Temporary Relocation Numbers'!AD63*Assumptions!E$45</f>
        <v>74355.073203564447</v>
      </c>
      <c r="AE63" s="52">
        <f>'Temporary Relocation Numbers'!AE63*Assumptions!F$45</f>
        <v>59521.386202654299</v>
      </c>
      <c r="AF63" s="52">
        <f>'Temporary Relocation Numbers'!AF63*Assumptions!G$45</f>
        <v>60826.255333492176</v>
      </c>
      <c r="AG63" s="52">
        <f>'Temporary Relocation Numbers'!AG63*Assumptions!H$45</f>
        <v>24730.828113255669</v>
      </c>
      <c r="AH63" s="53">
        <f>'Temporary Relocation Numbers'!AH63*Assumptions!C$45</f>
        <v>49617223.530728914</v>
      </c>
      <c r="AI63" s="53">
        <f>'Temporary Relocation Numbers'!AI63*Assumptions!D$45</f>
        <v>84347906.599469945</v>
      </c>
      <c r="AJ63" s="53">
        <f>'Temporary Relocation Numbers'!AJ63*Assumptions!E$45</f>
        <v>67333162.758403152</v>
      </c>
      <c r="AK63" s="53">
        <f>'Temporary Relocation Numbers'!AK63*Assumptions!F$45</f>
        <v>24416390.033709686</v>
      </c>
      <c r="AL63" s="53">
        <f>'Temporary Relocation Numbers'!AL63*Assumptions!G$45</f>
        <v>19462297.201474406</v>
      </c>
      <c r="AM63" s="53">
        <f>'Temporary Relocation Numbers'!AM63*Assumptions!H$45</f>
        <v>10550679.124550927</v>
      </c>
    </row>
    <row r="64" spans="1:39" x14ac:dyDescent="0.35">
      <c r="A64">
        <v>2083</v>
      </c>
      <c r="B64" s="51">
        <f>'Temporary Relocation Numbers'!B64*Assumptions!C$45</f>
        <v>0</v>
      </c>
      <c r="C64" s="51">
        <f>'Temporary Relocation Numbers'!C64*Assumptions!D$45</f>
        <v>0</v>
      </c>
      <c r="D64" s="51">
        <f>'Temporary Relocation Numbers'!D64*Assumptions!E$45</f>
        <v>0</v>
      </c>
      <c r="E64" s="51">
        <f>'Temporary Relocation Numbers'!E64*Assumptions!F$45</f>
        <v>0</v>
      </c>
      <c r="F64" s="51">
        <f>'Temporary Relocation Numbers'!F64*Assumptions!G$45</f>
        <v>0</v>
      </c>
      <c r="G64" s="51">
        <f>'Temporary Relocation Numbers'!G64*Assumptions!H$45</f>
        <v>0</v>
      </c>
      <c r="H64" s="52">
        <f>'Temporary Relocation Numbers'!H64*Assumptions!C$45</f>
        <v>115115.21683095511</v>
      </c>
      <c r="I64" s="52">
        <f>'Temporary Relocation Numbers'!I64*Assumptions!D$45</f>
        <v>119000.01209721592</v>
      </c>
      <c r="J64" s="52">
        <f>'Temporary Relocation Numbers'!J64*Assumptions!E$45</f>
        <v>82783.908105499329</v>
      </c>
      <c r="K64" s="52">
        <f>'Temporary Relocation Numbers'!K64*Assumptions!F$45</f>
        <v>60034.980549255015</v>
      </c>
      <c r="L64" s="52">
        <f>'Temporary Relocation Numbers'!L64*Assumptions!G$45</f>
        <v>62469.300714521771</v>
      </c>
      <c r="M64" s="52">
        <f>'Temporary Relocation Numbers'!M64*Assumptions!H$45</f>
        <v>27202.178826274903</v>
      </c>
      <c r="N64" s="53">
        <f>'Temporary Relocation Numbers'!N64*Assumptions!C$45</f>
        <v>54036319.328887016</v>
      </c>
      <c r="O64" s="53">
        <f>'Temporary Relocation Numbers'!O64*Assumptions!D$45</f>
        <v>93649153.279360756</v>
      </c>
      <c r="P64" s="53">
        <f>'Temporary Relocation Numbers'!P64*Assumptions!E$45</f>
        <v>75551586.584137365</v>
      </c>
      <c r="Q64" s="53">
        <f>'Temporary Relocation Numbers'!Q64*Assumptions!F$45</f>
        <v>24819443.876131069</v>
      </c>
      <c r="R64" s="53">
        <f>'Temporary Relocation Numbers'!R64*Assumptions!G$45</f>
        <v>20144148.716741525</v>
      </c>
      <c r="S64" s="53">
        <f>'Temporary Relocation Numbers'!S64*Assumptions!H$45</f>
        <v>11695659.135570629</v>
      </c>
      <c r="U64">
        <v>2083</v>
      </c>
      <c r="V64" s="51">
        <f>'Temporary Relocation Numbers'!V64*Assumptions!C$45</f>
        <v>0</v>
      </c>
      <c r="W64" s="51">
        <f>'Temporary Relocation Numbers'!W64*Assumptions!D$45</f>
        <v>0</v>
      </c>
      <c r="X64" s="51">
        <f>'Temporary Relocation Numbers'!X64*Assumptions!E$45</f>
        <v>0</v>
      </c>
      <c r="Y64" s="51">
        <f>'Temporary Relocation Numbers'!Y64*Assumptions!F$45</f>
        <v>0</v>
      </c>
      <c r="Z64" s="51">
        <f>'Temporary Relocation Numbers'!Z64*Assumptions!G$45</f>
        <v>0</v>
      </c>
      <c r="AA64" s="51">
        <f>'Temporary Relocation Numbers'!AA64*Assumptions!H$45</f>
        <v>0</v>
      </c>
      <c r="AB64" s="52">
        <f>'Temporary Relocation Numbers'!AB64*Assumptions!C$45</f>
        <v>107169.46627093176</v>
      </c>
      <c r="AC64" s="52">
        <f>'Temporary Relocation Numbers'!AC64*Assumptions!D$45</f>
        <v>108669.85608073673</v>
      </c>
      <c r="AD64" s="52">
        <f>'Temporary Relocation Numbers'!AD64*Assumptions!E$45</f>
        <v>74803.683411431542</v>
      </c>
      <c r="AE64" s="52">
        <f>'Temporary Relocation Numbers'!AE64*Assumptions!F$45</f>
        <v>59880.499579677125</v>
      </c>
      <c r="AF64" s="52">
        <f>'Temporary Relocation Numbers'!AF64*Assumptions!G$45</f>
        <v>61193.241443158564</v>
      </c>
      <c r="AG64" s="52">
        <f>'Temporary Relocation Numbers'!AG64*Assumptions!H$45</f>
        <v>24880.037864017922</v>
      </c>
      <c r="AH64" s="53">
        <f>'Temporary Relocation Numbers'!AH64*Assumptions!C$45</f>
        <v>50306498.664086349</v>
      </c>
      <c r="AI64" s="53">
        <f>'Temporary Relocation Numbers'!AI64*Assumptions!D$45</f>
        <v>85519655.247069344</v>
      </c>
      <c r="AJ64" s="53">
        <f>'Temporary Relocation Numbers'!AJ64*Assumptions!E$45</f>
        <v>68268545.100200921</v>
      </c>
      <c r="AK64" s="53">
        <f>'Temporary Relocation Numbers'!AK64*Assumptions!F$45</f>
        <v>24755578.914082434</v>
      </c>
      <c r="AL64" s="53">
        <f>'Temporary Relocation Numbers'!AL64*Assumptions!G$45</f>
        <v>19732664.556686863</v>
      </c>
      <c r="AM64" s="53">
        <f>'Temporary Relocation Numbers'!AM64*Assumptions!H$45</f>
        <v>10697247.599025972</v>
      </c>
    </row>
    <row r="65" spans="1:39" x14ac:dyDescent="0.35">
      <c r="A65">
        <v>2084</v>
      </c>
      <c r="B65" s="51">
        <f>'Temporary Relocation Numbers'!B65*Assumptions!C$45</f>
        <v>0</v>
      </c>
      <c r="C65" s="51">
        <f>'Temporary Relocation Numbers'!C65*Assumptions!D$45</f>
        <v>0</v>
      </c>
      <c r="D65" s="51">
        <f>'Temporary Relocation Numbers'!D65*Assumptions!E$45</f>
        <v>0</v>
      </c>
      <c r="E65" s="51">
        <f>'Temporary Relocation Numbers'!E65*Assumptions!F$45</f>
        <v>0</v>
      </c>
      <c r="F65" s="51">
        <f>'Temporary Relocation Numbers'!F65*Assumptions!G$45</f>
        <v>0</v>
      </c>
      <c r="G65" s="51">
        <f>'Temporary Relocation Numbers'!G65*Assumptions!H$45</f>
        <v>0</v>
      </c>
      <c r="H65" s="52">
        <f>'Temporary Relocation Numbers'!H65*Assumptions!C$45</f>
        <v>115809.74726615247</v>
      </c>
      <c r="I65" s="52">
        <f>'Temporary Relocation Numbers'!I65*Assumptions!D$45</f>
        <v>119717.98086334122</v>
      </c>
      <c r="J65" s="52">
        <f>'Temporary Relocation Numbers'!J65*Assumptions!E$45</f>
        <v>83283.37242747756</v>
      </c>
      <c r="K65" s="52">
        <f>'Temporary Relocation Numbers'!K65*Assumptions!F$45</f>
        <v>60397.192620915077</v>
      </c>
      <c r="L65" s="52">
        <f>'Temporary Relocation Numbers'!L65*Assumptions!G$45</f>
        <v>62846.19989263342</v>
      </c>
      <c r="M65" s="52">
        <f>'Temporary Relocation Numbers'!M65*Assumptions!H$45</f>
        <v>27366.299101757446</v>
      </c>
      <c r="N65" s="53">
        <f>'Temporary Relocation Numbers'!N65*Assumptions!C$45</f>
        <v>54786983.887706928</v>
      </c>
      <c r="O65" s="53">
        <f>'Temporary Relocation Numbers'!O65*Assumptions!D$45</f>
        <v>94950113.470643222</v>
      </c>
      <c r="P65" s="53">
        <f>'Temporary Relocation Numbers'!P65*Assumptions!E$45</f>
        <v>76601138.054624125</v>
      </c>
      <c r="Q65" s="53">
        <f>'Temporary Relocation Numbers'!Q65*Assumptions!F$45</f>
        <v>25164231.920891028</v>
      </c>
      <c r="R65" s="53">
        <f>'Temporary Relocation Numbers'!R65*Assumptions!G$45</f>
        <v>20423988.252391979</v>
      </c>
      <c r="S65" s="53">
        <f>'Temporary Relocation Numbers'!S65*Assumptions!H$45</f>
        <v>11858133.503072895</v>
      </c>
      <c r="U65">
        <v>2084</v>
      </c>
      <c r="V65" s="51">
        <f>'Temporary Relocation Numbers'!V65*Assumptions!C$45</f>
        <v>0</v>
      </c>
      <c r="W65" s="51">
        <f>'Temporary Relocation Numbers'!W65*Assumptions!D$45</f>
        <v>0</v>
      </c>
      <c r="X65" s="51">
        <f>'Temporary Relocation Numbers'!X65*Assumptions!E$45</f>
        <v>0</v>
      </c>
      <c r="Y65" s="51">
        <f>'Temporary Relocation Numbers'!Y65*Assumptions!F$45</f>
        <v>0</v>
      </c>
      <c r="Z65" s="51">
        <f>'Temporary Relocation Numbers'!Z65*Assumptions!G$45</f>
        <v>0</v>
      </c>
      <c r="AA65" s="51">
        <f>'Temporary Relocation Numbers'!AA65*Assumptions!H$45</f>
        <v>0</v>
      </c>
      <c r="AB65" s="52">
        <f>'Temporary Relocation Numbers'!AB65*Assumptions!C$45</f>
        <v>107816.05720910738</v>
      </c>
      <c r="AC65" s="52">
        <f>'Temporary Relocation Numbers'!AC65*Assumptions!D$45</f>
        <v>109325.49939631527</v>
      </c>
      <c r="AD65" s="52">
        <f>'Temporary Relocation Numbers'!AD65*Assumptions!E$45</f>
        <v>75255.000241858914</v>
      </c>
      <c r="AE65" s="52">
        <f>'Temporary Relocation Numbers'!AE65*Assumptions!F$45</f>
        <v>60241.77961352338</v>
      </c>
      <c r="AF65" s="52">
        <f>'Temporary Relocation Numbers'!AF65*Assumptions!G$45</f>
        <v>61562.441708602753</v>
      </c>
      <c r="AG65" s="52">
        <f>'Temporary Relocation Numbers'!AG65*Assumptions!H$45</f>
        <v>25030.147849484038</v>
      </c>
      <c r="AH65" s="53">
        <f>'Temporary Relocation Numbers'!AH65*Assumptions!C$45</f>
        <v>51005349.105686717</v>
      </c>
      <c r="AI65" s="53">
        <f>'Temporary Relocation Numbers'!AI65*Assumptions!D$45</f>
        <v>86707681.653637618</v>
      </c>
      <c r="AJ65" s="53">
        <f>'Temporary Relocation Numbers'!AJ65*Assumptions!E$45</f>
        <v>69216921.635194182</v>
      </c>
      <c r="AK65" s="53">
        <f>'Temporary Relocation Numbers'!AK65*Assumptions!F$45</f>
        <v>25099479.756232072</v>
      </c>
      <c r="AL65" s="53">
        <f>'Temporary Relocation Numbers'!AL65*Assumptions!G$45</f>
        <v>20006787.815223977</v>
      </c>
      <c r="AM65" s="53">
        <f>'Temporary Relocation Numbers'!AM65*Assumptions!H$45</f>
        <v>10845852.181078207</v>
      </c>
    </row>
    <row r="66" spans="1:39" x14ac:dyDescent="0.35">
      <c r="A66">
        <v>2085</v>
      </c>
      <c r="B66" s="51">
        <f>'Temporary Relocation Numbers'!B66*Assumptions!C$45</f>
        <v>0</v>
      </c>
      <c r="C66" s="51">
        <f>'Temporary Relocation Numbers'!C66*Assumptions!D$45</f>
        <v>0</v>
      </c>
      <c r="D66" s="51">
        <f>'Temporary Relocation Numbers'!D66*Assumptions!E$45</f>
        <v>0</v>
      </c>
      <c r="E66" s="51">
        <f>'Temporary Relocation Numbers'!E66*Assumptions!F$45</f>
        <v>0</v>
      </c>
      <c r="F66" s="51">
        <f>'Temporary Relocation Numbers'!F66*Assumptions!G$45</f>
        <v>0</v>
      </c>
      <c r="G66" s="51">
        <f>'Temporary Relocation Numbers'!G66*Assumptions!H$45</f>
        <v>0</v>
      </c>
      <c r="H66" s="52">
        <f>'Temporary Relocation Numbers'!H66*Assumptions!C$45</f>
        <v>116508.46804680277</v>
      </c>
      <c r="I66" s="52">
        <f>'Temporary Relocation Numbers'!I66*Assumptions!D$45</f>
        <v>120440.28138658192</v>
      </c>
      <c r="J66" s="52">
        <f>'Temporary Relocation Numbers'!J66*Assumptions!E$45</f>
        <v>83785.85019270386</v>
      </c>
      <c r="K66" s="52">
        <f>'Temporary Relocation Numbers'!K66*Assumptions!F$45</f>
        <v>60761.590044909004</v>
      </c>
      <c r="L66" s="52">
        <f>'Temporary Relocation Numbers'!L66*Assumptions!G$45</f>
        <v>63225.373035537959</v>
      </c>
      <c r="M66" s="52">
        <f>'Temporary Relocation Numbers'!M66*Assumptions!H$45</f>
        <v>27531.409572363566</v>
      </c>
      <c r="N66" s="53">
        <f>'Temporary Relocation Numbers'!N66*Assumptions!C$45</f>
        <v>55548076.567591824</v>
      </c>
      <c r="O66" s="53">
        <f>'Temporary Relocation Numbers'!O66*Assumptions!D$45</f>
        <v>96269146.408555374</v>
      </c>
      <c r="P66" s="53">
        <f>'Temporary Relocation Numbers'!P66*Assumptions!E$45</f>
        <v>77665269.738962188</v>
      </c>
      <c r="Q66" s="53">
        <f>'Temporary Relocation Numbers'!Q66*Assumptions!F$45</f>
        <v>25513809.710191701</v>
      </c>
      <c r="R66" s="53">
        <f>'Temporary Relocation Numbers'!R66*Assumptions!G$45</f>
        <v>20707715.27749728</v>
      </c>
      <c r="S66" s="53">
        <f>'Temporary Relocation Numbers'!S66*Assumptions!H$45</f>
        <v>12022864.940466583</v>
      </c>
      <c r="U66">
        <v>2085</v>
      </c>
      <c r="V66" s="51">
        <f>'Temporary Relocation Numbers'!V66*Assumptions!C$45</f>
        <v>0</v>
      </c>
      <c r="W66" s="51">
        <f>'Temporary Relocation Numbers'!W66*Assumptions!D$45</f>
        <v>0</v>
      </c>
      <c r="X66" s="51">
        <f>'Temporary Relocation Numbers'!X66*Assumptions!E$45</f>
        <v>0</v>
      </c>
      <c r="Y66" s="51">
        <f>'Temporary Relocation Numbers'!Y66*Assumptions!F$45</f>
        <v>0</v>
      </c>
      <c r="Z66" s="51">
        <f>'Temporary Relocation Numbers'!Z66*Assumptions!G$45</f>
        <v>0</v>
      </c>
      <c r="AA66" s="51">
        <f>'Temporary Relocation Numbers'!AA66*Assumptions!H$45</f>
        <v>0</v>
      </c>
      <c r="AB66" s="52">
        <f>'Temporary Relocation Numbers'!AB66*Assumptions!C$45</f>
        <v>108466.54925695423</v>
      </c>
      <c r="AC66" s="52">
        <f>'Temporary Relocation Numbers'!AC66*Assumptions!D$45</f>
        <v>109985.09843772952</v>
      </c>
      <c r="AD66" s="52">
        <f>'Temporary Relocation Numbers'!AD66*Assumptions!E$45</f>
        <v>75709.040024848742</v>
      </c>
      <c r="AE66" s="52">
        <f>'Temporary Relocation Numbers'!AE66*Assumptions!F$45</f>
        <v>60605.239376392819</v>
      </c>
      <c r="AF66" s="52">
        <f>'Temporary Relocation Numbers'!AF66*Assumptions!G$45</f>
        <v>61933.869488602293</v>
      </c>
      <c r="AG66" s="52">
        <f>'Temporary Relocation Numbers'!AG66*Assumptions!H$45</f>
        <v>25181.163501085379</v>
      </c>
      <c r="AH66" s="53">
        <f>'Temporary Relocation Numbers'!AH66*Assumptions!C$45</f>
        <v>51713907.874296397</v>
      </c>
      <c r="AI66" s="53">
        <f>'Temporary Relocation Numbers'!AI66*Assumptions!D$45</f>
        <v>87912211.947395638</v>
      </c>
      <c r="AJ66" s="53">
        <f>'Temporary Relocation Numbers'!AJ66*Assumptions!E$45</f>
        <v>70178472.876793638</v>
      </c>
      <c r="AK66" s="53">
        <f>'Temporary Relocation Numbers'!AK66*Assumptions!F$45</f>
        <v>25448158.01803495</v>
      </c>
      <c r="AL66" s="53">
        <f>'Temporary Relocation Numbers'!AL66*Assumptions!G$45</f>
        <v>20284719.15353943</v>
      </c>
      <c r="AM66" s="53">
        <f>'Temporary Relocation Numbers'!AM66*Assumptions!H$45</f>
        <v>10996521.156013047</v>
      </c>
    </row>
    <row r="67" spans="1:39" x14ac:dyDescent="0.35">
      <c r="A67">
        <v>2086</v>
      </c>
      <c r="B67" s="51">
        <f>'Temporary Relocation Numbers'!B67*Assumptions!C$45</f>
        <v>0</v>
      </c>
      <c r="C67" s="51">
        <f>'Temporary Relocation Numbers'!C67*Assumptions!D$45</f>
        <v>0</v>
      </c>
      <c r="D67" s="51">
        <f>'Temporary Relocation Numbers'!D67*Assumptions!E$45</f>
        <v>0</v>
      </c>
      <c r="E67" s="51">
        <f>'Temporary Relocation Numbers'!E67*Assumptions!F$45</f>
        <v>0</v>
      </c>
      <c r="F67" s="51">
        <f>'Temporary Relocation Numbers'!F67*Assumptions!G$45</f>
        <v>0</v>
      </c>
      <c r="G67" s="51">
        <f>'Temporary Relocation Numbers'!G67*Assumptions!H$45</f>
        <v>0</v>
      </c>
      <c r="H67" s="52">
        <f>'Temporary Relocation Numbers'!H67*Assumptions!C$45</f>
        <v>117211.40445472831</v>
      </c>
      <c r="I67" s="52">
        <f>'Temporary Relocation Numbers'!I67*Assumptions!D$45</f>
        <v>121166.93980194633</v>
      </c>
      <c r="J67" s="52">
        <f>'Temporary Relocation Numbers'!J67*Assumptions!E$45</f>
        <v>84291.359582337114</v>
      </c>
      <c r="K67" s="52">
        <f>'Temporary Relocation Numbers'!K67*Assumptions!F$45</f>
        <v>61128.186006233074</v>
      </c>
      <c r="L67" s="52">
        <f>'Temporary Relocation Numbers'!L67*Assumptions!G$45</f>
        <v>63606.833862861669</v>
      </c>
      <c r="M67" s="52">
        <f>'Temporary Relocation Numbers'!M67*Assumptions!H$45</f>
        <v>27697.516212287366</v>
      </c>
      <c r="N67" s="53">
        <f>'Temporary Relocation Numbers'!N67*Assumptions!C$45</f>
        <v>56319742.234457768</v>
      </c>
      <c r="O67" s="53">
        <f>'Temporary Relocation Numbers'!O67*Assumptions!D$45</f>
        <v>97606503.157021314</v>
      </c>
      <c r="P67" s="53">
        <f>'Temporary Relocation Numbers'!P67*Assumptions!E$45</f>
        <v>78744184.183326662</v>
      </c>
      <c r="Q67" s="53">
        <f>'Temporary Relocation Numbers'!Q67*Assumptions!F$45</f>
        <v>25868243.782456096</v>
      </c>
      <c r="R67" s="53">
        <f>'Temporary Relocation Numbers'!R67*Assumptions!G$45</f>
        <v>20995383.79648615</v>
      </c>
      <c r="S67" s="53">
        <f>'Temporary Relocation Numbers'!S67*Assumptions!H$45</f>
        <v>12189884.802632917</v>
      </c>
      <c r="U67">
        <v>2086</v>
      </c>
      <c r="V67" s="51">
        <f>'Temporary Relocation Numbers'!V67*Assumptions!C$45</f>
        <v>0</v>
      </c>
      <c r="W67" s="51">
        <f>'Temporary Relocation Numbers'!W67*Assumptions!D$45</f>
        <v>0</v>
      </c>
      <c r="X67" s="51">
        <f>'Temporary Relocation Numbers'!X67*Assumptions!E$45</f>
        <v>0</v>
      </c>
      <c r="Y67" s="51">
        <f>'Temporary Relocation Numbers'!Y67*Assumptions!F$45</f>
        <v>0</v>
      </c>
      <c r="Z67" s="51">
        <f>'Temporary Relocation Numbers'!Z67*Assumptions!G$45</f>
        <v>0</v>
      </c>
      <c r="AA67" s="51">
        <f>'Temporary Relocation Numbers'!AA67*Assumptions!H$45</f>
        <v>0</v>
      </c>
      <c r="AB67" s="52">
        <f>'Temporary Relocation Numbers'!AB67*Assumptions!C$45</f>
        <v>109120.96595123377</v>
      </c>
      <c r="AC67" s="52">
        <f>'Temporary Relocation Numbers'!AC67*Assumptions!D$45</f>
        <v>110648.67707125937</v>
      </c>
      <c r="AD67" s="52">
        <f>'Temporary Relocation Numbers'!AD67*Assumptions!E$45</f>
        <v>76165.819188927868</v>
      </c>
      <c r="AE67" s="52">
        <f>'Temporary Relocation Numbers'!AE67*Assumptions!F$45</f>
        <v>60970.892019354309</v>
      </c>
      <c r="AF67" s="52">
        <f>'Temporary Relocation Numbers'!AF67*Assumptions!G$45</f>
        <v>62307.538222532938</v>
      </c>
      <c r="AG67" s="52">
        <f>'Temporary Relocation Numbers'!AG67*Assumptions!H$45</f>
        <v>25333.090283023048</v>
      </c>
      <c r="AH67" s="53">
        <f>'Temporary Relocation Numbers'!AH67*Assumptions!C$45</f>
        <v>52432309.836558856</v>
      </c>
      <c r="AI67" s="53">
        <f>'Temporary Relocation Numbers'!AI67*Assumptions!D$45</f>
        <v>89133475.397904113</v>
      </c>
      <c r="AJ67" s="53">
        <f>'Temporary Relocation Numbers'!AJ67*Assumptions!E$45</f>
        <v>71153381.84607555</v>
      </c>
      <c r="AK67" s="53">
        <f>'Temporary Relocation Numbers'!AK67*Assumptions!F$45</f>
        <v>25801680.066698529</v>
      </c>
      <c r="AL67" s="53">
        <f>'Temporary Relocation Numbers'!AL67*Assumptions!G$45</f>
        <v>20566511.472914476</v>
      </c>
      <c r="AM67" s="53">
        <f>'Temporary Relocation Numbers'!AM67*Assumptions!H$45</f>
        <v>11149283.202071197</v>
      </c>
    </row>
    <row r="68" spans="1:39" x14ac:dyDescent="0.35">
      <c r="A68">
        <v>2087</v>
      </c>
      <c r="B68" s="51">
        <f>'Temporary Relocation Numbers'!B68*Assumptions!C$45</f>
        <v>0</v>
      </c>
      <c r="C68" s="51">
        <f>'Temporary Relocation Numbers'!C68*Assumptions!D$45</f>
        <v>0</v>
      </c>
      <c r="D68" s="51">
        <f>'Temporary Relocation Numbers'!D68*Assumptions!E$45</f>
        <v>0</v>
      </c>
      <c r="E68" s="51">
        <f>'Temporary Relocation Numbers'!E68*Assumptions!F$45</f>
        <v>0</v>
      </c>
      <c r="F68" s="51">
        <f>'Temporary Relocation Numbers'!F68*Assumptions!G$45</f>
        <v>0</v>
      </c>
      <c r="G68" s="51">
        <f>'Temporary Relocation Numbers'!G68*Assumptions!H$45</f>
        <v>0</v>
      </c>
      <c r="H68" s="52">
        <f>'Temporary Relocation Numbers'!H68*Assumptions!C$45</f>
        <v>117918.58192428546</v>
      </c>
      <c r="I68" s="52">
        <f>'Temporary Relocation Numbers'!I68*Assumptions!D$45</f>
        <v>121897.9824021245</v>
      </c>
      <c r="J68" s="52">
        <f>'Temporary Relocation Numbers'!J68*Assumptions!E$45</f>
        <v>84799.918887229578</v>
      </c>
      <c r="K68" s="52">
        <f>'Temporary Relocation Numbers'!K68*Assumptions!F$45</f>
        <v>61496.993769433298</v>
      </c>
      <c r="L68" s="52">
        <f>'Temporary Relocation Numbers'!L68*Assumptions!G$45</f>
        <v>63990.596177006235</v>
      </c>
      <c r="M68" s="52">
        <f>'Temporary Relocation Numbers'!M68*Assumptions!H$45</f>
        <v>27864.625031767369</v>
      </c>
      <c r="N68" s="53">
        <f>'Temporary Relocation Numbers'!N68*Assumptions!C$45</f>
        <v>57102127.766676657</v>
      </c>
      <c r="O68" s="53">
        <f>'Temporary Relocation Numbers'!O68*Assumptions!D$45</f>
        <v>98962438.267708063</v>
      </c>
      <c r="P68" s="53">
        <f>'Temporary Relocation Numbers'!P68*Assumptions!E$45</f>
        <v>79838086.747634202</v>
      </c>
      <c r="Q68" s="53">
        <f>'Temporary Relocation Numbers'!Q68*Assumptions!F$45</f>
        <v>26227601.600449119</v>
      </c>
      <c r="R68" s="53">
        <f>'Temporary Relocation Numbers'!R68*Assumptions!G$45</f>
        <v>21287048.564008888</v>
      </c>
      <c r="S68" s="53">
        <f>'Temporary Relocation Numbers'!S68*Assumptions!H$45</f>
        <v>12359224.880030494</v>
      </c>
      <c r="U68">
        <v>2087</v>
      </c>
      <c r="V68" s="51">
        <f>'Temporary Relocation Numbers'!V68*Assumptions!C$45</f>
        <v>0</v>
      </c>
      <c r="W68" s="51">
        <f>'Temporary Relocation Numbers'!W68*Assumptions!D$45</f>
        <v>0</v>
      </c>
      <c r="X68" s="51">
        <f>'Temporary Relocation Numbers'!X68*Assumptions!E$45</f>
        <v>0</v>
      </c>
      <c r="Y68" s="51">
        <f>'Temporary Relocation Numbers'!Y68*Assumptions!F$45</f>
        <v>0</v>
      </c>
      <c r="Z68" s="51">
        <f>'Temporary Relocation Numbers'!Z68*Assumptions!G$45</f>
        <v>0</v>
      </c>
      <c r="AA68" s="51">
        <f>'Temporary Relocation Numbers'!AA68*Assumptions!H$45</f>
        <v>0</v>
      </c>
      <c r="AB68" s="52">
        <f>'Temporary Relocation Numbers'!AB68*Assumptions!C$45</f>
        <v>109779.33097071301</v>
      </c>
      <c r="AC68" s="52">
        <f>'Temporary Relocation Numbers'!AC68*Assumptions!D$45</f>
        <v>111316.25930717838</v>
      </c>
      <c r="AD68" s="52">
        <f>'Temporary Relocation Numbers'!AD68*Assumptions!E$45</f>
        <v>76625.354261742177</v>
      </c>
      <c r="AE68" s="52">
        <f>'Temporary Relocation Numbers'!AE68*Assumptions!F$45</f>
        <v>61338.750772821782</v>
      </c>
      <c r="AF68" s="52">
        <f>'Temporary Relocation Numbers'!AF68*Assumptions!G$45</f>
        <v>62683.461430854913</v>
      </c>
      <c r="AG68" s="52">
        <f>'Temporary Relocation Numbers'!AG68*Assumptions!H$45</f>
        <v>25485.933692465598</v>
      </c>
      <c r="AH68" s="53">
        <f>'Temporary Relocation Numbers'!AH68*Assumptions!C$45</f>
        <v>53160691.732664958</v>
      </c>
      <c r="AI68" s="53">
        <f>'Temporary Relocation Numbers'!AI68*Assumptions!D$45</f>
        <v>90371704.459702626</v>
      </c>
      <c r="AJ68" s="53">
        <f>'Temporary Relocation Numbers'!AJ68*Assumptions!E$45</f>
        <v>72141834.106617942</v>
      </c>
      <c r="AK68" s="53">
        <f>'Temporary Relocation Numbers'!AK68*Assumptions!F$45</f>
        <v>26160113.191393733</v>
      </c>
      <c r="AL68" s="53">
        <f>'Temporary Relocation Numbers'!AL68*Assumptions!G$45</f>
        <v>20852218.409527145</v>
      </c>
      <c r="AM68" s="53">
        <f>'Temporary Relocation Numbers'!AM68*Assumptions!H$45</f>
        <v>11304167.395887243</v>
      </c>
    </row>
    <row r="69" spans="1:39" x14ac:dyDescent="0.35">
      <c r="A69">
        <v>2088</v>
      </c>
      <c r="B69" s="51">
        <f>'Temporary Relocation Numbers'!B69*Assumptions!C$45</f>
        <v>0</v>
      </c>
      <c r="C69" s="51">
        <f>'Temporary Relocation Numbers'!C69*Assumptions!D$45</f>
        <v>0</v>
      </c>
      <c r="D69" s="51">
        <f>'Temporary Relocation Numbers'!D69*Assumptions!E$45</f>
        <v>0</v>
      </c>
      <c r="E69" s="51">
        <f>'Temporary Relocation Numbers'!E69*Assumptions!F$45</f>
        <v>0</v>
      </c>
      <c r="F69" s="51">
        <f>'Temporary Relocation Numbers'!F69*Assumptions!G$45</f>
        <v>0</v>
      </c>
      <c r="G69" s="51">
        <f>'Temporary Relocation Numbers'!G69*Assumptions!H$45</f>
        <v>0</v>
      </c>
      <c r="H69" s="52">
        <f>'Temporary Relocation Numbers'!H69*Assumptions!C$45</f>
        <v>118630.02604328487</v>
      </c>
      <c r="I69" s="52">
        <f>'Temporary Relocation Numbers'!I69*Assumptions!D$45</f>
        <v>122633.43563843946</v>
      </c>
      <c r="J69" s="52">
        <f>'Temporary Relocation Numbers'!J69*Assumptions!E$45</f>
        <v>85311.546508588595</v>
      </c>
      <c r="K69" s="52">
        <f>'Temporary Relocation Numbers'!K69*Assumptions!F$45</f>
        <v>61868.026679085313</v>
      </c>
      <c r="L69" s="52">
        <f>'Temporary Relocation Numbers'!L69*Assumptions!G$45</f>
        <v>64376.673863647935</v>
      </c>
      <c r="M69" s="52">
        <f>'Temporary Relocation Numbers'!M69*Assumptions!H$45</f>
        <v>28032.742077303959</v>
      </c>
      <c r="N69" s="53">
        <f>'Temporary Relocation Numbers'!N69*Assumptions!C$45</f>
        <v>57895382.083033018</v>
      </c>
      <c r="O69" s="53">
        <f>'Temporary Relocation Numbers'!O69*Assumptions!D$45</f>
        <v>100337209.82847682</v>
      </c>
      <c r="P69" s="53">
        <f>'Temporary Relocation Numbers'!P69*Assumptions!E$45</f>
        <v>80947185.644631058</v>
      </c>
      <c r="Q69" s="53">
        <f>'Temporary Relocation Numbers'!Q69*Assumptions!F$45</f>
        <v>26591951.564118471</v>
      </c>
      <c r="R69" s="53">
        <f>'Temporary Relocation Numbers'!R69*Assumptions!G$45</f>
        <v>21582765.095359262</v>
      </c>
      <c r="S69" s="53">
        <f>'Temporary Relocation Numbers'!S69*Assumptions!H$45</f>
        <v>12530917.404746262</v>
      </c>
      <c r="U69">
        <v>2088</v>
      </c>
      <c r="V69" s="51">
        <f>'Temporary Relocation Numbers'!V69*Assumptions!C$45</f>
        <v>0</v>
      </c>
      <c r="W69" s="51">
        <f>'Temporary Relocation Numbers'!W69*Assumptions!D$45</f>
        <v>0</v>
      </c>
      <c r="X69" s="51">
        <f>'Temporary Relocation Numbers'!X69*Assumptions!E$45</f>
        <v>0</v>
      </c>
      <c r="Y69" s="51">
        <f>'Temporary Relocation Numbers'!Y69*Assumptions!F$45</f>
        <v>0</v>
      </c>
      <c r="Z69" s="51">
        <f>'Temporary Relocation Numbers'!Z69*Assumptions!G$45</f>
        <v>0</v>
      </c>
      <c r="AA69" s="51">
        <f>'Temporary Relocation Numbers'!AA69*Assumptions!H$45</f>
        <v>0</v>
      </c>
      <c r="AB69" s="52">
        <f>'Temporary Relocation Numbers'!AB69*Assumptions!C$45</f>
        <v>110441.66813702114</v>
      </c>
      <c r="AC69" s="52">
        <f>'Temporary Relocation Numbers'!AC69*Assumptions!D$45</f>
        <v>111987.86930062249</v>
      </c>
      <c r="AD69" s="52">
        <f>'Temporary Relocation Numbers'!AD69*Assumptions!E$45</f>
        <v>77087.661870654658</v>
      </c>
      <c r="AE69" s="52">
        <f>'Temporary Relocation Numbers'!AE69*Assumptions!F$45</f>
        <v>61708.828947032816</v>
      </c>
      <c r="AF69" s="52">
        <f>'Temporary Relocation Numbers'!AF69*Assumptions!G$45</f>
        <v>63061.652715602075</v>
      </c>
      <c r="AG69" s="52">
        <f>'Temporary Relocation Numbers'!AG69*Assumptions!H$45</f>
        <v>25639.699259747922</v>
      </c>
      <c r="AH69" s="53">
        <f>'Temporary Relocation Numbers'!AH69*Assumptions!C$45</f>
        <v>53899192.202380136</v>
      </c>
      <c r="AI69" s="53">
        <f>'Temporary Relocation Numbers'!AI69*Assumptions!D$45</f>
        <v>91627134.816554874</v>
      </c>
      <c r="AJ69" s="53">
        <f>'Temporary Relocation Numbers'!AJ69*Assumptions!E$45</f>
        <v>73144017.799820617</v>
      </c>
      <c r="AK69" s="53">
        <f>'Temporary Relocation Numbers'!AK69*Assumptions!F$45</f>
        <v>26523525.616062678</v>
      </c>
      <c r="AL69" s="53">
        <f>'Temporary Relocation Numbers'!AL69*Assumptions!G$45</f>
        <v>21141894.344661314</v>
      </c>
      <c r="AM69" s="53">
        <f>'Temporary Relocation Numbers'!AM69*Assumptions!H$45</f>
        <v>11461203.218024077</v>
      </c>
    </row>
    <row r="70" spans="1:39" x14ac:dyDescent="0.35">
      <c r="A70">
        <v>2089</v>
      </c>
      <c r="B70" s="51">
        <f>'Temporary Relocation Numbers'!B70*Assumptions!C$45</f>
        <v>0</v>
      </c>
      <c r="C70" s="51">
        <f>'Temporary Relocation Numbers'!C70*Assumptions!D$45</f>
        <v>0</v>
      </c>
      <c r="D70" s="51">
        <f>'Temporary Relocation Numbers'!D70*Assumptions!E$45</f>
        <v>0</v>
      </c>
      <c r="E70" s="51">
        <f>'Temporary Relocation Numbers'!E70*Assumptions!F$45</f>
        <v>0</v>
      </c>
      <c r="F70" s="51">
        <f>'Temporary Relocation Numbers'!F70*Assumptions!G$45</f>
        <v>0</v>
      </c>
      <c r="G70" s="51">
        <f>'Temporary Relocation Numbers'!G70*Assumptions!H$45</f>
        <v>0</v>
      </c>
      <c r="H70" s="52">
        <f>'Temporary Relocation Numbers'!H70*Assumptions!C$45</f>
        <v>119345.76255391759</v>
      </c>
      <c r="I70" s="52">
        <f>'Temporary Relocation Numbers'!I70*Assumptions!D$45</f>
        <v>123373.32612180438</v>
      </c>
      <c r="J70" s="52">
        <f>'Temporary Relocation Numbers'!J70*Assumptions!E$45</f>
        <v>85826.260958642364</v>
      </c>
      <c r="K70" s="52">
        <f>'Temporary Relocation Numbers'!K70*Assumptions!F$45</f>
        <v>62241.298160277292</v>
      </c>
      <c r="L70" s="52">
        <f>'Temporary Relocation Numbers'!L70*Assumptions!G$45</f>
        <v>64765.080892240294</v>
      </c>
      <c r="M70" s="52">
        <f>'Temporary Relocation Numbers'!M70*Assumptions!H$45</f>
        <v>28201.873431878179</v>
      </c>
      <c r="N70" s="53">
        <f>'Temporary Relocation Numbers'!N70*Assumptions!C$45</f>
        <v>58699656.17106916</v>
      </c>
      <c r="O70" s="53">
        <f>'Temporary Relocation Numbers'!O70*Assumptions!D$45</f>
        <v>101731079.5125071</v>
      </c>
      <c r="P70" s="53">
        <f>'Temporary Relocation Numbers'!P70*Assumptions!E$45</f>
        <v>82071691.97952418</v>
      </c>
      <c r="Q70" s="53">
        <f>'Temporary Relocation Numbers'!Q70*Assumptions!F$45</f>
        <v>26961363.023613796</v>
      </c>
      <c r="R70" s="53">
        <f>'Temporary Relocation Numbers'!R70*Assumptions!G$45</f>
        <v>21882589.677041322</v>
      </c>
      <c r="S70" s="53">
        <f>'Temporary Relocation Numbers'!S70*Assumptions!H$45</f>
        <v>12704995.056630559</v>
      </c>
      <c r="U70">
        <v>2089</v>
      </c>
      <c r="V70" s="51">
        <f>'Temporary Relocation Numbers'!V70*Assumptions!C$45</f>
        <v>0</v>
      </c>
      <c r="W70" s="51">
        <f>'Temporary Relocation Numbers'!W70*Assumptions!D$45</f>
        <v>0</v>
      </c>
      <c r="X70" s="51">
        <f>'Temporary Relocation Numbers'!X70*Assumptions!E$45</f>
        <v>0</v>
      </c>
      <c r="Y70" s="51">
        <f>'Temporary Relocation Numbers'!Y70*Assumptions!F$45</f>
        <v>0</v>
      </c>
      <c r="Z70" s="51">
        <f>'Temporary Relocation Numbers'!Z70*Assumptions!G$45</f>
        <v>0</v>
      </c>
      <c r="AA70" s="51">
        <f>'Temporary Relocation Numbers'!AA70*Assumptions!H$45</f>
        <v>0</v>
      </c>
      <c r="AB70" s="52">
        <f>'Temporary Relocation Numbers'!AB70*Assumptions!C$45</f>
        <v>111108.00141551175</v>
      </c>
      <c r="AC70" s="52">
        <f>'Temporary Relocation Numbers'!AC70*Assumptions!D$45</f>
        <v>112663.53135246401</v>
      </c>
      <c r="AD70" s="52">
        <f>'Temporary Relocation Numbers'!AD70*Assumptions!E$45</f>
        <v>77552.758743346902</v>
      </c>
      <c r="AE70" s="52">
        <f>'Temporary Relocation Numbers'!AE70*Assumptions!F$45</f>
        <v>62081.139932530401</v>
      </c>
      <c r="AF70" s="52">
        <f>'Temporary Relocation Numbers'!AF70*Assumptions!G$45</f>
        <v>63442.125760874158</v>
      </c>
      <c r="AG70" s="52">
        <f>'Temporary Relocation Numbers'!AG70*Assumptions!H$45</f>
        <v>25794.392548571333</v>
      </c>
      <c r="AH70" s="53">
        <f>'Temporary Relocation Numbers'!AH70*Assumptions!C$45</f>
        <v>54647951.811432935</v>
      </c>
      <c r="AI70" s="53">
        <f>'Temporary Relocation Numbers'!AI70*Assumptions!D$45</f>
        <v>92900005.426308498</v>
      </c>
      <c r="AJ70" s="53">
        <f>'Temporary Relocation Numbers'!AJ70*Assumptions!E$45</f>
        <v>74160123.680715919</v>
      </c>
      <c r="AK70" s="53">
        <f>'Temporary Relocation Numbers'!AK70*Assumptions!F$45</f>
        <v>26891986.512404419</v>
      </c>
      <c r="AL70" s="53">
        <f>'Temporary Relocation Numbers'!AL70*Assumptions!G$45</f>
        <v>21435594.415057633</v>
      </c>
      <c r="AM70" s="53">
        <f>'Temporary Relocation Numbers'!AM70*Assumptions!H$45</f>
        <v>11620420.558584208</v>
      </c>
    </row>
    <row r="71" spans="1:39" x14ac:dyDescent="0.35">
      <c r="A71">
        <v>2090</v>
      </c>
      <c r="B71" s="51">
        <f>'Temporary Relocation Numbers'!B71*Assumptions!C$45</f>
        <v>0</v>
      </c>
      <c r="C71" s="51">
        <f>'Temporary Relocation Numbers'!C71*Assumptions!D$45</f>
        <v>0</v>
      </c>
      <c r="D71" s="51">
        <f>'Temporary Relocation Numbers'!D71*Assumptions!E$45</f>
        <v>0</v>
      </c>
      <c r="E71" s="51">
        <f>'Temporary Relocation Numbers'!E71*Assumptions!F$45</f>
        <v>0</v>
      </c>
      <c r="F71" s="51">
        <f>'Temporary Relocation Numbers'!F71*Assumptions!G$45</f>
        <v>0</v>
      </c>
      <c r="G71" s="51">
        <f>'Temporary Relocation Numbers'!G71*Assumptions!H$45</f>
        <v>0</v>
      </c>
      <c r="H71" s="52">
        <f>'Temporary Relocation Numbers'!H71*Assumptions!C$45</f>
        <v>118137.46111136951</v>
      </c>
      <c r="I71" s="52">
        <f>'Temporary Relocation Numbers'!I71*Assumptions!D$45</f>
        <v>122124.2481090213</v>
      </c>
      <c r="J71" s="52">
        <f>'Temporary Relocation Numbers'!J71*Assumptions!E$45</f>
        <v>84957.323572801091</v>
      </c>
      <c r="K71" s="52">
        <f>'Temporary Relocation Numbers'!K71*Assumptions!F$45</f>
        <v>61611.14381927879</v>
      </c>
      <c r="L71" s="52">
        <f>'Temporary Relocation Numbers'!L71*Assumptions!G$45</f>
        <v>64109.374824473671</v>
      </c>
      <c r="M71" s="52">
        <f>'Temporary Relocation Numbers'!M71*Assumptions!H$45</f>
        <v>27916.347045175491</v>
      </c>
      <c r="N71" s="53">
        <f>'Temporary Relocation Numbers'!N71*Assumptions!C$45</f>
        <v>58559241.379860908</v>
      </c>
      <c r="O71" s="53">
        <f>'Temporary Relocation Numbers'!O71*Assumptions!D$45</f>
        <v>101487729.73465644</v>
      </c>
      <c r="P71" s="53">
        <f>'Temporary Relocation Numbers'!P71*Assumptions!E$45</f>
        <v>81875369.202780321</v>
      </c>
      <c r="Q71" s="53">
        <f>'Temporary Relocation Numbers'!Q71*Assumptions!F$45</f>
        <v>26896869.048578952</v>
      </c>
      <c r="R71" s="53">
        <f>'Temporary Relocation Numbers'!R71*Assumptions!G$45</f>
        <v>21830244.578943249</v>
      </c>
      <c r="S71" s="53">
        <f>'Temporary Relocation Numbers'!S71*Assumptions!H$45</f>
        <v>12674603.580009645</v>
      </c>
      <c r="U71">
        <v>2090</v>
      </c>
      <c r="V71" s="51">
        <f>'Temporary Relocation Numbers'!V71*Assumptions!C$45</f>
        <v>0</v>
      </c>
      <c r="W71" s="51">
        <f>'Temporary Relocation Numbers'!W71*Assumptions!D$45</f>
        <v>0</v>
      </c>
      <c r="X71" s="51">
        <f>'Temporary Relocation Numbers'!X71*Assumptions!E$45</f>
        <v>0</v>
      </c>
      <c r="Y71" s="51">
        <f>'Temporary Relocation Numbers'!Y71*Assumptions!F$45</f>
        <v>0</v>
      </c>
      <c r="Z71" s="51">
        <f>'Temporary Relocation Numbers'!Z71*Assumptions!G$45</f>
        <v>0</v>
      </c>
      <c r="AA71" s="51">
        <f>'Temporary Relocation Numbers'!AA71*Assumptions!H$45</f>
        <v>0</v>
      </c>
      <c r="AB71" s="52">
        <f>'Temporary Relocation Numbers'!AB71*Assumptions!C$45</f>
        <v>109983.10216885147</v>
      </c>
      <c r="AC71" s="52">
        <f>'Temporary Relocation Numbers'!AC71*Assumptions!D$45</f>
        <v>111522.88333495069</v>
      </c>
      <c r="AD71" s="52">
        <f>'Temporary Relocation Numbers'!AD71*Assumptions!E$45</f>
        <v>76767.585409515028</v>
      </c>
      <c r="AE71" s="52">
        <f>'Temporary Relocation Numbers'!AE71*Assumptions!F$45</f>
        <v>61452.607093740946</v>
      </c>
      <c r="AF71" s="52">
        <f>'Temporary Relocation Numbers'!AF71*Assumptions!G$45</f>
        <v>62799.813789047337</v>
      </c>
      <c r="AG71" s="52">
        <f>'Temporary Relocation Numbers'!AG71*Assumptions!H$45</f>
        <v>25533.240404924771</v>
      </c>
      <c r="AH71" s="53">
        <f>'Temporary Relocation Numbers'!AH71*Assumptions!C$45</f>
        <v>54517229.0569214</v>
      </c>
      <c r="AI71" s="53">
        <f>'Temporary Relocation Numbers'!AI71*Assumptions!D$45</f>
        <v>92677780.362039551</v>
      </c>
      <c r="AJ71" s="53">
        <f>'Temporary Relocation Numbers'!AJ71*Assumptions!E$45</f>
        <v>73982726.078040719</v>
      </c>
      <c r="AK71" s="53">
        <f>'Temporary Relocation Numbers'!AK71*Assumptions!F$45</f>
        <v>26827658.492146347</v>
      </c>
      <c r="AL71" s="53">
        <f>'Temporary Relocation Numbers'!AL71*Assumptions!G$45</f>
        <v>21384318.569327921</v>
      </c>
      <c r="AM71" s="53">
        <f>'Temporary Relocation Numbers'!AM71*Assumptions!H$45</f>
        <v>11592623.480493488</v>
      </c>
    </row>
    <row r="72" spans="1:39" x14ac:dyDescent="0.35">
      <c r="A72">
        <v>2091</v>
      </c>
      <c r="B72" s="51">
        <f>'Temporary Relocation Numbers'!B72*Assumptions!C$45</f>
        <v>0</v>
      </c>
      <c r="C72" s="51">
        <f>'Temporary Relocation Numbers'!C72*Assumptions!D$45</f>
        <v>0</v>
      </c>
      <c r="D72" s="51">
        <f>'Temporary Relocation Numbers'!D72*Assumptions!E$45</f>
        <v>0</v>
      </c>
      <c r="E72" s="51">
        <f>'Temporary Relocation Numbers'!E72*Assumptions!F$45</f>
        <v>0</v>
      </c>
      <c r="F72" s="51">
        <f>'Temporary Relocation Numbers'!F72*Assumptions!G$45</f>
        <v>0</v>
      </c>
      <c r="G72" s="51">
        <f>'Temporary Relocation Numbers'!G72*Assumptions!H$45</f>
        <v>0</v>
      </c>
      <c r="H72" s="52">
        <f>'Temporary Relocation Numbers'!H72*Assumptions!C$45</f>
        <v>118850.2258051917</v>
      </c>
      <c r="I72" s="52">
        <f>'Temporary Relocation Numbers'!I72*Assumptions!D$45</f>
        <v>122861.06648562099</v>
      </c>
      <c r="J72" s="52">
        <f>'Temporary Relocation Numbers'!J72*Assumptions!E$45</f>
        <v>85469.900871776845</v>
      </c>
      <c r="K72" s="52">
        <f>'Temporary Relocation Numbers'!K72*Assumptions!F$45</f>
        <v>61982.865436175431</v>
      </c>
      <c r="L72" s="52">
        <f>'Temporary Relocation Numbers'!L72*Assumptions!G$45</f>
        <v>64496.169144311141</v>
      </c>
      <c r="M72" s="52">
        <f>'Temporary Relocation Numbers'!M72*Assumptions!H$45</f>
        <v>28084.776147740431</v>
      </c>
      <c r="N72" s="53">
        <f>'Temporary Relocation Numbers'!N72*Assumptions!C$45</f>
        <v>59372737.703096658</v>
      </c>
      <c r="O72" s="53">
        <f>'Temporary Relocation Numbers'!O72*Assumptions!D$45</f>
        <v>102897582.27111843</v>
      </c>
      <c r="P72" s="53">
        <f>'Temporary Relocation Numbers'!P72*Assumptions!E$45</f>
        <v>83012769.726430833</v>
      </c>
      <c r="Q72" s="53">
        <f>'Temporary Relocation Numbers'!Q72*Assumptions!F$45</f>
        <v>27270516.376686197</v>
      </c>
      <c r="R72" s="53">
        <f>'Temporary Relocation Numbers'!R72*Assumptions!G$45</f>
        <v>22133507.109021291</v>
      </c>
      <c r="S72" s="53">
        <f>'Temporary Relocation Numbers'!S72*Assumptions!H$45</f>
        <v>12850677.298996627</v>
      </c>
      <c r="U72">
        <v>2091</v>
      </c>
      <c r="V72" s="51">
        <f>'Temporary Relocation Numbers'!V72*Assumptions!C$45</f>
        <v>0</v>
      </c>
      <c r="W72" s="51">
        <f>'Temporary Relocation Numbers'!W72*Assumptions!D$45</f>
        <v>0</v>
      </c>
      <c r="X72" s="51">
        <f>'Temporary Relocation Numbers'!X72*Assumptions!E$45</f>
        <v>0</v>
      </c>
      <c r="Y72" s="51">
        <f>'Temporary Relocation Numbers'!Y72*Assumptions!F$45</f>
        <v>0</v>
      </c>
      <c r="Z72" s="51">
        <f>'Temporary Relocation Numbers'!Z72*Assumptions!G$45</f>
        <v>0</v>
      </c>
      <c r="AA72" s="51">
        <f>'Temporary Relocation Numbers'!AA72*Assumptions!H$45</f>
        <v>0</v>
      </c>
      <c r="AB72" s="52">
        <f>'Temporary Relocation Numbers'!AB72*Assumptions!C$45</f>
        <v>110646.66875819176</v>
      </c>
      <c r="AC72" s="52">
        <f>'Temporary Relocation Numbers'!AC72*Assumptions!D$45</f>
        <v>112195.73996354765</v>
      </c>
      <c r="AD72" s="52">
        <f>'Temporary Relocation Numbers'!AD72*Assumptions!E$45</f>
        <v>77230.751148774463</v>
      </c>
      <c r="AE72" s="52">
        <f>'Temporary Relocation Numbers'!AE72*Assumptions!F$45</f>
        <v>61823.372203027095</v>
      </c>
      <c r="AF72" s="52">
        <f>'Temporary Relocation Numbers'!AF72*Assumptions!G$45</f>
        <v>63178.707068336989</v>
      </c>
      <c r="AG72" s="52">
        <f>'Temporary Relocation Numbers'!AG72*Assumptions!H$45</f>
        <v>25687.291390177848</v>
      </c>
      <c r="AH72" s="53">
        <f>'Temporary Relocation Numbers'!AH72*Assumptions!C$45</f>
        <v>55274574.342580438</v>
      </c>
      <c r="AI72" s="53">
        <f>'Temporary Relocation Numbers'!AI72*Assumptions!D$45</f>
        <v>93965246.384372562</v>
      </c>
      <c r="AJ72" s="53">
        <f>'Temporary Relocation Numbers'!AJ72*Assumptions!E$45</f>
        <v>75010483.170333624</v>
      </c>
      <c r="AK72" s="53">
        <f>'Temporary Relocation Numbers'!AK72*Assumptions!F$45</f>
        <v>27200344.357436441</v>
      </c>
      <c r="AL72" s="53">
        <f>'Temporary Relocation Numbers'!AL72*Assumptions!G$45</f>
        <v>21681386.361210771</v>
      </c>
      <c r="AM72" s="53">
        <f>'Temporary Relocation Numbers'!AM72*Assumptions!H$45</f>
        <v>11753666.49190929</v>
      </c>
    </row>
    <row r="73" spans="1:39" x14ac:dyDescent="0.35">
      <c r="A73">
        <v>2092</v>
      </c>
      <c r="B73" s="51">
        <f>'Temporary Relocation Numbers'!B73*Assumptions!C$45</f>
        <v>0</v>
      </c>
      <c r="C73" s="51">
        <f>'Temporary Relocation Numbers'!C73*Assumptions!D$45</f>
        <v>0</v>
      </c>
      <c r="D73" s="51">
        <f>'Temporary Relocation Numbers'!D73*Assumptions!E$45</f>
        <v>0</v>
      </c>
      <c r="E73" s="51">
        <f>'Temporary Relocation Numbers'!E73*Assumptions!F$45</f>
        <v>0</v>
      </c>
      <c r="F73" s="51">
        <f>'Temporary Relocation Numbers'!F73*Assumptions!G$45</f>
        <v>0</v>
      </c>
      <c r="G73" s="51">
        <f>'Temporary Relocation Numbers'!G73*Assumptions!H$45</f>
        <v>0</v>
      </c>
      <c r="H73" s="52">
        <f>'Temporary Relocation Numbers'!H73*Assumptions!C$45</f>
        <v>119567.29085813771</v>
      </c>
      <c r="I73" s="52">
        <f>'Temporary Relocation Numbers'!I73*Assumptions!D$45</f>
        <v>123602.33034564025</v>
      </c>
      <c r="J73" s="52">
        <f>'Temporary Relocation Numbers'!J73*Assumptions!E$45</f>
        <v>85985.570729185201</v>
      </c>
      <c r="K73" s="52">
        <f>'Temporary Relocation Numbers'!K73*Assumptions!F$45</f>
        <v>62356.829779824126</v>
      </c>
      <c r="L73" s="52">
        <f>'Temporary Relocation Numbers'!L73*Assumptions!G$45</f>
        <v>64885.297129798419</v>
      </c>
      <c r="M73" s="52">
        <f>'Temporary Relocation Numbers'!M73*Assumptions!H$45</f>
        <v>28254.221442092381</v>
      </c>
      <c r="N73" s="53">
        <f>'Temporary Relocation Numbers'!N73*Assumptions!C$45</f>
        <v>60197534.996978939</v>
      </c>
      <c r="O73" s="53">
        <f>'Temporary Relocation Numbers'!O73*Assumptions!D$45</f>
        <v>104327020.27056952</v>
      </c>
      <c r="P73" s="53">
        <f>'Temporary Relocation Numbers'!P73*Assumptions!E$45</f>
        <v>84165970.849990666</v>
      </c>
      <c r="Q73" s="53">
        <f>'Temporary Relocation Numbers'!Q73*Assumptions!F$45</f>
        <v>27649354.358231563</v>
      </c>
      <c r="R73" s="53">
        <f>'Temporary Relocation Numbers'!R73*Assumptions!G$45</f>
        <v>22440982.517329659</v>
      </c>
      <c r="S73" s="53">
        <f>'Temporary Relocation Numbers'!S73*Assumptions!H$45</f>
        <v>13029197.00805519</v>
      </c>
      <c r="U73">
        <v>2092</v>
      </c>
      <c r="V73" s="51">
        <f>'Temporary Relocation Numbers'!V73*Assumptions!C$45</f>
        <v>0</v>
      </c>
      <c r="W73" s="51">
        <f>'Temporary Relocation Numbers'!W73*Assumptions!D$45</f>
        <v>0</v>
      </c>
      <c r="X73" s="51">
        <f>'Temporary Relocation Numbers'!X73*Assumptions!E$45</f>
        <v>0</v>
      </c>
      <c r="Y73" s="51">
        <f>'Temporary Relocation Numbers'!Y73*Assumptions!F$45</f>
        <v>0</v>
      </c>
      <c r="Z73" s="51">
        <f>'Temporary Relocation Numbers'!Z73*Assumptions!G$45</f>
        <v>0</v>
      </c>
      <c r="AA73" s="51">
        <f>'Temporary Relocation Numbers'!AA73*Assumptions!H$45</f>
        <v>0</v>
      </c>
      <c r="AB73" s="52">
        <f>'Temporary Relocation Numbers'!AB73*Assumptions!C$45</f>
        <v>111314.23887725444</v>
      </c>
      <c r="AC73" s="52">
        <f>'Temporary Relocation Numbers'!AC73*Assumptions!D$45</f>
        <v>112872.65617192867</v>
      </c>
      <c r="AD73" s="52">
        <f>'Temporary Relocation Numbers'!AD73*Assumptions!E$45</f>
        <v>77696.71132921477</v>
      </c>
      <c r="AE73" s="52">
        <f>'Temporary Relocation Numbers'!AE73*Assumptions!F$45</f>
        <v>62196.374268119755</v>
      </c>
      <c r="AF73" s="52">
        <f>'Temporary Relocation Numbers'!AF73*Assumptions!G$45</f>
        <v>63559.886343530605</v>
      </c>
      <c r="AG73" s="52">
        <f>'Temporary Relocation Numbers'!AG73*Assumptions!H$45</f>
        <v>25842.271818998652</v>
      </c>
      <c r="AH73" s="53">
        <f>'Temporary Relocation Numbers'!AH73*Assumptions!C$45</f>
        <v>56042440.556973949</v>
      </c>
      <c r="AI73" s="53">
        <f>'Temporary Relocation Numbers'!AI73*Assumptions!D$45</f>
        <v>95270597.694335327</v>
      </c>
      <c r="AJ73" s="53">
        <f>'Temporary Relocation Numbers'!AJ73*Assumptions!E$45</f>
        <v>76052517.712198213</v>
      </c>
      <c r="AK73" s="53">
        <f>'Temporary Relocation Numbers'!AK73*Assumptions!F$45</f>
        <v>27578207.51966536</v>
      </c>
      <c r="AL73" s="53">
        <f>'Temporary Relocation Numbers'!AL73*Assumptions!G$45</f>
        <v>21982580.974936835</v>
      </c>
      <c r="AM73" s="53">
        <f>'Temporary Relocation Numbers'!AM73*Assumptions!H$45</f>
        <v>11916946.689029394</v>
      </c>
    </row>
    <row r="74" spans="1:39" x14ac:dyDescent="0.35">
      <c r="A74">
        <v>2093</v>
      </c>
      <c r="B74" s="51">
        <f>'Temporary Relocation Numbers'!B74*Assumptions!C$45</f>
        <v>0</v>
      </c>
      <c r="C74" s="51">
        <f>'Temporary Relocation Numbers'!C74*Assumptions!D$45</f>
        <v>0</v>
      </c>
      <c r="D74" s="51">
        <f>'Temporary Relocation Numbers'!D74*Assumptions!E$45</f>
        <v>0</v>
      </c>
      <c r="E74" s="51">
        <f>'Temporary Relocation Numbers'!E74*Assumptions!F$45</f>
        <v>0</v>
      </c>
      <c r="F74" s="51">
        <f>'Temporary Relocation Numbers'!F74*Assumptions!G$45</f>
        <v>0</v>
      </c>
      <c r="G74" s="51">
        <f>'Temporary Relocation Numbers'!G74*Assumptions!H$45</f>
        <v>0</v>
      </c>
      <c r="H74" s="52">
        <f>'Temporary Relocation Numbers'!H74*Assumptions!C$45</f>
        <v>120288.68221578088</v>
      </c>
      <c r="I74" s="52">
        <f>'Temporary Relocation Numbers'!I74*Assumptions!D$45</f>
        <v>124348.06651023802</v>
      </c>
      <c r="J74" s="52">
        <f>'Temporary Relocation Numbers'!J74*Assumptions!E$45</f>
        <v>86504.35180351467</v>
      </c>
      <c r="K74" s="52">
        <f>'Temporary Relocation Numbers'!K74*Assumptions!F$45</f>
        <v>62733.050381381137</v>
      </c>
      <c r="L74" s="52">
        <f>'Temporary Relocation Numbers'!L74*Assumptions!G$45</f>
        <v>65276.772860757992</v>
      </c>
      <c r="M74" s="52">
        <f>'Temporary Relocation Numbers'!M74*Assumptions!H$45</f>
        <v>28424.689059272438</v>
      </c>
      <c r="N74" s="53">
        <f>'Temporary Relocation Numbers'!N74*Assumptions!C$45</f>
        <v>61033790.252921149</v>
      </c>
      <c r="O74" s="53">
        <f>'Temporary Relocation Numbers'!O74*Assumptions!D$45</f>
        <v>105776315.81136586</v>
      </c>
      <c r="P74" s="53">
        <f>'Temporary Relocation Numbers'!P74*Assumptions!E$45</f>
        <v>85335192.073057652</v>
      </c>
      <c r="Q74" s="53">
        <f>'Temporary Relocation Numbers'!Q74*Assumptions!F$45</f>
        <v>28033455.101005174</v>
      </c>
      <c r="R74" s="53">
        <f>'Temporary Relocation Numbers'!R74*Assumptions!G$45</f>
        <v>22752729.328549854</v>
      </c>
      <c r="S74" s="53">
        <f>'Temporary Relocation Numbers'!S74*Assumptions!H$45</f>
        <v>13210196.686517762</v>
      </c>
      <c r="U74">
        <v>2093</v>
      </c>
      <c r="V74" s="51">
        <f>'Temporary Relocation Numbers'!V74*Assumptions!C$45</f>
        <v>0</v>
      </c>
      <c r="W74" s="51">
        <f>'Temporary Relocation Numbers'!W74*Assumptions!D$45</f>
        <v>0</v>
      </c>
      <c r="X74" s="51">
        <f>'Temporary Relocation Numbers'!X74*Assumptions!E$45</f>
        <v>0</v>
      </c>
      <c r="Y74" s="51">
        <f>'Temporary Relocation Numbers'!Y74*Assumptions!F$45</f>
        <v>0</v>
      </c>
      <c r="Z74" s="51">
        <f>'Temporary Relocation Numbers'!Z74*Assumptions!G$45</f>
        <v>0</v>
      </c>
      <c r="AA74" s="51">
        <f>'Temporary Relocation Numbers'!AA74*Assumptions!H$45</f>
        <v>0</v>
      </c>
      <c r="AB74" s="52">
        <f>'Temporary Relocation Numbers'!AB74*Assumptions!C$45</f>
        <v>111985.8366807369</v>
      </c>
      <c r="AC74" s="52">
        <f>'Temporary Relocation Numbers'!AC74*Assumptions!D$45</f>
        <v>113553.65645296092</v>
      </c>
      <c r="AD74" s="52">
        <f>'Temporary Relocation Numbers'!AD74*Assumptions!E$45</f>
        <v>78165.482810678644</v>
      </c>
      <c r="AE74" s="52">
        <f>'Temporary Relocation Numbers'!AE74*Assumptions!F$45</f>
        <v>62571.626785357068</v>
      </c>
      <c r="AF74" s="52">
        <f>'Temporary Relocation Numbers'!AF74*Assumptions!G$45</f>
        <v>63943.365406842364</v>
      </c>
      <c r="AG74" s="52">
        <f>'Temporary Relocation Numbers'!AG74*Assumptions!H$45</f>
        <v>25998.187299045861</v>
      </c>
      <c r="AH74" s="53">
        <f>'Temporary Relocation Numbers'!AH74*Assumptions!C$45</f>
        <v>56820973.855288401</v>
      </c>
      <c r="AI74" s="53">
        <f>'Temporary Relocation Numbers'!AI74*Assumptions!D$45</f>
        <v>96594082.751699284</v>
      </c>
      <c r="AJ74" s="53">
        <f>'Temporary Relocation Numbers'!AJ74*Assumptions!E$45</f>
        <v>77109028.043853134</v>
      </c>
      <c r="AK74" s="53">
        <f>'Temporary Relocation Numbers'!AK74*Assumptions!F$45</f>
        <v>27961319.901076712</v>
      </c>
      <c r="AL74" s="53">
        <f>'Temporary Relocation Numbers'!AL74*Assumptions!G$45</f>
        <v>22287959.739705011</v>
      </c>
      <c r="AM74" s="53">
        <f>'Temporary Relocation Numbers'!AM74*Assumptions!H$45</f>
        <v>12082495.15050683</v>
      </c>
    </row>
    <row r="75" spans="1:39" x14ac:dyDescent="0.35">
      <c r="A75">
        <v>2094</v>
      </c>
      <c r="B75" s="51">
        <f>'Temporary Relocation Numbers'!B75*Assumptions!C$45</f>
        <v>0</v>
      </c>
      <c r="C75" s="51">
        <f>'Temporary Relocation Numbers'!C75*Assumptions!D$45</f>
        <v>0</v>
      </c>
      <c r="D75" s="51">
        <f>'Temporary Relocation Numbers'!D75*Assumptions!E$45</f>
        <v>0</v>
      </c>
      <c r="E75" s="51">
        <f>'Temporary Relocation Numbers'!E75*Assumptions!F$45</f>
        <v>0</v>
      </c>
      <c r="F75" s="51">
        <f>'Temporary Relocation Numbers'!F75*Assumptions!G$45</f>
        <v>0</v>
      </c>
      <c r="G75" s="51">
        <f>'Temporary Relocation Numbers'!G75*Assumptions!H$45</f>
        <v>0</v>
      </c>
      <c r="H75" s="52">
        <f>'Temporary Relocation Numbers'!H75*Assumptions!C$45</f>
        <v>121014.42598023318</v>
      </c>
      <c r="I75" s="52">
        <f>'Temporary Relocation Numbers'!I75*Assumptions!D$45</f>
        <v>125098.30196239488</v>
      </c>
      <c r="J75" s="52">
        <f>'Temporary Relocation Numbers'!J75*Assumptions!E$45</f>
        <v>87026.262865826997</v>
      </c>
      <c r="K75" s="52">
        <f>'Temporary Relocation Numbers'!K75*Assumptions!F$45</f>
        <v>63111.540853640938</v>
      </c>
      <c r="L75" s="52">
        <f>'Temporary Relocation Numbers'!L75*Assumptions!G$45</f>
        <v>65670.61050196088</v>
      </c>
      <c r="M75" s="52">
        <f>'Temporary Relocation Numbers'!M75*Assumptions!H$45</f>
        <v>28596.185167312407</v>
      </c>
      <c r="N75" s="53">
        <f>'Temporary Relocation Numbers'!N75*Assumptions!C$45</f>
        <v>61881662.64323815</v>
      </c>
      <c r="O75" s="53">
        <f>'Temporary Relocation Numbers'!O75*Assumptions!D$45</f>
        <v>107245744.75153586</v>
      </c>
      <c r="P75" s="53">
        <f>'Temporary Relocation Numbers'!P75*Assumptions!E$45</f>
        <v>86520655.9444855</v>
      </c>
      <c r="Q75" s="53">
        <f>'Temporary Relocation Numbers'!Q75*Assumptions!F$45</f>
        <v>28422891.714507911</v>
      </c>
      <c r="R75" s="53">
        <f>'Temporary Relocation Numbers'!R75*Assumptions!G$45</f>
        <v>23068806.880379595</v>
      </c>
      <c r="S75" s="53">
        <f>'Temporary Relocation Numbers'!S75*Assumptions!H$45</f>
        <v>13393710.785752643</v>
      </c>
      <c r="U75">
        <v>2094</v>
      </c>
      <c r="V75" s="51">
        <f>'Temporary Relocation Numbers'!V75*Assumptions!C$45</f>
        <v>0</v>
      </c>
      <c r="W75" s="51">
        <f>'Temporary Relocation Numbers'!W75*Assumptions!D$45</f>
        <v>0</v>
      </c>
      <c r="X75" s="51">
        <f>'Temporary Relocation Numbers'!X75*Assumptions!E$45</f>
        <v>0</v>
      </c>
      <c r="Y75" s="51">
        <f>'Temporary Relocation Numbers'!Y75*Assumptions!F$45</f>
        <v>0</v>
      </c>
      <c r="Z75" s="51">
        <f>'Temporary Relocation Numbers'!Z75*Assumptions!G$45</f>
        <v>0</v>
      </c>
      <c r="AA75" s="51">
        <f>'Temporary Relocation Numbers'!AA75*Assumptions!H$45</f>
        <v>0</v>
      </c>
      <c r="AB75" s="52">
        <f>'Temporary Relocation Numbers'!AB75*Assumptions!C$45</f>
        <v>112661.4864690705</v>
      </c>
      <c r="AC75" s="52">
        <f>'Temporary Relocation Numbers'!AC75*Assumptions!D$45</f>
        <v>114238.76544728561</v>
      </c>
      <c r="AD75" s="52">
        <f>'Temporary Relocation Numbers'!AD75*Assumptions!E$45</f>
        <v>78637.082554730165</v>
      </c>
      <c r="AE75" s="52">
        <f>'Temporary Relocation Numbers'!AE75*Assumptions!F$45</f>
        <v>62949.143332505279</v>
      </c>
      <c r="AF75" s="52">
        <f>'Temporary Relocation Numbers'!AF75*Assumptions!G$45</f>
        <v>64329.158133699806</v>
      </c>
      <c r="AG75" s="52">
        <f>'Temporary Relocation Numbers'!AG75*Assumptions!H$45</f>
        <v>26155.043471811139</v>
      </c>
      <c r="AH75" s="53">
        <f>'Temporary Relocation Numbers'!AH75*Assumptions!C$45</f>
        <v>57610322.42307651</v>
      </c>
      <c r="AI75" s="53">
        <f>'Temporary Relocation Numbers'!AI75*Assumptions!D$45</f>
        <v>97935953.467802152</v>
      </c>
      <c r="AJ75" s="53">
        <f>'Temporary Relocation Numbers'!AJ75*Assumptions!E$45</f>
        <v>78180215.260829762</v>
      </c>
      <c r="AK75" s="53">
        <f>'Temporary Relocation Numbers'!AK75*Assumptions!F$45</f>
        <v>28349754.423047252</v>
      </c>
      <c r="AL75" s="53">
        <f>'Temporary Relocation Numbers'!AL75*Assumptions!G$45</f>
        <v>22597580.781122938</v>
      </c>
      <c r="AM75" s="53">
        <f>'Temporary Relocation Numbers'!AM75*Assumptions!H$45</f>
        <v>12250343.386734685</v>
      </c>
    </row>
    <row r="76" spans="1:39" x14ac:dyDescent="0.35">
      <c r="A76">
        <v>2095</v>
      </c>
      <c r="B76" s="51">
        <f>'Temporary Relocation Numbers'!B76*Assumptions!C$45</f>
        <v>0</v>
      </c>
      <c r="C76" s="51">
        <f>'Temporary Relocation Numbers'!C76*Assumptions!D$45</f>
        <v>0</v>
      </c>
      <c r="D76" s="51">
        <f>'Temporary Relocation Numbers'!D76*Assumptions!E$45</f>
        <v>0</v>
      </c>
      <c r="E76" s="51">
        <f>'Temporary Relocation Numbers'!E76*Assumptions!F$45</f>
        <v>0</v>
      </c>
      <c r="F76" s="51">
        <f>'Temporary Relocation Numbers'!F76*Assumptions!G$45</f>
        <v>0</v>
      </c>
      <c r="G76" s="51">
        <f>'Temporary Relocation Numbers'!G76*Assumptions!H$45</f>
        <v>0</v>
      </c>
      <c r="H76" s="52">
        <f>'Temporary Relocation Numbers'!H76*Assumptions!C$45</f>
        <v>121744.54841108983</v>
      </c>
      <c r="I76" s="52">
        <f>'Temporary Relocation Numbers'!I76*Assumptions!D$45</f>
        <v>125853.06384788897</v>
      </c>
      <c r="J76" s="52">
        <f>'Temporary Relocation Numbers'!J76*Assumptions!E$45</f>
        <v>87551.322800436348</v>
      </c>
      <c r="K76" s="52">
        <f>'Temporary Relocation Numbers'!K76*Assumptions!F$45</f>
        <v>63492.31489152876</v>
      </c>
      <c r="L76" s="52">
        <f>'Temporary Relocation Numbers'!L76*Assumptions!G$45</f>
        <v>66066.824303639063</v>
      </c>
      <c r="M76" s="52">
        <f>'Temporary Relocation Numbers'!M76*Assumptions!H$45</f>
        <v>28768.715971457983</v>
      </c>
      <c r="N76" s="53">
        <f>'Temporary Relocation Numbers'!N76*Assumptions!C$45</f>
        <v>62741313.551443085</v>
      </c>
      <c r="O76" s="53">
        <f>'Temporary Relocation Numbers'!O76*Assumptions!D$45</f>
        <v>108735586.78128693</v>
      </c>
      <c r="P76" s="53">
        <f>'Temporary Relocation Numbers'!P76*Assumptions!E$45</f>
        <v>87722588.104743794</v>
      </c>
      <c r="Q76" s="53">
        <f>'Temporary Relocation Numbers'!Q76*Assumptions!F$45</f>
        <v>28817738.323867016</v>
      </c>
      <c r="R76" s="53">
        <f>'Temporary Relocation Numbers'!R76*Assumptions!G$45</f>
        <v>23389275.334827136</v>
      </c>
      <c r="S76" s="53">
        <f>'Temporary Relocation Numbers'!S76*Assumptions!H$45</f>
        <v>13579774.235721447</v>
      </c>
      <c r="U76">
        <v>2095</v>
      </c>
      <c r="V76" s="51">
        <f>'Temporary Relocation Numbers'!V76*Assumptions!C$45</f>
        <v>0</v>
      </c>
      <c r="W76" s="51">
        <f>'Temporary Relocation Numbers'!W76*Assumptions!D$45</f>
        <v>0</v>
      </c>
      <c r="X76" s="51">
        <f>'Temporary Relocation Numbers'!X76*Assumptions!E$45</f>
        <v>0</v>
      </c>
      <c r="Y76" s="51">
        <f>'Temporary Relocation Numbers'!Y76*Assumptions!F$45</f>
        <v>0</v>
      </c>
      <c r="Z76" s="51">
        <f>'Temporary Relocation Numbers'!Z76*Assumptions!G$45</f>
        <v>0</v>
      </c>
      <c r="AA76" s="51">
        <f>'Temporary Relocation Numbers'!AA76*Assumptions!H$45</f>
        <v>0</v>
      </c>
      <c r="AB76" s="52">
        <f>'Temporary Relocation Numbers'!AB76*Assumptions!C$45</f>
        <v>113341.21268929946</v>
      </c>
      <c r="AC76" s="52">
        <f>'Temporary Relocation Numbers'!AC76*Assumptions!D$45</f>
        <v>114928.00794420957</v>
      </c>
      <c r="AD76" s="52">
        <f>'Temporary Relocation Numbers'!AD76*Assumptions!E$45</f>
        <v>79111.527625268369</v>
      </c>
      <c r="AE76" s="52">
        <f>'Temporary Relocation Numbers'!AE76*Assumptions!F$45</f>
        <v>63328.937569250076</v>
      </c>
      <c r="AF76" s="52">
        <f>'Temporary Relocation Numbers'!AF76*Assumptions!G$45</f>
        <v>64717.278483245645</v>
      </c>
      <c r="AG76" s="52">
        <f>'Temporary Relocation Numbers'!AG76*Assumptions!H$45</f>
        <v>26312.846012823225</v>
      </c>
      <c r="AH76" s="53">
        <f>'Temporary Relocation Numbers'!AH76*Assumptions!C$45</f>
        <v>58410636.504462756</v>
      </c>
      <c r="AI76" s="53">
        <f>'Temporary Relocation Numbers'!AI76*Assumptions!D$45</f>
        <v>99296465.2534969</v>
      </c>
      <c r="AJ76" s="53">
        <f>'Temporary Relocation Numbers'!AJ76*Assumptions!E$45</f>
        <v>79266283.252249062</v>
      </c>
      <c r="AK76" s="53">
        <f>'Temporary Relocation Numbers'!AK76*Assumptions!F$45</f>
        <v>28743585.019966774</v>
      </c>
      <c r="AL76" s="53">
        <f>'Temporary Relocation Numbers'!AL76*Assumptions!G$45</f>
        <v>22911503.032270618</v>
      </c>
      <c r="AM76" s="53">
        <f>'Temporary Relocation Numbers'!AM76*Assumptions!H$45</f>
        <v>12420523.345843777</v>
      </c>
    </row>
    <row r="77" spans="1:39" x14ac:dyDescent="0.35">
      <c r="A77">
        <v>2096</v>
      </c>
      <c r="B77" s="51">
        <f>'Temporary Relocation Numbers'!B77*Assumptions!C$45</f>
        <v>0</v>
      </c>
      <c r="C77" s="51">
        <f>'Temporary Relocation Numbers'!C77*Assumptions!D$45</f>
        <v>0</v>
      </c>
      <c r="D77" s="51">
        <f>'Temporary Relocation Numbers'!D77*Assumptions!E$45</f>
        <v>0</v>
      </c>
      <c r="E77" s="51">
        <f>'Temporary Relocation Numbers'!E77*Assumptions!F$45</f>
        <v>0</v>
      </c>
      <c r="F77" s="51">
        <f>'Temporary Relocation Numbers'!F77*Assumptions!G$45</f>
        <v>0</v>
      </c>
      <c r="G77" s="51">
        <f>'Temporary Relocation Numbers'!G77*Assumptions!H$45</f>
        <v>0</v>
      </c>
      <c r="H77" s="52">
        <f>'Temporary Relocation Numbers'!H77*Assumptions!C$45</f>
        <v>122479.07592637934</v>
      </c>
      <c r="I77" s="52">
        <f>'Temporary Relocation Numbers'!I77*Assumptions!D$45</f>
        <v>126612.37947627851</v>
      </c>
      <c r="J77" s="52">
        <f>'Temporary Relocation Numbers'!J77*Assumptions!E$45</f>
        <v>88079.550605592493</v>
      </c>
      <c r="K77" s="52">
        <f>'Temporary Relocation Numbers'!K77*Assumptions!F$45</f>
        <v>63875.386272596093</v>
      </c>
      <c r="L77" s="52">
        <f>'Temporary Relocation Numbers'!L77*Assumptions!G$45</f>
        <v>66465.428602001222</v>
      </c>
      <c r="M77" s="52">
        <f>'Temporary Relocation Numbers'!M77*Assumptions!H$45</f>
        <v>28942.287714393304</v>
      </c>
      <c r="N77" s="53">
        <f>'Temporary Relocation Numbers'!N77*Assumptions!C$45</f>
        <v>63612906.602964945</v>
      </c>
      <c r="O77" s="53">
        <f>'Temporary Relocation Numbers'!O77*Assumptions!D$45</f>
        <v>110246125.47624137</v>
      </c>
      <c r="P77" s="53">
        <f>'Temporary Relocation Numbers'!P77*Assumptions!E$45</f>
        <v>88941217.328866139</v>
      </c>
      <c r="Q77" s="53">
        <f>'Temporary Relocation Numbers'!Q77*Assumptions!F$45</f>
        <v>29218070.083945073</v>
      </c>
      <c r="R77" s="53">
        <f>'Temporary Relocation Numbers'!R77*Assumptions!G$45</f>
        <v>23714195.689662427</v>
      </c>
      <c r="S77" s="53">
        <f>'Temporary Relocation Numbers'!S77*Assumptions!H$45</f>
        <v>13768422.451627636</v>
      </c>
      <c r="U77">
        <v>2096</v>
      </c>
      <c r="V77" s="51">
        <f>'Temporary Relocation Numbers'!V77*Assumptions!C$45</f>
        <v>0</v>
      </c>
      <c r="W77" s="51">
        <f>'Temporary Relocation Numbers'!W77*Assumptions!D$45</f>
        <v>0</v>
      </c>
      <c r="X77" s="51">
        <f>'Temporary Relocation Numbers'!X77*Assumptions!E$45</f>
        <v>0</v>
      </c>
      <c r="Y77" s="51">
        <f>'Temporary Relocation Numbers'!Y77*Assumptions!F$45</f>
        <v>0</v>
      </c>
      <c r="Z77" s="51">
        <f>'Temporary Relocation Numbers'!Z77*Assumptions!G$45</f>
        <v>0</v>
      </c>
      <c r="AA77" s="51">
        <f>'Temporary Relocation Numbers'!AA77*Assumptions!H$45</f>
        <v>0</v>
      </c>
      <c r="AB77" s="52">
        <f>'Temporary Relocation Numbers'!AB77*Assumptions!C$45</f>
        <v>114025.03993596566</v>
      </c>
      <c r="AC77" s="52">
        <f>'Temporary Relocation Numbers'!AC77*Assumptions!D$45</f>
        <v>115621.40888260222</v>
      </c>
      <c r="AD77" s="52">
        <f>'Temporary Relocation Numbers'!AD77*Assumptions!E$45</f>
        <v>79588.835189144942</v>
      </c>
      <c r="AE77" s="52">
        <f>'Temporary Relocation Numbers'!AE77*Assumptions!F$45</f>
        <v>63711.02323769081</v>
      </c>
      <c r="AF77" s="52">
        <f>'Temporary Relocation Numbers'!AF77*Assumptions!G$45</f>
        <v>65107.74049884313</v>
      </c>
      <c r="AG77" s="52">
        <f>'Temporary Relocation Numbers'!AG77*Assumptions!H$45</f>
        <v>26471.60063185334</v>
      </c>
      <c r="AH77" s="53">
        <f>'Temporary Relocation Numbers'!AH77*Assumptions!C$45</f>
        <v>59222068.430740759</v>
      </c>
      <c r="AI77" s="53">
        <f>'Temporary Relocation Numbers'!AI77*Assumptions!D$45</f>
        <v>100675877.06776616</v>
      </c>
      <c r="AJ77" s="53">
        <f>'Temporary Relocation Numbers'!AJ77*Assumptions!E$45</f>
        <v>80367438.739629447</v>
      </c>
      <c r="AK77" s="53">
        <f>'Temporary Relocation Numbers'!AK77*Assumptions!F$45</f>
        <v>29142886.653310653</v>
      </c>
      <c r="AL77" s="53">
        <f>'Temporary Relocation Numbers'!AL77*Assumptions!G$45</f>
        <v>23229786.244917672</v>
      </c>
      <c r="AM77" s="53">
        <f>'Temporary Relocation Numbers'!AM77*Assumptions!H$45</f>
        <v>12593067.419783615</v>
      </c>
    </row>
    <row r="78" spans="1:39" x14ac:dyDescent="0.35">
      <c r="A78">
        <v>2097</v>
      </c>
      <c r="B78" s="51">
        <f>'Temporary Relocation Numbers'!B78*Assumptions!C$45</f>
        <v>0</v>
      </c>
      <c r="C78" s="51">
        <f>'Temporary Relocation Numbers'!C78*Assumptions!D$45</f>
        <v>0</v>
      </c>
      <c r="D78" s="51">
        <f>'Temporary Relocation Numbers'!D78*Assumptions!E$45</f>
        <v>0</v>
      </c>
      <c r="E78" s="51">
        <f>'Temporary Relocation Numbers'!E78*Assumptions!F$45</f>
        <v>0</v>
      </c>
      <c r="F78" s="51">
        <f>'Temporary Relocation Numbers'!F78*Assumptions!G$45</f>
        <v>0</v>
      </c>
      <c r="G78" s="51">
        <f>'Temporary Relocation Numbers'!G78*Assumptions!H$45</f>
        <v>0</v>
      </c>
      <c r="H78" s="52">
        <f>'Temporary Relocation Numbers'!H78*Assumptions!C$45</f>
        <v>123218.03510351956</v>
      </c>
      <c r="I78" s="52">
        <f>'Temporary Relocation Numbers'!I78*Assumptions!D$45</f>
        <v>127376.27632188985</v>
      </c>
      <c r="J78" s="52">
        <f>'Temporary Relocation Numbers'!J78*Assumptions!E$45</f>
        <v>88610.965394168365</v>
      </c>
      <c r="K78" s="52">
        <f>'Temporary Relocation Numbers'!K78*Assumptions!F$45</f>
        <v>64260.768857519251</v>
      </c>
      <c r="L78" s="52">
        <f>'Temporary Relocation Numbers'!L78*Assumptions!G$45</f>
        <v>66866.437819751431</v>
      </c>
      <c r="M78" s="52">
        <f>'Temporary Relocation Numbers'!M78*Assumptions!H$45</f>
        <v>29116.906676466777</v>
      </c>
      <c r="N78" s="53">
        <f>'Temporary Relocation Numbers'!N78*Assumptions!C$45</f>
        <v>64496607.696293108</v>
      </c>
      <c r="O78" s="53">
        <f>'Temporary Relocation Numbers'!O78*Assumptions!D$45</f>
        <v>111777648.35141221</v>
      </c>
      <c r="P78" s="53">
        <f>'Temporary Relocation Numbers'!P78*Assumptions!E$45</f>
        <v>90176775.569995031</v>
      </c>
      <c r="Q78" s="53">
        <f>'Temporary Relocation Numbers'!Q78*Assumptions!F$45</f>
        <v>29623963.193644881</v>
      </c>
      <c r="R78" s="53">
        <f>'Temporary Relocation Numbers'!R78*Assumptions!G$45</f>
        <v>24043629.790027462</v>
      </c>
      <c r="S78" s="53">
        <f>'Temporary Relocation Numbers'!S78*Assumptions!H$45</f>
        <v>13959691.340657465</v>
      </c>
      <c r="U78">
        <v>2097</v>
      </c>
      <c r="V78" s="51">
        <f>'Temporary Relocation Numbers'!V78*Assumptions!C$45</f>
        <v>0</v>
      </c>
      <c r="W78" s="51">
        <f>'Temporary Relocation Numbers'!W78*Assumptions!D$45</f>
        <v>0</v>
      </c>
      <c r="X78" s="51">
        <f>'Temporary Relocation Numbers'!X78*Assumptions!E$45</f>
        <v>0</v>
      </c>
      <c r="Y78" s="51">
        <f>'Temporary Relocation Numbers'!Y78*Assumptions!F$45</f>
        <v>0</v>
      </c>
      <c r="Z78" s="51">
        <f>'Temporary Relocation Numbers'!Z78*Assumptions!G$45</f>
        <v>0</v>
      </c>
      <c r="AA78" s="51">
        <f>'Temporary Relocation Numbers'!AA78*Assumptions!H$45</f>
        <v>0</v>
      </c>
      <c r="AB78" s="52">
        <f>'Temporary Relocation Numbers'!AB78*Assumptions!C$45</f>
        <v>114712.99295199843</v>
      </c>
      <c r="AC78" s="52">
        <f>'Temporary Relocation Numbers'!AC78*Assumptions!D$45</f>
        <v>116318.99335179785</v>
      </c>
      <c r="AD78" s="52">
        <f>'Temporary Relocation Numbers'!AD78*Assumptions!E$45</f>
        <v>80069.022516785029</v>
      </c>
      <c r="AE78" s="52">
        <f>'Temporary Relocation Numbers'!AE78*Assumptions!F$45</f>
        <v>64095.41416283774</v>
      </c>
      <c r="AF78" s="52">
        <f>'Temporary Relocation Numbers'!AF78*Assumptions!G$45</f>
        <v>65500.558308583961</v>
      </c>
      <c r="AG78" s="52">
        <f>'Temporary Relocation Numbers'!AG78*Assumptions!H$45</f>
        <v>26631.313073121721</v>
      </c>
      <c r="AH78" s="53">
        <f>'Temporary Relocation Numbers'!AH78*Assumptions!C$45</f>
        <v>60044772.649368025</v>
      </c>
      <c r="AI78" s="53">
        <f>'Temporary Relocation Numbers'!AI78*Assumptions!D$45</f>
        <v>102074451.46701248</v>
      </c>
      <c r="AJ78" s="53">
        <f>'Temporary Relocation Numbers'!AJ78*Assumptions!E$45</f>
        <v>81483891.316234171</v>
      </c>
      <c r="AK78" s="53">
        <f>'Temporary Relocation Numbers'!AK78*Assumptions!F$45</f>
        <v>29547735.325907998</v>
      </c>
      <c r="AL78" s="53">
        <f>'Temporary Relocation Numbers'!AL78*Assumptions!G$45</f>
        <v>23552491.000896491</v>
      </c>
      <c r="AM78" s="53">
        <f>'Temporary Relocation Numbers'!AM78*Assumptions!H$45</f>
        <v>12768008.450487899</v>
      </c>
    </row>
    <row r="79" spans="1:39" x14ac:dyDescent="0.35">
      <c r="A79">
        <v>2098</v>
      </c>
      <c r="B79" s="51">
        <f>'Temporary Relocation Numbers'!B79*Assumptions!C$45</f>
        <v>0</v>
      </c>
      <c r="C79" s="51">
        <f>'Temporary Relocation Numbers'!C79*Assumptions!D$45</f>
        <v>0</v>
      </c>
      <c r="D79" s="51">
        <f>'Temporary Relocation Numbers'!D79*Assumptions!E$45</f>
        <v>0</v>
      </c>
      <c r="E79" s="51">
        <f>'Temporary Relocation Numbers'!E79*Assumptions!F$45</f>
        <v>0</v>
      </c>
      <c r="F79" s="51">
        <f>'Temporary Relocation Numbers'!F79*Assumptions!G$45</f>
        <v>0</v>
      </c>
      <c r="G79" s="51">
        <f>'Temporary Relocation Numbers'!G79*Assumptions!H$45</f>
        <v>0</v>
      </c>
      <c r="H79" s="52">
        <f>'Temporary Relocation Numbers'!H79*Assumptions!C$45</f>
        <v>123961.45268027904</v>
      </c>
      <c r="I79" s="52">
        <f>'Temporary Relocation Numbers'!I79*Assumptions!D$45</f>
        <v>128144.78202481155</v>
      </c>
      <c r="J79" s="52">
        <f>'Temporary Relocation Numbers'!J79*Assumptions!E$45</f>
        <v>89145.586394351558</v>
      </c>
      <c r="K79" s="52">
        <f>'Temporary Relocation Numbers'!K79*Assumptions!F$45</f>
        <v>64648.476590600898</v>
      </c>
      <c r="L79" s="52">
        <f>'Temporary Relocation Numbers'!L79*Assumptions!G$45</f>
        <v>67269.866466610925</v>
      </c>
      <c r="M79" s="52">
        <f>'Temporary Relocation Numbers'!M79*Assumptions!H$45</f>
        <v>29292.579175918378</v>
      </c>
      <c r="N79" s="53">
        <f>'Temporary Relocation Numbers'!N79*Assumptions!C$45</f>
        <v>65392585.034554139</v>
      </c>
      <c r="O79" s="53">
        <f>'Temporary Relocation Numbers'!O79*Assumptions!D$45</f>
        <v>113330446.91592851</v>
      </c>
      <c r="P79" s="53">
        <f>'Temporary Relocation Numbers'!P79*Assumptions!E$45</f>
        <v>91429498.003531784</v>
      </c>
      <c r="Q79" s="53">
        <f>'Temporary Relocation Numbers'!Q79*Assumptions!F$45</f>
        <v>30035494.910413135</v>
      </c>
      <c r="R79" s="53">
        <f>'Temporary Relocation Numbers'!R79*Assumptions!G$45</f>
        <v>24377640.34020777</v>
      </c>
      <c r="S79" s="53">
        <f>'Temporary Relocation Numbers'!S79*Assumptions!H$45</f>
        <v>14153617.308814496</v>
      </c>
      <c r="U79">
        <v>2098</v>
      </c>
      <c r="V79" s="51">
        <f>'Temporary Relocation Numbers'!V79*Assumptions!C$45</f>
        <v>0</v>
      </c>
      <c r="W79" s="51">
        <f>'Temporary Relocation Numbers'!W79*Assumptions!D$45</f>
        <v>0</v>
      </c>
      <c r="X79" s="51">
        <f>'Temporary Relocation Numbers'!X79*Assumptions!E$45</f>
        <v>0</v>
      </c>
      <c r="Y79" s="51">
        <f>'Temporary Relocation Numbers'!Y79*Assumptions!F$45</f>
        <v>0</v>
      </c>
      <c r="Z79" s="51">
        <f>'Temporary Relocation Numbers'!Z79*Assumptions!G$45</f>
        <v>0</v>
      </c>
      <c r="AA79" s="51">
        <f>'Temporary Relocation Numbers'!AA79*Assumptions!H$45</f>
        <v>0</v>
      </c>
      <c r="AB79" s="52">
        <f>'Temporary Relocation Numbers'!AB79*Assumptions!C$45</f>
        <v>115405.09662960988</v>
      </c>
      <c r="AC79" s="52">
        <f>'Temporary Relocation Numbers'!AC79*Assumptions!D$45</f>
        <v>117020.78659250357</v>
      </c>
      <c r="AD79" s="52">
        <f>'Temporary Relocation Numbers'!AD79*Assumptions!E$45</f>
        <v>80552.106982812431</v>
      </c>
      <c r="AE79" s="52">
        <f>'Temporary Relocation Numbers'!AE79*Assumptions!F$45</f>
        <v>64482.12425311227</v>
      </c>
      <c r="AF79" s="52">
        <f>'Temporary Relocation Numbers'!AF79*Assumptions!G$45</f>
        <v>65895.746125799589</v>
      </c>
      <c r="AG79" s="52">
        <f>'Temporary Relocation Numbers'!AG79*Assumptions!H$45</f>
        <v>26791.98911550553</v>
      </c>
      <c r="AH79" s="53">
        <f>'Temporary Relocation Numbers'!AH79*Assumptions!C$45</f>
        <v>60878905.753363214</v>
      </c>
      <c r="AI79" s="53">
        <f>'Temporary Relocation Numbers'!AI79*Assumptions!D$45</f>
        <v>103492454.65503325</v>
      </c>
      <c r="AJ79" s="53">
        <f>'Temporary Relocation Numbers'!AJ79*Assumptions!E$45</f>
        <v>82615853.486964986</v>
      </c>
      <c r="AK79" s="53">
        <f>'Temporary Relocation Numbers'!AK79*Assumptions!F$45</f>
        <v>29958208.096407983</v>
      </c>
      <c r="AL79" s="53">
        <f>'Temporary Relocation Numbers'!AL79*Assumptions!G$45</f>
        <v>23879678.723633304</v>
      </c>
      <c r="AM79" s="53">
        <f>'Temporary Relocation Numbers'!AM79*Assumptions!H$45</f>
        <v>12945379.736125605</v>
      </c>
    </row>
    <row r="80" spans="1:39" x14ac:dyDescent="0.35">
      <c r="A80">
        <v>2099</v>
      </c>
      <c r="B80" s="51">
        <f>'Temporary Relocation Numbers'!B80*Assumptions!C$45</f>
        <v>0</v>
      </c>
      <c r="C80" s="51">
        <f>'Temporary Relocation Numbers'!C80*Assumptions!D$45</f>
        <v>0</v>
      </c>
      <c r="D80" s="51">
        <f>'Temporary Relocation Numbers'!D80*Assumptions!E$45</f>
        <v>0</v>
      </c>
      <c r="E80" s="51">
        <f>'Temporary Relocation Numbers'!E80*Assumptions!F$45</f>
        <v>0</v>
      </c>
      <c r="F80" s="51">
        <f>'Temporary Relocation Numbers'!F80*Assumptions!G$45</f>
        <v>0</v>
      </c>
      <c r="G80" s="51">
        <f>'Temporary Relocation Numbers'!G80*Assumptions!H$45</f>
        <v>0</v>
      </c>
      <c r="H80" s="52">
        <f>'Temporary Relocation Numbers'!H80*Assumptions!C$45</f>
        <v>124709.35555574473</v>
      </c>
      <c r="I80" s="52">
        <f>'Temporary Relocation Numbers'!I80*Assumptions!D$45</f>
        <v>128917.92439189456</v>
      </c>
      <c r="J80" s="52">
        <f>'Temporary Relocation Numbers'!J80*Assumptions!E$45</f>
        <v>89683.432950339993</v>
      </c>
      <c r="K80" s="52">
        <f>'Temporary Relocation Numbers'!K80*Assumptions!F$45</f>
        <v>65038.523500274445</v>
      </c>
      <c r="L80" s="52">
        <f>'Temporary Relocation Numbers'!L80*Assumptions!G$45</f>
        <v>67675.72913984317</v>
      </c>
      <c r="M80" s="52">
        <f>'Temporary Relocation Numbers'!M80*Assumptions!H$45</f>
        <v>29469.311569108228</v>
      </c>
      <c r="N80" s="53">
        <f>'Temporary Relocation Numbers'!N80*Assumptions!C$45</f>
        <v>66301009.157527581</v>
      </c>
      <c r="O80" s="53">
        <f>'Temporary Relocation Numbers'!O80*Assumptions!D$45</f>
        <v>114904816.72852103</v>
      </c>
      <c r="P80" s="53">
        <f>'Temporary Relocation Numbers'!P80*Assumptions!E$45</f>
        <v>92699623.071899608</v>
      </c>
      <c r="Q80" s="53">
        <f>'Temporary Relocation Numbers'!Q80*Assumptions!F$45</f>
        <v>30452743.564945575</v>
      </c>
      <c r="R80" s="53">
        <f>'Temporary Relocation Numbers'!R80*Assumptions!G$45</f>
        <v>24716290.915567551</v>
      </c>
      <c r="S80" s="53">
        <f>'Temporary Relocation Numbers'!S80*Assumptions!H$45</f>
        <v>14350237.267849104</v>
      </c>
      <c r="U80">
        <v>2099</v>
      </c>
      <c r="V80" s="51">
        <f>'Temporary Relocation Numbers'!V80*Assumptions!C$45</f>
        <v>0</v>
      </c>
      <c r="W80" s="51">
        <f>'Temporary Relocation Numbers'!W80*Assumptions!D$45</f>
        <v>0</v>
      </c>
      <c r="X80" s="51">
        <f>'Temporary Relocation Numbers'!X80*Assumptions!E$45</f>
        <v>0</v>
      </c>
      <c r="Y80" s="51">
        <f>'Temporary Relocation Numbers'!Y80*Assumptions!F$45</f>
        <v>0</v>
      </c>
      <c r="Z80" s="51">
        <f>'Temporary Relocation Numbers'!Z80*Assumptions!G$45</f>
        <v>0</v>
      </c>
      <c r="AA80" s="51">
        <f>'Temporary Relocation Numbers'!AA80*Assumptions!H$45</f>
        <v>0</v>
      </c>
      <c r="AB80" s="52">
        <f>'Temporary Relocation Numbers'!AB80*Assumptions!C$45</f>
        <v>116101.37601119551</v>
      </c>
      <c r="AC80" s="52">
        <f>'Temporary Relocation Numbers'!AC80*Assumptions!D$45</f>
        <v>117726.81399771252</v>
      </c>
      <c r="AD80" s="52">
        <f>'Temporary Relocation Numbers'!AD80*Assumptions!E$45</f>
        <v>81038.106066678039</v>
      </c>
      <c r="AE80" s="52">
        <f>'Temporary Relocation Numbers'!AE80*Assumptions!F$45</f>
        <v>64871.167500850141</v>
      </c>
      <c r="AF80" s="52">
        <f>'Temporary Relocation Numbers'!AF80*Assumptions!G$45</f>
        <v>66293.318249575474</v>
      </c>
      <c r="AG80" s="52">
        <f>'Temporary Relocation Numbers'!AG80*Assumptions!H$45</f>
        <v>26953.634572747902</v>
      </c>
      <c r="AH80" s="53">
        <f>'Temporary Relocation Numbers'!AH80*Assumptions!C$45</f>
        <v>61724626.511112101</v>
      </c>
      <c r="AI80" s="53">
        <f>'Temporary Relocation Numbers'!AI80*Assumptions!D$45</f>
        <v>104930156.5336895</v>
      </c>
      <c r="AJ80" s="53">
        <f>'Temporary Relocation Numbers'!AJ80*Assumptions!E$45</f>
        <v>83763540.708810419</v>
      </c>
      <c r="AK80" s="53">
        <f>'Temporary Relocation Numbers'!AK80*Assumptions!F$45</f>
        <v>30374383.093947157</v>
      </c>
      <c r="AL80" s="53">
        <f>'Temporary Relocation Numbers'!AL80*Assumptions!G$45</f>
        <v>24211411.689839505</v>
      </c>
      <c r="AM80" s="53">
        <f>'Temporary Relocation Numbers'!AM80*Assumptions!H$45</f>
        <v>13125215.037438953</v>
      </c>
    </row>
    <row r="81" spans="1:39" x14ac:dyDescent="0.35">
      <c r="A81">
        <v>2100</v>
      </c>
      <c r="B81" s="51">
        <f>'Temporary Relocation Numbers'!B81*Assumptions!C$45</f>
        <v>0</v>
      </c>
      <c r="C81" s="51">
        <f>'Temporary Relocation Numbers'!C81*Assumptions!D$45</f>
        <v>0</v>
      </c>
      <c r="D81" s="51">
        <f>'Temporary Relocation Numbers'!D81*Assumptions!E$45</f>
        <v>0</v>
      </c>
      <c r="E81" s="51">
        <f>'Temporary Relocation Numbers'!E81*Assumptions!F$45</f>
        <v>0</v>
      </c>
      <c r="F81" s="51">
        <f>'Temporary Relocation Numbers'!F81*Assumptions!G$45</f>
        <v>0</v>
      </c>
      <c r="G81" s="51">
        <f>'Temporary Relocation Numbers'!G81*Assumptions!H$45</f>
        <v>0</v>
      </c>
      <c r="H81" s="52">
        <f>'Temporary Relocation Numbers'!H81*Assumptions!C$45</f>
        <v>122195.85718644664</v>
      </c>
      <c r="I81" s="52">
        <f>'Temporary Relocation Numbers'!I81*Assumptions!D$45</f>
        <v>126319.60294850069</v>
      </c>
      <c r="J81" s="52">
        <f>'Temporary Relocation Numbers'!J81*Assumptions!E$45</f>
        <v>87875.876801331004</v>
      </c>
      <c r="K81" s="52">
        <f>'Temporary Relocation Numbers'!K81*Assumptions!F$45</f>
        <v>63727.681807355715</v>
      </c>
      <c r="L81" s="52">
        <f>'Temporary Relocation Numbers'!L81*Assumptions!G$45</f>
        <v>66311.734962533665</v>
      </c>
      <c r="M81" s="52">
        <f>'Temporary Relocation Numbers'!M81*Assumptions!H$45</f>
        <v>28875.362011408986</v>
      </c>
      <c r="N81" s="53">
        <f>'Temporary Relocation Numbers'!N81*Assumptions!C$45</f>
        <v>65472185.935172334</v>
      </c>
      <c r="O81" s="53">
        <f>'Temporary Relocation Numbers'!O81*Assumptions!D$45</f>
        <v>113468401.48122372</v>
      </c>
      <c r="P81" s="53">
        <f>'Temporary Relocation Numbers'!P81*Assumptions!E$45</f>
        <v>91540793.043792203</v>
      </c>
      <c r="Q81" s="53">
        <f>'Temporary Relocation Numbers'!Q81*Assumptions!F$45</f>
        <v>30072056.432550836</v>
      </c>
      <c r="R81" s="53">
        <f>'Temporary Relocation Numbers'!R81*Assumptions!G$45</f>
        <v>24407314.685166012</v>
      </c>
      <c r="S81" s="53">
        <f>'Temporary Relocation Numbers'!S81*Assumptions!H$45</f>
        <v>14170846.183987292</v>
      </c>
      <c r="U81">
        <v>2100</v>
      </c>
      <c r="V81" s="51">
        <f>'Temporary Relocation Numbers'!V81*Assumptions!C$45</f>
        <v>0</v>
      </c>
      <c r="W81" s="51">
        <f>'Temporary Relocation Numbers'!W81*Assumptions!D$45</f>
        <v>0</v>
      </c>
      <c r="X81" s="51">
        <f>'Temporary Relocation Numbers'!X81*Assumptions!E$45</f>
        <v>0</v>
      </c>
      <c r="Y81" s="51">
        <f>'Temporary Relocation Numbers'!Y81*Assumptions!F$45</f>
        <v>0</v>
      </c>
      <c r="Z81" s="51">
        <f>'Temporary Relocation Numbers'!Z81*Assumptions!G$45</f>
        <v>0</v>
      </c>
      <c r="AA81" s="51">
        <f>'Temporary Relocation Numbers'!AA81*Assumptions!H$45</f>
        <v>0</v>
      </c>
      <c r="AB81" s="52">
        <f>'Temporary Relocation Numbers'!AB81*Assumptions!C$45</f>
        <v>113761.37017942002</v>
      </c>
      <c r="AC81" s="52">
        <f>'Temporary Relocation Numbers'!AC81*Assumptions!D$45</f>
        <v>115354.04770694587</v>
      </c>
      <c r="AD81" s="52">
        <f>'Temporary Relocation Numbers'!AD81*Assumptions!E$45</f>
        <v>79404.795185213719</v>
      </c>
      <c r="AE81" s="52">
        <f>'Temporary Relocation Numbers'!AE81*Assumptions!F$45</f>
        <v>63563.698843015831</v>
      </c>
      <c r="AF81" s="52">
        <f>'Temporary Relocation Numbers'!AF81*Assumptions!G$45</f>
        <v>64957.186356558166</v>
      </c>
      <c r="AG81" s="52">
        <f>'Temporary Relocation Numbers'!AG81*Assumptions!H$45</f>
        <v>26410.388107850766</v>
      </c>
      <c r="AH81" s="53">
        <f>'Temporary Relocation Numbers'!AH81*Assumptions!C$45</f>
        <v>60953012.255255692</v>
      </c>
      <c r="AI81" s="53">
        <f>'Temporary Relocation Numbers'!AI81*Assumptions!D$45</f>
        <v>103618433.65698548</v>
      </c>
      <c r="AJ81" s="53">
        <f>'Temporary Relocation Numbers'!AJ81*Assumptions!E$45</f>
        <v>82716419.879002109</v>
      </c>
      <c r="AK81" s="53">
        <f>'Temporary Relocation Numbers'!AK81*Assumptions!F$45</f>
        <v>29994675.539071724</v>
      </c>
      <c r="AL81" s="53">
        <f>'Temporary Relocation Numbers'!AL81*Assumptions!G$45</f>
        <v>23908746.911285922</v>
      </c>
      <c r="AM81" s="53">
        <f>'Temporary Relocation Numbers'!AM81*Assumptions!H$45</f>
        <v>12961137.851289514</v>
      </c>
    </row>
    <row r="82" spans="1:39" x14ac:dyDescent="0.35">
      <c r="A82">
        <v>2101</v>
      </c>
      <c r="B82" s="51">
        <f>'Temporary Relocation Numbers'!B82*Assumptions!C$45</f>
        <v>0</v>
      </c>
      <c r="C82" s="51">
        <f>'Temporary Relocation Numbers'!C82*Assumptions!D$45</f>
        <v>0</v>
      </c>
      <c r="D82" s="51">
        <f>'Temporary Relocation Numbers'!D82*Assumptions!E$45</f>
        <v>0</v>
      </c>
      <c r="E82" s="51">
        <f>'Temporary Relocation Numbers'!E82*Assumptions!F$45</f>
        <v>0</v>
      </c>
      <c r="F82" s="51">
        <f>'Temporary Relocation Numbers'!F82*Assumptions!G$45</f>
        <v>0</v>
      </c>
      <c r="G82" s="51">
        <f>'Temporary Relocation Numbers'!G82*Assumptions!H$45</f>
        <v>0</v>
      </c>
      <c r="H82" s="52">
        <f>'Temporary Relocation Numbers'!H82*Assumptions!C$45</f>
        <v>122933.10760569958</v>
      </c>
      <c r="I82" s="52">
        <f>'Temporary Relocation Numbers'!I82*Assumptions!D$45</f>
        <v>127081.73337074202</v>
      </c>
      <c r="J82" s="52">
        <f>'Temporary Relocation Numbers'!J82*Assumptions!E$45</f>
        <v>88406.062754486091</v>
      </c>
      <c r="K82" s="52">
        <f>'Temporary Relocation Numbers'!K82*Assumptions!F$45</f>
        <v>64112.173239489981</v>
      </c>
      <c r="L82" s="52">
        <f>'Temporary Relocation Numbers'!L82*Assumptions!G$45</f>
        <v>66711.816892708463</v>
      </c>
      <c r="M82" s="52">
        <f>'Temporary Relocation Numbers'!M82*Assumptions!H$45</f>
        <v>29049.5771872681</v>
      </c>
      <c r="N82" s="53">
        <f>'Temporary Relocation Numbers'!N82*Assumptions!C$45</f>
        <v>66381715.862088136</v>
      </c>
      <c r="O82" s="53">
        <f>'Temporary Relocation Numbers'!O82*Assumptions!D$45</f>
        <v>115044687.73824067</v>
      </c>
      <c r="P82" s="53">
        <f>'Temporary Relocation Numbers'!P82*Assumptions!E$45</f>
        <v>92812464.206404254</v>
      </c>
      <c r="Q82" s="53">
        <f>'Temporary Relocation Numbers'!Q82*Assumptions!F$45</f>
        <v>30489812.994343162</v>
      </c>
      <c r="R82" s="53">
        <f>'Temporary Relocation Numbers'!R82*Assumptions!G$45</f>
        <v>24746377.492138591</v>
      </c>
      <c r="S82" s="53">
        <f>'Temporary Relocation Numbers'!S82*Assumptions!H$45</f>
        <v>14367705.48400851</v>
      </c>
      <c r="U82">
        <v>2101</v>
      </c>
      <c r="V82" s="51">
        <f>'Temporary Relocation Numbers'!V82*Assumptions!C$45</f>
        <v>0</v>
      </c>
      <c r="W82" s="51">
        <f>'Temporary Relocation Numbers'!W82*Assumptions!D$45</f>
        <v>0</v>
      </c>
      <c r="X82" s="51">
        <f>'Temporary Relocation Numbers'!X82*Assumptions!E$45</f>
        <v>0</v>
      </c>
      <c r="Y82" s="51">
        <f>'Temporary Relocation Numbers'!Y82*Assumptions!F$45</f>
        <v>0</v>
      </c>
      <c r="Z82" s="51">
        <f>'Temporary Relocation Numbers'!Z82*Assumptions!G$45</f>
        <v>0</v>
      </c>
      <c r="AA82" s="51">
        <f>'Temporary Relocation Numbers'!AA82*Assumptions!H$45</f>
        <v>0</v>
      </c>
      <c r="AB82" s="52">
        <f>'Temporary Relocation Numbers'!AB82*Assumptions!C$45</f>
        <v>114447.73238343156</v>
      </c>
      <c r="AC82" s="52">
        <f>'Temporary Relocation Numbers'!AC82*Assumptions!D$45</f>
        <v>116050.01909249544</v>
      </c>
      <c r="AD82" s="52">
        <f>'Temporary Relocation Numbers'!AD82*Assumptions!E$45</f>
        <v>79883.872135029378</v>
      </c>
      <c r="AE82" s="52">
        <f>'Temporary Relocation Numbers'!AE82*Assumptions!F$45</f>
        <v>63947.20090847274</v>
      </c>
      <c r="AF82" s="52">
        <f>'Temporary Relocation Numbers'!AF82*Assumptions!G$45</f>
        <v>65349.095820410061</v>
      </c>
      <c r="AG82" s="52">
        <f>'Temporary Relocation Numbers'!AG82*Assumptions!H$45</f>
        <v>26569.731232515271</v>
      </c>
      <c r="AH82" s="53">
        <f>'Temporary Relocation Numbers'!AH82*Assumptions!C$45</f>
        <v>61799762.489572205</v>
      </c>
      <c r="AI82" s="53">
        <f>'Temporary Relocation Numbers'!AI82*Assumptions!D$45</f>
        <v>105057885.61731081</v>
      </c>
      <c r="AJ82" s="53">
        <f>'Temporary Relocation Numbers'!AJ82*Assumptions!E$45</f>
        <v>83865504.15429692</v>
      </c>
      <c r="AK82" s="53">
        <f>'Temporary Relocation Numbers'!AK82*Assumptions!F$45</f>
        <v>30411357.136932638</v>
      </c>
      <c r="AL82" s="53">
        <f>'Temporary Relocation Numbers'!AL82*Assumptions!G$45</f>
        <v>24240883.688457251</v>
      </c>
      <c r="AM82" s="53">
        <f>'Temporary Relocation Numbers'!AM82*Assumptions!H$45</f>
        <v>13141192.062008878</v>
      </c>
    </row>
    <row r="83" spans="1:39" x14ac:dyDescent="0.35">
      <c r="A83">
        <v>2102</v>
      </c>
      <c r="B83" s="51">
        <f>'Temporary Relocation Numbers'!B83*Assumptions!C$45</f>
        <v>0</v>
      </c>
      <c r="C83" s="51">
        <f>'Temporary Relocation Numbers'!C83*Assumptions!D$45</f>
        <v>0</v>
      </c>
      <c r="D83" s="51">
        <f>'Temporary Relocation Numbers'!D83*Assumptions!E$45</f>
        <v>0</v>
      </c>
      <c r="E83" s="51">
        <f>'Temporary Relocation Numbers'!E83*Assumptions!F$45</f>
        <v>0</v>
      </c>
      <c r="F83" s="51">
        <f>'Temporary Relocation Numbers'!F83*Assumptions!G$45</f>
        <v>0</v>
      </c>
      <c r="G83" s="51">
        <f>'Temporary Relocation Numbers'!G83*Assumptions!H$45</f>
        <v>0</v>
      </c>
      <c r="H83" s="52">
        <f>'Temporary Relocation Numbers'!H83*Assumptions!C$45</f>
        <v>123674.80611503677</v>
      </c>
      <c r="I83" s="52">
        <f>'Temporary Relocation Numbers'!I83*Assumptions!D$45</f>
        <v>127848.46199284268</v>
      </c>
      <c r="J83" s="52">
        <f>'Temporary Relocation Numbers'!J83*Assumptions!E$45</f>
        <v>88939.447505253876</v>
      </c>
      <c r="K83" s="52">
        <f>'Temporary Relocation Numbers'!K83*Assumptions!F$45</f>
        <v>64498.984443145695</v>
      </c>
      <c r="L83" s="52">
        <f>'Temporary Relocation Numbers'!L83*Assumptions!G$45</f>
        <v>67114.312657341725</v>
      </c>
      <c r="M83" s="52">
        <f>'Temporary Relocation Numbers'!M83*Assumptions!H$45</f>
        <v>29224.843464321635</v>
      </c>
      <c r="N83" s="53">
        <f>'Temporary Relocation Numbers'!N83*Assumptions!C$45</f>
        <v>67303880.844274208</v>
      </c>
      <c r="O83" s="53">
        <f>'Temporary Relocation Numbers'!O83*Assumptions!D$45</f>
        <v>116642871.5308854</v>
      </c>
      <c r="P83" s="53">
        <f>'Temporary Relocation Numbers'!P83*Assumptions!E$45</f>
        <v>94101801.236790106</v>
      </c>
      <c r="Q83" s="53">
        <f>'Temporary Relocation Numbers'!Q83*Assumptions!F$45</f>
        <v>30913372.968526397</v>
      </c>
      <c r="R83" s="53">
        <f>'Temporary Relocation Numbers'!R83*Assumptions!G$45</f>
        <v>25090150.509495024</v>
      </c>
      <c r="S83" s="53">
        <f>'Temporary Relocation Numbers'!S83*Assumptions!H$45</f>
        <v>14567299.524319876</v>
      </c>
      <c r="U83">
        <v>2102</v>
      </c>
      <c r="V83" s="51">
        <f>'Temporary Relocation Numbers'!V83*Assumptions!C$45</f>
        <v>0</v>
      </c>
      <c r="W83" s="51">
        <f>'Temporary Relocation Numbers'!W83*Assumptions!D$45</f>
        <v>0</v>
      </c>
      <c r="X83" s="51">
        <f>'Temporary Relocation Numbers'!X83*Assumptions!E$45</f>
        <v>0</v>
      </c>
      <c r="Y83" s="51">
        <f>'Temporary Relocation Numbers'!Y83*Assumptions!F$45</f>
        <v>0</v>
      </c>
      <c r="Z83" s="51">
        <f>'Temporary Relocation Numbers'!Z83*Assumptions!G$45</f>
        <v>0</v>
      </c>
      <c r="AA83" s="51">
        <f>'Temporary Relocation Numbers'!AA83*Assumptions!H$45</f>
        <v>0</v>
      </c>
      <c r="AB83" s="52">
        <f>'Temporary Relocation Numbers'!AB83*Assumptions!C$45</f>
        <v>115138.23565109547</v>
      </c>
      <c r="AC83" s="52">
        <f>'Temporary Relocation Numbers'!AC83*Assumptions!D$45</f>
        <v>116750.18951725632</v>
      </c>
      <c r="AD83" s="52">
        <f>'Temporary Relocation Numbers'!AD83*Assumptions!E$45</f>
        <v>80365.839523933886</v>
      </c>
      <c r="AE83" s="52">
        <f>'Temporary Relocation Numbers'!AE83*Assumptions!F$45</f>
        <v>64333.01677625531</v>
      </c>
      <c r="AF83" s="52">
        <f>'Temporary Relocation Numbers'!AF83*Assumptions!G$45</f>
        <v>65743.369811367782</v>
      </c>
      <c r="AG83" s="52">
        <f>'Temporary Relocation Numbers'!AG83*Assumptions!H$45</f>
        <v>26730.035730078733</v>
      </c>
      <c r="AH83" s="53">
        <f>'Temporary Relocation Numbers'!AH83*Assumptions!C$45</f>
        <v>62658275.65295139</v>
      </c>
      <c r="AI83" s="53">
        <f>'Temporary Relocation Numbers'!AI83*Assumptions!D$45</f>
        <v>106517334.23144528</v>
      </c>
      <c r="AJ83" s="53">
        <f>'Temporary Relocation Numbers'!AJ83*Assumptions!E$45</f>
        <v>85030551.338451445</v>
      </c>
      <c r="AK83" s="53">
        <f>'Temporary Relocation Numbers'!AK83*Assumptions!F$45</f>
        <v>30833827.213944461</v>
      </c>
      <c r="AL83" s="53">
        <f>'Temporary Relocation Numbers'!AL83*Assumptions!G$45</f>
        <v>24577634.460630465</v>
      </c>
      <c r="AM83" s="53">
        <f>'Temporary Relocation Numbers'!AM83*Assumptions!H$45</f>
        <v>13323747.559202455</v>
      </c>
    </row>
    <row r="84" spans="1:39" x14ac:dyDescent="0.35">
      <c r="A84">
        <v>2103</v>
      </c>
      <c r="B84" s="51">
        <f>'Temporary Relocation Numbers'!B84*Assumptions!C$45</f>
        <v>0</v>
      </c>
      <c r="C84" s="51">
        <f>'Temporary Relocation Numbers'!C84*Assumptions!D$45</f>
        <v>0</v>
      </c>
      <c r="D84" s="51">
        <f>'Temporary Relocation Numbers'!D84*Assumptions!E$45</f>
        <v>0</v>
      </c>
      <c r="E84" s="51">
        <f>'Temporary Relocation Numbers'!E84*Assumptions!F$45</f>
        <v>0</v>
      </c>
      <c r="F84" s="51">
        <f>'Temporary Relocation Numbers'!F84*Assumptions!G$45</f>
        <v>0</v>
      </c>
      <c r="G84" s="51">
        <f>'Temporary Relocation Numbers'!G84*Assumptions!H$45</f>
        <v>0</v>
      </c>
      <c r="H84" s="52">
        <f>'Temporary Relocation Numbers'!H84*Assumptions!C$45</f>
        <v>124420.97955134416</v>
      </c>
      <c r="I84" s="52">
        <f>'Temporary Relocation Numbers'!I84*Assumptions!D$45</f>
        <v>128619.81655735341</v>
      </c>
      <c r="J84" s="52">
        <f>'Temporary Relocation Numbers'!J84*Assumptions!E$45</f>
        <v>89476.050353101047</v>
      </c>
      <c r="K84" s="52">
        <f>'Temporary Relocation Numbers'!K84*Assumptions!F$45</f>
        <v>64888.129414317205</v>
      </c>
      <c r="L84" s="52">
        <f>'Temporary Relocation Numbers'!L84*Assumptions!G$45</f>
        <v>67519.236819942424</v>
      </c>
      <c r="M84" s="52">
        <f>'Temporary Relocation Numbers'!M84*Assumptions!H$45</f>
        <v>29401.167184231366</v>
      </c>
      <c r="N84" s="53">
        <f>'Temporary Relocation Numbers'!N84*Assumptions!C$45</f>
        <v>68238856.406050235</v>
      </c>
      <c r="O84" s="53">
        <f>'Temporary Relocation Numbers'!O84*Assumptions!D$45</f>
        <v>118263257.05648524</v>
      </c>
      <c r="P84" s="53">
        <f>'Temporary Relocation Numbers'!P84*Assumptions!E$45</f>
        <v>95409049.546572998</v>
      </c>
      <c r="Q84" s="53">
        <f>'Temporary Relocation Numbers'!Q84*Assumptions!F$45</f>
        <v>31342816.975247428</v>
      </c>
      <c r="R84" s="53">
        <f>'Temporary Relocation Numbers'!R84*Assumptions!G$45</f>
        <v>25438699.17078156</v>
      </c>
      <c r="S84" s="53">
        <f>'Temporary Relocation Numbers'!S84*Assumptions!H$45</f>
        <v>14769666.295529163</v>
      </c>
      <c r="U84">
        <v>2103</v>
      </c>
      <c r="V84" s="51">
        <f>'Temporary Relocation Numbers'!V84*Assumptions!C$45</f>
        <v>0</v>
      </c>
      <c r="W84" s="51">
        <f>'Temporary Relocation Numbers'!W84*Assumptions!D$45</f>
        <v>0</v>
      </c>
      <c r="X84" s="51">
        <f>'Temporary Relocation Numbers'!X84*Assumptions!E$45</f>
        <v>0</v>
      </c>
      <c r="Y84" s="51">
        <f>'Temporary Relocation Numbers'!Y84*Assumptions!F$45</f>
        <v>0</v>
      </c>
      <c r="Z84" s="51">
        <f>'Temporary Relocation Numbers'!Z84*Assumptions!G$45</f>
        <v>0</v>
      </c>
      <c r="AA84" s="51">
        <f>'Temporary Relocation Numbers'!AA84*Assumptions!H$45</f>
        <v>0</v>
      </c>
      <c r="AB84" s="52">
        <f>'Temporary Relocation Numbers'!AB84*Assumptions!C$45</f>
        <v>115832.90496689963</v>
      </c>
      <c r="AC84" s="52">
        <f>'Temporary Relocation Numbers'!AC84*Assumptions!D$45</f>
        <v>117454.58431550326</v>
      </c>
      <c r="AD84" s="52">
        <f>'Temporary Relocation Numbers'!AD84*Assumptions!E$45</f>
        <v>80850.714790958955</v>
      </c>
      <c r="AE84" s="52">
        <f>'Temporary Relocation Numbers'!AE84*Assumptions!F$45</f>
        <v>64721.160406343624</v>
      </c>
      <c r="AF84" s="52">
        <f>'Temporary Relocation Numbers'!AF84*Assumptions!G$45</f>
        <v>66140.022595451752</v>
      </c>
      <c r="AG84" s="52">
        <f>'Temporary Relocation Numbers'!AG84*Assumptions!H$45</f>
        <v>26891.30740084068</v>
      </c>
      <c r="AH84" s="53">
        <f>'Temporary Relocation Numbers'!AH84*Assumptions!C$45</f>
        <v>63528715.154264621</v>
      </c>
      <c r="AI84" s="53">
        <f>'Temporary Relocation Numbers'!AI84*Assumptions!D$45</f>
        <v>107997057.28994708</v>
      </c>
      <c r="AJ84" s="53">
        <f>'Temporary Relocation Numbers'!AJ84*Assumptions!E$45</f>
        <v>86211783.185835466</v>
      </c>
      <c r="AK84" s="53">
        <f>'Temporary Relocation Numbers'!AK84*Assumptions!F$45</f>
        <v>31262166.182803717</v>
      </c>
      <c r="AL84" s="53">
        <f>'Temporary Relocation Numbers'!AL84*Assumptions!G$45</f>
        <v>24919063.324741922</v>
      </c>
      <c r="AM84" s="53">
        <f>'Temporary Relocation Numbers'!AM84*Assumptions!H$45</f>
        <v>13508839.090372115</v>
      </c>
    </row>
    <row r="85" spans="1:39" x14ac:dyDescent="0.35">
      <c r="A85">
        <v>2104</v>
      </c>
      <c r="B85" s="51">
        <f>'Temporary Relocation Numbers'!B85*Assumptions!C$45</f>
        <v>0</v>
      </c>
      <c r="C85" s="51">
        <f>'Temporary Relocation Numbers'!C85*Assumptions!D$45</f>
        <v>0</v>
      </c>
      <c r="D85" s="51">
        <f>'Temporary Relocation Numbers'!D85*Assumptions!E$45</f>
        <v>0</v>
      </c>
      <c r="E85" s="51">
        <f>'Temporary Relocation Numbers'!E85*Assumptions!F$45</f>
        <v>0</v>
      </c>
      <c r="F85" s="51">
        <f>'Temporary Relocation Numbers'!F85*Assumptions!G$45</f>
        <v>0</v>
      </c>
      <c r="G85" s="51">
        <f>'Temporary Relocation Numbers'!G85*Assumptions!H$45</f>
        <v>0</v>
      </c>
      <c r="H85" s="52">
        <f>'Temporary Relocation Numbers'!H85*Assumptions!C$45</f>
        <v>125171.65491342399</v>
      </c>
      <c r="I85" s="52">
        <f>'Temporary Relocation Numbers'!I85*Assumptions!D$45</f>
        <v>129395.82497420556</v>
      </c>
      <c r="J85" s="52">
        <f>'Temporary Relocation Numbers'!J85*Assumptions!E$45</f>
        <v>90015.890713934801</v>
      </c>
      <c r="K85" s="52">
        <f>'Temporary Relocation Numbers'!K85*Assumptions!F$45</f>
        <v>65279.622233441587</v>
      </c>
      <c r="L85" s="52">
        <f>'Temporary Relocation Numbers'!L85*Assumptions!G$45</f>
        <v>67926.604031886367</v>
      </c>
      <c r="M85" s="52">
        <f>'Temporary Relocation Numbers'!M85*Assumptions!H$45</f>
        <v>29578.554726920534</v>
      </c>
      <c r="N85" s="53">
        <f>'Temporary Relocation Numbers'!N85*Assumptions!C$45</f>
        <v>69186820.510093853</v>
      </c>
      <c r="O85" s="53">
        <f>'Temporary Relocation Numbers'!O85*Assumptions!D$45</f>
        <v>119906152.73823191</v>
      </c>
      <c r="P85" s="53">
        <f>'Temporary Relocation Numbers'!P85*Assumptions!E$45</f>
        <v>96734457.956598043</v>
      </c>
      <c r="Q85" s="53">
        <f>'Temporary Relocation Numbers'!Q85*Assumptions!F$45</f>
        <v>31778226.754616313</v>
      </c>
      <c r="R85" s="53">
        <f>'Temporary Relocation Numbers'!R85*Assumptions!G$45</f>
        <v>25792089.818537593</v>
      </c>
      <c r="S85" s="53">
        <f>'Temporary Relocation Numbers'!S85*Assumptions!H$45</f>
        <v>14974844.316004064</v>
      </c>
      <c r="U85">
        <v>2104</v>
      </c>
      <c r="V85" s="51">
        <f>'Temporary Relocation Numbers'!V85*Assumptions!C$45</f>
        <v>0</v>
      </c>
      <c r="W85" s="51">
        <f>'Temporary Relocation Numbers'!W85*Assumptions!D$45</f>
        <v>0</v>
      </c>
      <c r="X85" s="51">
        <f>'Temporary Relocation Numbers'!X85*Assumptions!E$45</f>
        <v>0</v>
      </c>
      <c r="Y85" s="51">
        <f>'Temporary Relocation Numbers'!Y85*Assumptions!F$45</f>
        <v>0</v>
      </c>
      <c r="Z85" s="51">
        <f>'Temporary Relocation Numbers'!Z85*Assumptions!G$45</f>
        <v>0</v>
      </c>
      <c r="AA85" s="51">
        <f>'Temporary Relocation Numbers'!AA85*Assumptions!H$45</f>
        <v>0</v>
      </c>
      <c r="AB85" s="52">
        <f>'Temporary Relocation Numbers'!AB85*Assumptions!C$45</f>
        <v>116531.76546607213</v>
      </c>
      <c r="AC85" s="52">
        <f>'Temporary Relocation Numbers'!AC85*Assumptions!D$45</f>
        <v>118163.22897436153</v>
      </c>
      <c r="AD85" s="52">
        <f>'Temporary Relocation Numbers'!AD85*Assumptions!E$45</f>
        <v>81338.515480352085</v>
      </c>
      <c r="AE85" s="52">
        <f>'Temporary Relocation Numbers'!AE85*Assumptions!F$45</f>
        <v>65111.645842943224</v>
      </c>
      <c r="AF85" s="52">
        <f>'Temporary Relocation Numbers'!AF85*Assumptions!G$45</f>
        <v>66539.068524754373</v>
      </c>
      <c r="AG85" s="52">
        <f>'Temporary Relocation Numbers'!AG85*Assumptions!H$45</f>
        <v>27053.552080095884</v>
      </c>
      <c r="AH85" s="53">
        <f>'Temporary Relocation Numbers'!AH85*Assumptions!C$45</f>
        <v>64411246.672435179</v>
      </c>
      <c r="AI85" s="53">
        <f>'Temporary Relocation Numbers'!AI85*Assumptions!D$45</f>
        <v>109497336.4423998</v>
      </c>
      <c r="AJ85" s="53">
        <f>'Temporary Relocation Numbers'!AJ85*Assumptions!E$45</f>
        <v>87409424.531397596</v>
      </c>
      <c r="AK85" s="53">
        <f>'Temporary Relocation Numbers'!AK85*Assumptions!F$45</f>
        <v>31696455.57328824</v>
      </c>
      <c r="AL85" s="53">
        <f>'Temporary Relocation Numbers'!AL85*Assumptions!G$45</f>
        <v>25265235.268153191</v>
      </c>
      <c r="AM85" s="53">
        <f>'Temporary Relocation Numbers'!AM85*Assumptions!H$45</f>
        <v>13696501.88572691</v>
      </c>
    </row>
    <row r="86" spans="1:39" x14ac:dyDescent="0.35">
      <c r="A86">
        <v>2105</v>
      </c>
      <c r="B86" s="51">
        <f>'Temporary Relocation Numbers'!B86*Assumptions!C$45</f>
        <v>0</v>
      </c>
      <c r="C86" s="51">
        <f>'Temporary Relocation Numbers'!C86*Assumptions!D$45</f>
        <v>0</v>
      </c>
      <c r="D86" s="51">
        <f>'Temporary Relocation Numbers'!D86*Assumptions!E$45</f>
        <v>0</v>
      </c>
      <c r="E86" s="51">
        <f>'Temporary Relocation Numbers'!E86*Assumptions!F$45</f>
        <v>0</v>
      </c>
      <c r="F86" s="51">
        <f>'Temporary Relocation Numbers'!F86*Assumptions!G$45</f>
        <v>0</v>
      </c>
      <c r="G86" s="51">
        <f>'Temporary Relocation Numbers'!G86*Assumptions!H$45</f>
        <v>0</v>
      </c>
      <c r="H86" s="52">
        <f>'Temporary Relocation Numbers'!H86*Assumptions!C$45</f>
        <v>125926.85936297177</v>
      </c>
      <c r="I86" s="52">
        <f>'Temporary Relocation Numbers'!I86*Assumptions!D$45</f>
        <v>130176.5153217208</v>
      </c>
      <c r="J86" s="52">
        <f>'Temporary Relocation Numbers'!J86*Assumptions!E$45</f>
        <v>90558.988120805298</v>
      </c>
      <c r="K86" s="52">
        <f>'Temporary Relocation Numbers'!K86*Assumptions!F$45</f>
        <v>65673.47706590817</v>
      </c>
      <c r="L86" s="52">
        <f>'Temporary Relocation Numbers'!L86*Assumptions!G$45</f>
        <v>68336.429032946151</v>
      </c>
      <c r="M86" s="52">
        <f>'Temporary Relocation Numbers'!M86*Assumptions!H$45</f>
        <v>29757.012510804692</v>
      </c>
      <c r="N86" s="53">
        <f>'Temporary Relocation Numbers'!N86*Assumptions!C$45</f>
        <v>70147953.591313869</v>
      </c>
      <c r="O86" s="53">
        <f>'Temporary Relocation Numbers'!O86*Assumptions!D$45</f>
        <v>121571871.28388643</v>
      </c>
      <c r="P86" s="53">
        <f>'Temporary Relocation Numbers'!P86*Assumptions!E$45</f>
        <v>98078278.744292825</v>
      </c>
      <c r="Q86" s="53">
        <f>'Temporary Relocation Numbers'!Q86*Assumptions!F$45</f>
        <v>32219685.182264641</v>
      </c>
      <c r="R86" s="53">
        <f>'Temporary Relocation Numbers'!R86*Assumptions!G$45</f>
        <v>26150389.71692327</v>
      </c>
      <c r="S86" s="53">
        <f>'Temporary Relocation Numbers'!S86*Assumptions!H$45</f>
        <v>15182872.639203729</v>
      </c>
      <c r="U86">
        <v>2105</v>
      </c>
      <c r="V86" s="51">
        <f>'Temporary Relocation Numbers'!V86*Assumptions!C$45</f>
        <v>0</v>
      </c>
      <c r="W86" s="51">
        <f>'Temporary Relocation Numbers'!W86*Assumptions!D$45</f>
        <v>0</v>
      </c>
      <c r="X86" s="51">
        <f>'Temporary Relocation Numbers'!X86*Assumptions!E$45</f>
        <v>0</v>
      </c>
      <c r="Y86" s="51">
        <f>'Temporary Relocation Numbers'!Y86*Assumptions!F$45</f>
        <v>0</v>
      </c>
      <c r="Z86" s="51">
        <f>'Temporary Relocation Numbers'!Z86*Assumptions!G$45</f>
        <v>0</v>
      </c>
      <c r="AA86" s="51">
        <f>'Temporary Relocation Numbers'!AA86*Assumptions!H$45</f>
        <v>0</v>
      </c>
      <c r="AB86" s="52">
        <f>'Temporary Relocation Numbers'!AB86*Assumptions!C$45</f>
        <v>117234.8424354907</v>
      </c>
      <c r="AC86" s="52">
        <f>'Temporary Relocation Numbers'!AC86*Assumptions!D$45</f>
        <v>118876.14913472922</v>
      </c>
      <c r="AD86" s="52">
        <f>'Temporary Relocation Numbers'!AD86*Assumptions!E$45</f>
        <v>81829.259242211425</v>
      </c>
      <c r="AE86" s="52">
        <f>'Temporary Relocation Numbers'!AE86*Assumptions!F$45</f>
        <v>65504.487214993293</v>
      </c>
      <c r="AF86" s="52">
        <f>'Temporary Relocation Numbers'!AF86*Assumptions!G$45</f>
        <v>66940.522037959192</v>
      </c>
      <c r="AG86" s="52">
        <f>'Temporary Relocation Numbers'!AG86*Assumptions!H$45</f>
        <v>27216.775638345483</v>
      </c>
      <c r="AH86" s="53">
        <f>'Temporary Relocation Numbers'!AH86*Assumptions!C$45</f>
        <v>65306038.18797344</v>
      </c>
      <c r="AI86" s="53">
        <f>'Temporary Relocation Numbers'!AI86*Assumptions!D$45</f>
        <v>111018457.25102136</v>
      </c>
      <c r="AJ86" s="53">
        <f>'Temporary Relocation Numbers'!AJ86*Assumptions!E$45</f>
        <v>88623703.333460391</v>
      </c>
      <c r="AK86" s="53">
        <f>'Temporary Relocation Numbers'!AK86*Assumptions!F$45</f>
        <v>32136778.047775459</v>
      </c>
      <c r="AL86" s="53">
        <f>'Temporary Relocation Numbers'!AL86*Assumptions!G$45</f>
        <v>25616216.181020644</v>
      </c>
      <c r="AM86" s="53">
        <f>'Temporary Relocation Numbers'!AM86*Assumptions!H$45</f>
        <v>13886771.66488874</v>
      </c>
    </row>
    <row r="87" spans="1:39" x14ac:dyDescent="0.35">
      <c r="A87">
        <v>2106</v>
      </c>
      <c r="B87" s="51">
        <f>'Temporary Relocation Numbers'!B87*Assumptions!C$45</f>
        <v>0</v>
      </c>
      <c r="C87" s="51">
        <f>'Temporary Relocation Numbers'!C87*Assumptions!D$45</f>
        <v>0</v>
      </c>
      <c r="D87" s="51">
        <f>'Temporary Relocation Numbers'!D87*Assumptions!E$45</f>
        <v>0</v>
      </c>
      <c r="E87" s="51">
        <f>'Temporary Relocation Numbers'!E87*Assumptions!F$45</f>
        <v>0</v>
      </c>
      <c r="F87" s="51">
        <f>'Temporary Relocation Numbers'!F87*Assumptions!G$45</f>
        <v>0</v>
      </c>
      <c r="G87" s="51">
        <f>'Temporary Relocation Numbers'!G87*Assumptions!H$45</f>
        <v>0</v>
      </c>
      <c r="H87" s="52">
        <f>'Temporary Relocation Numbers'!H87*Assumptions!C$45</f>
        <v>126686.62022555896</v>
      </c>
      <c r="I87" s="52">
        <f>'Temporary Relocation Numbers'!I87*Assumptions!D$45</f>
        <v>130961.91584762727</v>
      </c>
      <c r="J87" s="52">
        <f>'Temporary Relocation Numbers'!J87*Assumptions!E$45</f>
        <v>91105.3622246124</v>
      </c>
      <c r="K87" s="52">
        <f>'Temporary Relocation Numbers'!K87*Assumptions!F$45</f>
        <v>66069.708162570983</v>
      </c>
      <c r="L87" s="52">
        <f>'Temporary Relocation Numbers'!L87*Assumptions!G$45</f>
        <v>68748.726651824632</v>
      </c>
      <c r="M87" s="52">
        <f>'Temporary Relocation Numbers'!M87*Assumptions!H$45</f>
        <v>29936.546993023938</v>
      </c>
      <c r="N87" s="53">
        <f>'Temporary Relocation Numbers'!N87*Assumptions!C$45</f>
        <v>71122438.591194183</v>
      </c>
      <c r="O87" s="53">
        <f>'Temporary Relocation Numbers'!O87*Assumptions!D$45</f>
        <v>123260729.74529989</v>
      </c>
      <c r="P87" s="53">
        <f>'Temporary Relocation Numbers'!P87*Assumptions!E$45</f>
        <v>99440767.691685721</v>
      </c>
      <c r="Q87" s="53">
        <f>'Temporary Relocation Numbers'!Q87*Assumptions!F$45</f>
        <v>32667276.285120003</v>
      </c>
      <c r="R87" s="53">
        <f>'Temporary Relocation Numbers'!R87*Assumptions!G$45</f>
        <v>26513667.064522494</v>
      </c>
      <c r="S87" s="53">
        <f>'Temporary Relocation Numbers'!S87*Assumptions!H$45</f>
        <v>15393790.861112198</v>
      </c>
      <c r="U87">
        <v>2106</v>
      </c>
      <c r="V87" s="51">
        <f>'Temporary Relocation Numbers'!V87*Assumptions!C$45</f>
        <v>0</v>
      </c>
      <c r="W87" s="51">
        <f>'Temporary Relocation Numbers'!W87*Assumptions!D$45</f>
        <v>0</v>
      </c>
      <c r="X87" s="51">
        <f>'Temporary Relocation Numbers'!X87*Assumptions!E$45</f>
        <v>0</v>
      </c>
      <c r="Y87" s="51">
        <f>'Temporary Relocation Numbers'!Y87*Assumptions!F$45</f>
        <v>0</v>
      </c>
      <c r="Z87" s="51">
        <f>'Temporary Relocation Numbers'!Z87*Assumptions!G$45</f>
        <v>0</v>
      </c>
      <c r="AA87" s="51">
        <f>'Temporary Relocation Numbers'!AA87*Assumptions!H$45</f>
        <v>0</v>
      </c>
      <c r="AB87" s="52">
        <f>'Temporary Relocation Numbers'!AB87*Assumptions!C$45</f>
        <v>117942.16131459756</v>
      </c>
      <c r="AC87" s="52">
        <f>'Temporary Relocation Numbers'!AC87*Assumptions!D$45</f>
        <v>119593.37059220488</v>
      </c>
      <c r="AD87" s="52">
        <f>'Temporary Relocation Numbers'!AD87*Assumptions!E$45</f>
        <v>82322.963833124246</v>
      </c>
      <c r="AE87" s="52">
        <f>'Temporary Relocation Numbers'!AE87*Assumptions!F$45</f>
        <v>65899.698736677834</v>
      </c>
      <c r="AF87" s="52">
        <f>'Temporary Relocation Numbers'!AF87*Assumptions!G$45</f>
        <v>67344.397660863469</v>
      </c>
      <c r="AG87" s="52">
        <f>'Temporary Relocation Numbers'!AG87*Assumptions!H$45</f>
        <v>27380.983981509424</v>
      </c>
      <c r="AH87" s="53">
        <f>'Temporary Relocation Numbers'!AH87*Assumptions!C$45</f>
        <v>66213260.014950186</v>
      </c>
      <c r="AI87" s="53">
        <f>'Temporary Relocation Numbers'!AI87*Assumptions!D$45</f>
        <v>112560709.2450178</v>
      </c>
      <c r="AJ87" s="53">
        <f>'Temporary Relocation Numbers'!AJ87*Assumptions!E$45</f>
        <v>89854850.71710971</v>
      </c>
      <c r="AK87" s="53">
        <f>'Temporary Relocation Numbers'!AK87*Assumptions!F$45</f>
        <v>32583217.416976355</v>
      </c>
      <c r="AL87" s="53">
        <f>'Temporary Relocation Numbers'!AL87*Assumptions!G$45</f>
        <v>25972072.868836939</v>
      </c>
      <c r="AM87" s="53">
        <f>'Temporary Relocation Numbers'!AM87*Assumptions!H$45</f>
        <v>14079684.643691199</v>
      </c>
    </row>
    <row r="88" spans="1:39" x14ac:dyDescent="0.35">
      <c r="A88">
        <v>2107</v>
      </c>
      <c r="B88" s="51">
        <f>'Temporary Relocation Numbers'!B88*Assumptions!C$45</f>
        <v>0</v>
      </c>
      <c r="C88" s="51">
        <f>'Temporary Relocation Numbers'!C88*Assumptions!D$45</f>
        <v>0</v>
      </c>
      <c r="D88" s="51">
        <f>'Temporary Relocation Numbers'!D88*Assumptions!E$45</f>
        <v>0</v>
      </c>
      <c r="E88" s="51">
        <f>'Temporary Relocation Numbers'!E88*Assumptions!F$45</f>
        <v>0</v>
      </c>
      <c r="F88" s="51">
        <f>'Temporary Relocation Numbers'!F88*Assumptions!G$45</f>
        <v>0</v>
      </c>
      <c r="G88" s="51">
        <f>'Temporary Relocation Numbers'!G88*Assumptions!H$45</f>
        <v>0</v>
      </c>
      <c r="H88" s="52">
        <f>'Temporary Relocation Numbers'!H88*Assumptions!C$45</f>
        <v>127450.96499162188</v>
      </c>
      <c r="I88" s="52">
        <f>'Temporary Relocation Numbers'!I88*Assumptions!D$45</f>
        <v>131752.05497008143</v>
      </c>
      <c r="J88" s="52">
        <f>'Temporary Relocation Numbers'!J88*Assumptions!E$45</f>
        <v>91655.032794816798</v>
      </c>
      <c r="K88" s="52">
        <f>'Temporary Relocation Numbers'!K88*Assumptions!F$45</f>
        <v>66468.329860264494</v>
      </c>
      <c r="L88" s="52">
        <f>'Temporary Relocation Numbers'!L88*Assumptions!G$45</f>
        <v>69163.511806691458</v>
      </c>
      <c r="M88" s="52">
        <f>'Temporary Relocation Numbers'!M88*Assumptions!H$45</f>
        <v>30117.164669676567</v>
      </c>
      <c r="N88" s="53">
        <f>'Temporary Relocation Numbers'!N88*Assumptions!C$45</f>
        <v>72110460.992614761</v>
      </c>
      <c r="O88" s="53">
        <f>'Temporary Relocation Numbers'!O88*Assumptions!D$45</f>
        <v>124973049.57876073</v>
      </c>
      <c r="P88" s="53">
        <f>'Temporary Relocation Numbers'!P88*Assumptions!E$45</f>
        <v>100822184.13409112</v>
      </c>
      <c r="Q88" s="53">
        <f>'Temporary Relocation Numbers'!Q88*Assumptions!F$45</f>
        <v>33121085.257399663</v>
      </c>
      <c r="R88" s="53">
        <f>'Temporary Relocation Numbers'!R88*Assumptions!G$45</f>
        <v>26881991.007323835</v>
      </c>
      <c r="S88" s="53">
        <f>'Temporary Relocation Numbers'!S88*Assumptions!H$45</f>
        <v>15607639.127775045</v>
      </c>
      <c r="U88">
        <v>2107</v>
      </c>
      <c r="V88" s="51">
        <f>'Temporary Relocation Numbers'!V88*Assumptions!C$45</f>
        <v>0</v>
      </c>
      <c r="W88" s="51">
        <f>'Temporary Relocation Numbers'!W88*Assumptions!D$45</f>
        <v>0</v>
      </c>
      <c r="X88" s="51">
        <f>'Temporary Relocation Numbers'!X88*Assumptions!E$45</f>
        <v>0</v>
      </c>
      <c r="Y88" s="51">
        <f>'Temporary Relocation Numbers'!Y88*Assumptions!F$45</f>
        <v>0</v>
      </c>
      <c r="Z88" s="51">
        <f>'Temporary Relocation Numbers'!Z88*Assumptions!G$45</f>
        <v>0</v>
      </c>
      <c r="AA88" s="51">
        <f>'Temporary Relocation Numbers'!AA88*Assumptions!H$45</f>
        <v>0</v>
      </c>
      <c r="AB88" s="52">
        <f>'Temporary Relocation Numbers'!AB88*Assumptions!C$45</f>
        <v>118653.74769632006</v>
      </c>
      <c r="AC88" s="52">
        <f>'Temporary Relocation Numbers'!AC88*Assumptions!D$45</f>
        <v>120314.91929802105</v>
      </c>
      <c r="AD88" s="52">
        <f>'Temporary Relocation Numbers'!AD88*Assumptions!E$45</f>
        <v>82819.647116809647</v>
      </c>
      <c r="AE88" s="52">
        <f>'Temporary Relocation Numbers'!AE88*Assumptions!F$45</f>
        <v>66297.294707940004</v>
      </c>
      <c r="AF88" s="52">
        <f>'Temporary Relocation Numbers'!AF88*Assumptions!G$45</f>
        <v>67750.710006903595</v>
      </c>
      <c r="AG88" s="52">
        <f>'Temporary Relocation Numbers'!AG88*Assumptions!H$45</f>
        <v>27546.183051140117</v>
      </c>
      <c r="AH88" s="53">
        <f>'Temporary Relocation Numbers'!AH88*Assumptions!C$45</f>
        <v>67133084.833414078</v>
      </c>
      <c r="AI88" s="53">
        <f>'Temporary Relocation Numbers'!AI88*Assumptions!D$45</f>
        <v>114124385.97569212</v>
      </c>
      <c r="AJ88" s="53">
        <f>'Temporary Relocation Numbers'!AJ88*Assumptions!E$45</f>
        <v>91103101.018186927</v>
      </c>
      <c r="AK88" s="53">
        <f>'Temporary Relocation Numbers'!AK88*Assumptions!F$45</f>
        <v>33035858.65588792</v>
      </c>
      <c r="AL88" s="53">
        <f>'Temporary Relocation Numbers'!AL88*Assumptions!G$45</f>
        <v>26332873.065146785</v>
      </c>
      <c r="AM88" s="53">
        <f>'Temporary Relocation Numbers'!AM88*Assumptions!H$45</f>
        <v>14275277.541072907</v>
      </c>
    </row>
    <row r="89" spans="1:39" x14ac:dyDescent="0.35">
      <c r="A89">
        <v>2108</v>
      </c>
      <c r="B89" s="51">
        <f>'Temporary Relocation Numbers'!B89*Assumptions!C$45</f>
        <v>0</v>
      </c>
      <c r="C89" s="51">
        <f>'Temporary Relocation Numbers'!C89*Assumptions!D$45</f>
        <v>0</v>
      </c>
      <c r="D89" s="51">
        <f>'Temporary Relocation Numbers'!D89*Assumptions!E$45</f>
        <v>0</v>
      </c>
      <c r="E89" s="51">
        <f>'Temporary Relocation Numbers'!E89*Assumptions!F$45</f>
        <v>0</v>
      </c>
      <c r="F89" s="51">
        <f>'Temporary Relocation Numbers'!F89*Assumptions!G$45</f>
        <v>0</v>
      </c>
      <c r="G89" s="51">
        <f>'Temporary Relocation Numbers'!G89*Assumptions!H$45</f>
        <v>0</v>
      </c>
      <c r="H89" s="52">
        <f>'Temporary Relocation Numbers'!H89*Assumptions!C$45</f>
        <v>128219.92131745619</v>
      </c>
      <c r="I89" s="52">
        <f>'Temporary Relocation Numbers'!I89*Assumptions!D$45</f>
        <v>132546.96127869649</v>
      </c>
      <c r="J89" s="52">
        <f>'Temporary Relocation Numbers'!J89*Assumptions!E$45</f>
        <v>92208.019720155178</v>
      </c>
      <c r="K89" s="52">
        <f>'Temporary Relocation Numbers'!K89*Assumptions!F$45</f>
        <v>66869.356582322289</v>
      </c>
      <c r="L89" s="52">
        <f>'Temporary Relocation Numbers'!L89*Assumptions!G$45</f>
        <v>69580.799505722753</v>
      </c>
      <c r="M89" s="52">
        <f>'Temporary Relocation Numbers'!M89*Assumptions!H$45</f>
        <v>30298.872076054104</v>
      </c>
      <c r="N89" s="53">
        <f>'Temporary Relocation Numbers'!N89*Assumptions!C$45</f>
        <v>73112208.855156228</v>
      </c>
      <c r="O89" s="53">
        <f>'Temporary Relocation Numbers'!O89*Assumptions!D$45</f>
        <v>126709156.70618066</v>
      </c>
      <c r="P89" s="53">
        <f>'Temporary Relocation Numbers'!P89*Assumptions!E$45</f>
        <v>102222791.0094713</v>
      </c>
      <c r="Q89" s="53">
        <f>'Temporary Relocation Numbers'!Q89*Assumptions!F$45</f>
        <v>33581198.476826347</v>
      </c>
      <c r="R89" s="53">
        <f>'Temporary Relocation Numbers'!R89*Assumptions!G$45</f>
        <v>27255431.651881687</v>
      </c>
      <c r="S89" s="53">
        <f>'Temporary Relocation Numbers'!S89*Assumptions!H$45</f>
        <v>15824458.142940804</v>
      </c>
      <c r="U89">
        <v>2108</v>
      </c>
      <c r="V89" s="51">
        <f>'Temporary Relocation Numbers'!V89*Assumptions!C$45</f>
        <v>0</v>
      </c>
      <c r="W89" s="51">
        <f>'Temporary Relocation Numbers'!W89*Assumptions!D$45</f>
        <v>0</v>
      </c>
      <c r="X89" s="51">
        <f>'Temporary Relocation Numbers'!X89*Assumptions!E$45</f>
        <v>0</v>
      </c>
      <c r="Y89" s="51">
        <f>'Temporary Relocation Numbers'!Y89*Assumptions!F$45</f>
        <v>0</v>
      </c>
      <c r="Z89" s="51">
        <f>'Temporary Relocation Numbers'!Z89*Assumptions!G$45</f>
        <v>0</v>
      </c>
      <c r="AA89" s="51">
        <f>'Temporary Relocation Numbers'!AA89*Assumptions!H$45</f>
        <v>0</v>
      </c>
      <c r="AB89" s="52">
        <f>'Temporary Relocation Numbers'!AB89*Assumptions!C$45</f>
        <v>119369.62732799668</v>
      </c>
      <c r="AC89" s="52">
        <f>'Temporary Relocation Numbers'!AC89*Assumptions!D$45</f>
        <v>121040.82135998302</v>
      </c>
      <c r="AD89" s="52">
        <f>'Temporary Relocation Numbers'!AD89*Assumptions!E$45</f>
        <v>83319.327064764744</v>
      </c>
      <c r="AE89" s="52">
        <f>'Temporary Relocation Numbers'!AE89*Assumptions!F$45</f>
        <v>66697.289514999517</v>
      </c>
      <c r="AF89" s="52">
        <f>'Temporary Relocation Numbers'!AF89*Assumptions!G$45</f>
        <v>68159.473777683961</v>
      </c>
      <c r="AG89" s="52">
        <f>'Temporary Relocation Numbers'!AG89*Assumptions!H$45</f>
        <v>27712.37882463745</v>
      </c>
      <c r="AH89" s="53">
        <f>'Temporary Relocation Numbers'!AH89*Assumptions!C$45</f>
        <v>68065687.722259521</v>
      </c>
      <c r="AI89" s="53">
        <f>'Temporary Relocation Numbers'!AI89*Assumptions!D$45</f>
        <v>115709785.07231861</v>
      </c>
      <c r="AJ89" s="53">
        <f>'Temporary Relocation Numbers'!AJ89*Assumptions!E$45</f>
        <v>92368691.827892318</v>
      </c>
      <c r="AK89" s="53">
        <f>'Temporary Relocation Numbers'!AK89*Assumptions!F$45</f>
        <v>33494787.919967193</v>
      </c>
      <c r="AL89" s="53">
        <f>'Temporary Relocation Numbers'!AL89*Assumptions!G$45</f>
        <v>26698685.444439277</v>
      </c>
      <c r="AM89" s="53">
        <f>'Temporary Relocation Numbers'!AM89*Assumptions!H$45</f>
        <v>14473587.586066527</v>
      </c>
    </row>
    <row r="90" spans="1:39" x14ac:dyDescent="0.35">
      <c r="A90">
        <v>2109</v>
      </c>
      <c r="B90" s="51">
        <f>'Temporary Relocation Numbers'!B90*Assumptions!C$45</f>
        <v>0</v>
      </c>
      <c r="C90" s="51">
        <f>'Temporary Relocation Numbers'!C90*Assumptions!D$45</f>
        <v>0</v>
      </c>
      <c r="D90" s="51">
        <f>'Temporary Relocation Numbers'!D90*Assumptions!E$45</f>
        <v>0</v>
      </c>
      <c r="E90" s="51">
        <f>'Temporary Relocation Numbers'!E90*Assumptions!F$45</f>
        <v>0</v>
      </c>
      <c r="F90" s="51">
        <f>'Temporary Relocation Numbers'!F90*Assumptions!G$45</f>
        <v>0</v>
      </c>
      <c r="G90" s="51">
        <f>'Temporary Relocation Numbers'!G90*Assumptions!H$45</f>
        <v>0</v>
      </c>
      <c r="H90" s="52">
        <f>'Temporary Relocation Numbers'!H90*Assumptions!C$45</f>
        <v>128993.51702621776</v>
      </c>
      <c r="I90" s="52">
        <f>'Temporary Relocation Numbers'!I90*Assumptions!D$45</f>
        <v>133346.66353557675</v>
      </c>
      <c r="J90" s="52">
        <f>'Temporary Relocation Numbers'!J90*Assumptions!E$45</f>
        <v>92764.343009360018</v>
      </c>
      <c r="K90" s="52">
        <f>'Temporary Relocation Numbers'!K90*Assumptions!F$45</f>
        <v>67272.802839098993</v>
      </c>
      <c r="L90" s="52">
        <f>'Temporary Relocation Numbers'!L90*Assumptions!G$45</f>
        <v>70000.604847644267</v>
      </c>
      <c r="M90" s="52">
        <f>'Temporary Relocation Numbers'!M90*Assumptions!H$45</f>
        <v>30481.675786877768</v>
      </c>
      <c r="N90" s="53">
        <f>'Temporary Relocation Numbers'!N90*Assumptions!C$45</f>
        <v>74127872.850895241</v>
      </c>
      <c r="O90" s="53">
        <f>'Temporary Relocation Numbers'!O90*Assumptions!D$45</f>
        <v>128469381.57713042</v>
      </c>
      <c r="P90" s="53">
        <f>'Temporary Relocation Numbers'!P90*Assumptions!E$45</f>
        <v>103642854.90848383</v>
      </c>
      <c r="Q90" s="53">
        <f>'Temporary Relocation Numbers'!Q90*Assumptions!F$45</f>
        <v>34047703.52106934</v>
      </c>
      <c r="R90" s="53">
        <f>'Temporary Relocation Numbers'!R90*Assumptions!G$45</f>
        <v>27634060.078660361</v>
      </c>
      <c r="S90" s="53">
        <f>'Temporary Relocation Numbers'!S90*Assumptions!H$45</f>
        <v>16044289.175808443</v>
      </c>
      <c r="U90">
        <v>2109</v>
      </c>
      <c r="V90" s="51">
        <f>'Temporary Relocation Numbers'!V90*Assumptions!C$45</f>
        <v>0</v>
      </c>
      <c r="W90" s="51">
        <f>'Temporary Relocation Numbers'!W90*Assumptions!D$45</f>
        <v>0</v>
      </c>
      <c r="X90" s="51">
        <f>'Temporary Relocation Numbers'!X90*Assumptions!E$45</f>
        <v>0</v>
      </c>
      <c r="Y90" s="51">
        <f>'Temporary Relocation Numbers'!Y90*Assumptions!F$45</f>
        <v>0</v>
      </c>
      <c r="Z90" s="51">
        <f>'Temporary Relocation Numbers'!Z90*Assumptions!G$45</f>
        <v>0</v>
      </c>
      <c r="AA90" s="51">
        <f>'Temporary Relocation Numbers'!AA90*Assumptions!H$45</f>
        <v>0</v>
      </c>
      <c r="AB90" s="52">
        <f>'Temporary Relocation Numbers'!AB90*Assumptions!C$45</f>
        <v>120089.82611230864</v>
      </c>
      <c r="AC90" s="52">
        <f>'Temporary Relocation Numbers'!AC90*Assumptions!D$45</f>
        <v>121771.10304341366</v>
      </c>
      <c r="AD90" s="52">
        <f>'Temporary Relocation Numbers'!AD90*Assumptions!E$45</f>
        <v>83822.021756914924</v>
      </c>
      <c r="AE90" s="52">
        <f>'Temporary Relocation Numbers'!AE90*Assumptions!F$45</f>
        <v>67099.697630873212</v>
      </c>
      <c r="AF90" s="52">
        <f>'Temporary Relocation Numbers'!AF90*Assumptions!G$45</f>
        <v>68570.70376350898</v>
      </c>
      <c r="AG90" s="52">
        <f>'Temporary Relocation Numbers'!AG90*Assumptions!H$45</f>
        <v>27879.577315465063</v>
      </c>
      <c r="AH90" s="53">
        <f>'Temporary Relocation Numbers'!AH90*Assumptions!C$45</f>
        <v>69011246.192551032</v>
      </c>
      <c r="AI90" s="53">
        <f>'Temporary Relocation Numbers'!AI90*Assumptions!D$45</f>
        <v>117317208.29879338</v>
      </c>
      <c r="AJ90" s="53">
        <f>'Temporary Relocation Numbers'!AJ90*Assumptions!E$45</f>
        <v>93651864.03800787</v>
      </c>
      <c r="AK90" s="53">
        <f>'Temporary Relocation Numbers'!AK90*Assumptions!F$45</f>
        <v>33960092.56153015</v>
      </c>
      <c r="AL90" s="53">
        <f>'Temporary Relocation Numbers'!AL90*Assumptions!G$45</f>
        <v>27069579.635219369</v>
      </c>
      <c r="AM90" s="53">
        <f>'Temporary Relocation Numbers'!AM90*Assumptions!H$45</f>
        <v>14674652.52488496</v>
      </c>
    </row>
    <row r="91" spans="1:39" x14ac:dyDescent="0.35">
      <c r="A91">
        <v>2110</v>
      </c>
      <c r="B91" s="51">
        <f>'Temporary Relocation Numbers'!B91*Assumptions!C$45</f>
        <v>0</v>
      </c>
      <c r="C91" s="51">
        <f>'Temporary Relocation Numbers'!C91*Assumptions!D$45</f>
        <v>0</v>
      </c>
      <c r="D91" s="51">
        <f>'Temporary Relocation Numbers'!D91*Assumptions!E$45</f>
        <v>0</v>
      </c>
      <c r="E91" s="51">
        <f>'Temporary Relocation Numbers'!E91*Assumptions!F$45</f>
        <v>0</v>
      </c>
      <c r="F91" s="51">
        <f>'Temporary Relocation Numbers'!F91*Assumptions!G$45</f>
        <v>0</v>
      </c>
      <c r="G91" s="51">
        <f>'Temporary Relocation Numbers'!G91*Assumptions!H$45</f>
        <v>0</v>
      </c>
      <c r="H91" s="52">
        <f>'Temporary Relocation Numbers'!H91*Assumptions!C$45</f>
        <v>126349.12618635167</v>
      </c>
      <c r="I91" s="52">
        <f>'Temporary Relocation Numbers'!I91*Assumptions!D$45</f>
        <v>130613.03239108669</v>
      </c>
      <c r="J91" s="52">
        <f>'Temporary Relocation Numbers'!J91*Assumptions!E$45</f>
        <v>90862.656904698742</v>
      </c>
      <c r="K91" s="52">
        <f>'Temporary Relocation Numbers'!K91*Assumptions!F$45</f>
        <v>65893.697999561424</v>
      </c>
      <c r="L91" s="52">
        <f>'Temporary Relocation Numbers'!L91*Assumptions!G$45</f>
        <v>68565.579564888627</v>
      </c>
      <c r="M91" s="52">
        <f>'Temporary Relocation Numbers'!M91*Assumptions!H$45</f>
        <v>29856.795823195538</v>
      </c>
      <c r="N91" s="53">
        <f>'Temporary Relocation Numbers'!N91*Assumptions!C$45</f>
        <v>73175407.845565245</v>
      </c>
      <c r="O91" s="53">
        <f>'Temporary Relocation Numbers'!O91*Assumptions!D$45</f>
        <v>126818685.48262988</v>
      </c>
      <c r="P91" s="53">
        <f>'Temporary Relocation Numbers'!P91*Assumptions!E$45</f>
        <v>102311153.50446013</v>
      </c>
      <c r="Q91" s="53">
        <f>'Temporary Relocation Numbers'!Q91*Assumptions!F$45</f>
        <v>33610226.43089439</v>
      </c>
      <c r="R91" s="53">
        <f>'Temporary Relocation Numbers'!R91*Assumptions!G$45</f>
        <v>27278991.544142269</v>
      </c>
      <c r="S91" s="53">
        <f>'Temporary Relocation Numbers'!S91*Assumptions!H$45</f>
        <v>15838136.977078946</v>
      </c>
      <c r="U91">
        <v>2110</v>
      </c>
      <c r="V91" s="51">
        <f>'Temporary Relocation Numbers'!V91*Assumptions!C$45</f>
        <v>0</v>
      </c>
      <c r="W91" s="51">
        <f>'Temporary Relocation Numbers'!W91*Assumptions!D$45</f>
        <v>0</v>
      </c>
      <c r="X91" s="51">
        <f>'Temporary Relocation Numbers'!X91*Assumptions!E$45</f>
        <v>0</v>
      </c>
      <c r="Y91" s="51">
        <f>'Temporary Relocation Numbers'!Y91*Assumptions!F$45</f>
        <v>0</v>
      </c>
      <c r="Z91" s="51">
        <f>'Temporary Relocation Numbers'!Z91*Assumptions!G$45</f>
        <v>0</v>
      </c>
      <c r="AA91" s="51">
        <f>'Temporary Relocation Numbers'!AA91*Assumptions!H$45</f>
        <v>0</v>
      </c>
      <c r="AB91" s="52">
        <f>'Temporary Relocation Numbers'!AB91*Assumptions!C$45</f>
        <v>117627.96257487245</v>
      </c>
      <c r="AC91" s="52">
        <f>'Temporary Relocation Numbers'!AC91*Assumptions!D$45</f>
        <v>119274.77301945638</v>
      </c>
      <c r="AD91" s="52">
        <f>'Temporary Relocation Numbers'!AD91*Assumptions!E$45</f>
        <v>82103.654883733325</v>
      </c>
      <c r="AE91" s="52">
        <f>'Temporary Relocation Numbers'!AE91*Assumptions!F$45</f>
        <v>65724.141479963713</v>
      </c>
      <c r="AF91" s="52">
        <f>'Temporary Relocation Numbers'!AF91*Assumptions!G$45</f>
        <v>67164.991716146644</v>
      </c>
      <c r="AG91" s="52">
        <f>'Temporary Relocation Numbers'!AG91*Assumptions!H$45</f>
        <v>27308.040849354373</v>
      </c>
      <c r="AH91" s="53">
        <f>'Temporary Relocation Numbers'!AH91*Assumptions!C$45</f>
        <v>68124524.444783702</v>
      </c>
      <c r="AI91" s="53">
        <f>'Temporary Relocation Numbers'!AI91*Assumptions!D$45</f>
        <v>115809805.87201156</v>
      </c>
      <c r="AJ91" s="53">
        <f>'Temporary Relocation Numbers'!AJ91*Assumptions!E$45</f>
        <v>92448536.332118481</v>
      </c>
      <c r="AK91" s="53">
        <f>'Temporary Relocation Numbers'!AK91*Assumptions!F$45</f>
        <v>33523741.179807827</v>
      </c>
      <c r="AL91" s="53">
        <f>'Temporary Relocation Numbers'!AL91*Assumptions!G$45</f>
        <v>26721764.079208456</v>
      </c>
      <c r="AM91" s="53">
        <f>'Temporary Relocation Numbers'!AM91*Assumptions!H$45</f>
        <v>14486098.71296802</v>
      </c>
    </row>
    <row r="92" spans="1:39" x14ac:dyDescent="0.35">
      <c r="A92">
        <v>2111</v>
      </c>
      <c r="B92" s="51">
        <f>'Temporary Relocation Numbers'!B92*Assumptions!C$45</f>
        <v>0</v>
      </c>
      <c r="C92" s="51">
        <f>'Temporary Relocation Numbers'!C92*Assumptions!D$45</f>
        <v>0</v>
      </c>
      <c r="D92" s="51">
        <f>'Temporary Relocation Numbers'!D92*Assumptions!E$45</f>
        <v>0</v>
      </c>
      <c r="E92" s="51">
        <f>'Temporary Relocation Numbers'!E92*Assumptions!F$45</f>
        <v>0</v>
      </c>
      <c r="F92" s="51">
        <f>'Temporary Relocation Numbers'!F92*Assumptions!G$45</f>
        <v>0</v>
      </c>
      <c r="G92" s="51">
        <f>'Temporary Relocation Numbers'!G92*Assumptions!H$45</f>
        <v>0</v>
      </c>
      <c r="H92" s="52">
        <f>'Temporary Relocation Numbers'!H92*Assumptions!C$45</f>
        <v>127111.43473263081</v>
      </c>
      <c r="I92" s="52">
        <f>'Temporary Relocation Numbers'!I92*Assumptions!D$45</f>
        <v>131401.06657741187</v>
      </c>
      <c r="J92" s="52">
        <f>'Temporary Relocation Numbers'!J92*Assumptions!E$45</f>
        <v>91410.863148673234</v>
      </c>
      <c r="K92" s="52">
        <f>'Temporary Relocation Numbers'!K92*Assumptions!F$45</f>
        <v>66291.257766274139</v>
      </c>
      <c r="L92" s="52">
        <f>'Temporary Relocation Numbers'!L92*Assumptions!G$45</f>
        <v>68979.259729212092</v>
      </c>
      <c r="M92" s="52">
        <f>'Temporary Relocation Numbers'!M92*Assumptions!H$45</f>
        <v>30036.932333098772</v>
      </c>
      <c r="N92" s="53">
        <f>'Temporary Relocation Numbers'!N92*Assumptions!C$45</f>
        <v>74191949.792334974</v>
      </c>
      <c r="O92" s="53">
        <f>'Temporary Relocation Numbers'!O92*Assumptions!D$45</f>
        <v>128580431.91114818</v>
      </c>
      <c r="P92" s="53">
        <f>'Temporary Relocation Numbers'!P92*Assumptions!E$45</f>
        <v>103732444.92218859</v>
      </c>
      <c r="Q92" s="53">
        <f>'Temporary Relocation Numbers'!Q92*Assumptions!F$45</f>
        <v>34077134.727183484</v>
      </c>
      <c r="R92" s="53">
        <f>'Temporary Relocation Numbers'!R92*Assumptions!G$45</f>
        <v>27657947.261460871</v>
      </c>
      <c r="S92" s="53">
        <f>'Temporary Relocation Numbers'!S92*Assumptions!H$45</f>
        <v>16058158.034288011</v>
      </c>
      <c r="U92">
        <v>2111</v>
      </c>
      <c r="V92" s="51">
        <f>'Temporary Relocation Numbers'!V92*Assumptions!C$45</f>
        <v>0</v>
      </c>
      <c r="W92" s="51">
        <f>'Temporary Relocation Numbers'!W92*Assumptions!D$45</f>
        <v>0</v>
      </c>
      <c r="X92" s="51">
        <f>'Temporary Relocation Numbers'!X92*Assumptions!E$45</f>
        <v>0</v>
      </c>
      <c r="Y92" s="51">
        <f>'Temporary Relocation Numbers'!Y92*Assumptions!F$45</f>
        <v>0</v>
      </c>
      <c r="Z92" s="51">
        <f>'Temporary Relocation Numbers'!Z92*Assumptions!G$45</f>
        <v>0</v>
      </c>
      <c r="AA92" s="51">
        <f>'Temporary Relocation Numbers'!AA92*Assumptions!H$45</f>
        <v>0</v>
      </c>
      <c r="AB92" s="52">
        <f>'Temporary Relocation Numbers'!AB92*Assumptions!C$45</f>
        <v>118337.6532855148</v>
      </c>
      <c r="AC92" s="52">
        <f>'Temporary Relocation Numbers'!AC92*Assumptions!D$45</f>
        <v>119994.39951449152</v>
      </c>
      <c r="AD92" s="52">
        <f>'Temporary Relocation Numbers'!AD92*Assumptions!E$45</f>
        <v>82599.014999689403</v>
      </c>
      <c r="AE92" s="52">
        <f>'Temporary Relocation Numbers'!AE92*Assumptions!F$45</f>
        <v>66120.678252787431</v>
      </c>
      <c r="AF92" s="52">
        <f>'Temporary Relocation Numbers'!AF92*Assumptions!G$45</f>
        <v>67570.221643265191</v>
      </c>
      <c r="AG92" s="52">
        <f>'Temporary Relocation Numbers'!AG92*Assumptions!H$45</f>
        <v>27472.799827512234</v>
      </c>
      <c r="AH92" s="53">
        <f>'Temporary Relocation Numbers'!AH92*Assumptions!C$45</f>
        <v>69070900.266125441</v>
      </c>
      <c r="AI92" s="53">
        <f>'Temporary Relocation Numbers'!AI92*Assumptions!D$45</f>
        <v>117418618.57264753</v>
      </c>
      <c r="AJ92" s="53">
        <f>'Temporary Relocation Numbers'!AJ92*Assumptions!E$45</f>
        <v>93732817.730281681</v>
      </c>
      <c r="AK92" s="53">
        <f>'Temporary Relocation Numbers'!AK92*Assumptions!F$45</f>
        <v>33989448.035775721</v>
      </c>
      <c r="AL92" s="53">
        <f>'Temporary Relocation Numbers'!AL92*Assumptions!G$45</f>
        <v>27092978.874970559</v>
      </c>
      <c r="AM92" s="53">
        <f>'Temporary Relocation Numbers'!AM92*Assumptions!H$45</f>
        <v>14687337.454511594</v>
      </c>
    </row>
    <row r="93" spans="1:39" x14ac:dyDescent="0.35">
      <c r="A93">
        <v>2112</v>
      </c>
      <c r="B93" s="51">
        <f>'Temporary Relocation Numbers'!B93*Assumptions!C$45</f>
        <v>0</v>
      </c>
      <c r="C93" s="51">
        <f>'Temporary Relocation Numbers'!C93*Assumptions!D$45</f>
        <v>0</v>
      </c>
      <c r="D93" s="51">
        <f>'Temporary Relocation Numbers'!D93*Assumptions!E$45</f>
        <v>0</v>
      </c>
      <c r="E93" s="51">
        <f>'Temporary Relocation Numbers'!E93*Assumptions!F$45</f>
        <v>0</v>
      </c>
      <c r="F93" s="51">
        <f>'Temporary Relocation Numbers'!F93*Assumptions!G$45</f>
        <v>0</v>
      </c>
      <c r="G93" s="51">
        <f>'Temporary Relocation Numbers'!G93*Assumptions!H$45</f>
        <v>0</v>
      </c>
      <c r="H93" s="52">
        <f>'Temporary Relocation Numbers'!H93*Assumptions!C$45</f>
        <v>127878.34255345396</v>
      </c>
      <c r="I93" s="52">
        <f>'Temporary Relocation Numbers'!I93*Assumptions!D$45</f>
        <v>132193.85525008076</v>
      </c>
      <c r="J93" s="52">
        <f>'Temporary Relocation Numbers'!J93*Assumptions!E$45</f>
        <v>91962.376912988533</v>
      </c>
      <c r="K93" s="52">
        <f>'Temporary Relocation Numbers'!K93*Assumptions!F$45</f>
        <v>66691.216150349486</v>
      </c>
      <c r="L93" s="52">
        <f>'Temporary Relocation Numbers'!L93*Assumptions!G$45</f>
        <v>69395.435770904951</v>
      </c>
      <c r="M93" s="52">
        <f>'Temporary Relocation Numbers'!M93*Assumptions!H$45</f>
        <v>30218.15566967933</v>
      </c>
      <c r="N93" s="53">
        <f>'Temporary Relocation Numbers'!N93*Assumptions!C$45</f>
        <v>75222613.389533013</v>
      </c>
      <c r="O93" s="53">
        <f>'Temporary Relocation Numbers'!O93*Assumptions!D$45</f>
        <v>130366652.26057631</v>
      </c>
      <c r="P93" s="53">
        <f>'Temporary Relocation Numbers'!P93*Assumptions!E$45</f>
        <v>105173480.71015351</v>
      </c>
      <c r="Q93" s="53">
        <f>'Temporary Relocation Numbers'!Q93*Assumptions!F$45</f>
        <v>34550529.244492017</v>
      </c>
      <c r="R93" s="53">
        <f>'Temporary Relocation Numbers'!R93*Assumptions!G$45</f>
        <v>28042167.375575688</v>
      </c>
      <c r="S93" s="53">
        <f>'Temporary Relocation Numbers'!S93*Assumptions!H$45</f>
        <v>16281235.591493599</v>
      </c>
      <c r="U93">
        <v>2112</v>
      </c>
      <c r="V93" s="51">
        <f>'Temporary Relocation Numbers'!V93*Assumptions!C$45</f>
        <v>0</v>
      </c>
      <c r="W93" s="51">
        <f>'Temporary Relocation Numbers'!W93*Assumptions!D$45</f>
        <v>0</v>
      </c>
      <c r="X93" s="51">
        <f>'Temporary Relocation Numbers'!X93*Assumptions!E$45</f>
        <v>0</v>
      </c>
      <c r="Y93" s="51">
        <f>'Temporary Relocation Numbers'!Y93*Assumptions!F$45</f>
        <v>0</v>
      </c>
      <c r="Z93" s="51">
        <f>'Temporary Relocation Numbers'!Z93*Assumptions!G$45</f>
        <v>0</v>
      </c>
      <c r="AA93" s="51">
        <f>'Temporary Relocation Numbers'!AA93*Assumptions!H$45</f>
        <v>0</v>
      </c>
      <c r="AB93" s="52">
        <f>'Temporary Relocation Numbers'!AB93*Assumptions!C$45</f>
        <v>119051.62580886339</v>
      </c>
      <c r="AC93" s="52">
        <f>'Temporary Relocation Numbers'!AC93*Assumptions!D$45</f>
        <v>120718.36776830132</v>
      </c>
      <c r="AD93" s="52">
        <f>'Temporary Relocation Numbers'!AD93*Assumptions!E$45</f>
        <v>83097.363796780672</v>
      </c>
      <c r="AE93" s="52">
        <f>'Temporary Relocation Numbers'!AE93*Assumptions!F$45</f>
        <v>66519.607470893243</v>
      </c>
      <c r="AF93" s="52">
        <f>'Temporary Relocation Numbers'!AF93*Assumptions!G$45</f>
        <v>67977.896464511417</v>
      </c>
      <c r="AG93" s="52">
        <f>'Temporary Relocation Numbers'!AG93*Assumptions!H$45</f>
        <v>27638.552854310699</v>
      </c>
      <c r="AH93" s="53">
        <f>'Temporary Relocation Numbers'!AH93*Assumptions!C$45</f>
        <v>70030423.000455111</v>
      </c>
      <c r="AI93" s="53">
        <f>'Temporary Relocation Numbers'!AI93*Assumptions!D$45</f>
        <v>119049780.66145693</v>
      </c>
      <c r="AJ93" s="53">
        <f>'Temporary Relocation Numbers'!AJ93*Assumptions!E$45</f>
        <v>95034940.17574653</v>
      </c>
      <c r="AK93" s="53">
        <f>'Temporary Relocation Numbers'!AK93*Assumptions!F$45</f>
        <v>34461624.422531731</v>
      </c>
      <c r="AL93" s="53">
        <f>'Temporary Relocation Numbers'!AL93*Assumptions!G$45</f>
        <v>27469350.531791106</v>
      </c>
      <c r="AM93" s="53">
        <f>'Temporary Relocation Numbers'!AM93*Assumptions!H$45</f>
        <v>14891371.774899438</v>
      </c>
    </row>
    <row r="94" spans="1:39" x14ac:dyDescent="0.35">
      <c r="A94">
        <v>2113</v>
      </c>
      <c r="B94" s="51">
        <f>'Temporary Relocation Numbers'!B94*Assumptions!C$45</f>
        <v>0</v>
      </c>
      <c r="C94" s="51">
        <f>'Temporary Relocation Numbers'!C94*Assumptions!D$45</f>
        <v>0</v>
      </c>
      <c r="D94" s="51">
        <f>'Temporary Relocation Numbers'!D94*Assumptions!E$45</f>
        <v>0</v>
      </c>
      <c r="E94" s="51">
        <f>'Temporary Relocation Numbers'!E94*Assumptions!F$45</f>
        <v>0</v>
      </c>
      <c r="F94" s="51">
        <f>'Temporary Relocation Numbers'!F94*Assumptions!G$45</f>
        <v>0</v>
      </c>
      <c r="G94" s="51">
        <f>'Temporary Relocation Numbers'!G94*Assumptions!H$45</f>
        <v>0</v>
      </c>
      <c r="H94" s="52">
        <f>'Temporary Relocation Numbers'!H94*Assumptions!C$45</f>
        <v>128649.87739785589</v>
      </c>
      <c r="I94" s="52">
        <f>'Temporary Relocation Numbers'!I94*Assumptions!D$45</f>
        <v>132991.42709457528</v>
      </c>
      <c r="J94" s="52">
        <f>'Temporary Relocation Numbers'!J94*Assumptions!E$45</f>
        <v>92517.218153073714</v>
      </c>
      <c r="K94" s="52">
        <f>'Temporary Relocation Numbers'!K94*Assumptions!F$45</f>
        <v>67093.587623486354</v>
      </c>
      <c r="L94" s="52">
        <f>'Temporary Relocation Numbers'!L94*Assumptions!G$45</f>
        <v>69814.122748469788</v>
      </c>
      <c r="M94" s="52">
        <f>'Temporary Relocation Numbers'!M94*Assumptions!H$45</f>
        <v>30400.472390143339</v>
      </c>
      <c r="N94" s="53">
        <f>'Temporary Relocation Numbers'!N94*Assumptions!C$45</f>
        <v>76267594.813039184</v>
      </c>
      <c r="O94" s="53">
        <f>'Temporary Relocation Numbers'!O94*Assumptions!D$45</f>
        <v>132177686.51900515</v>
      </c>
      <c r="P94" s="53">
        <f>'Temporary Relocation Numbers'!P94*Assumptions!E$45</f>
        <v>106634535.15422696</v>
      </c>
      <c r="Q94" s="53">
        <f>'Temporary Relocation Numbers'!Q94*Assumptions!F$45</f>
        <v>35030500.088443376</v>
      </c>
      <c r="R94" s="53">
        <f>'Temporary Relocation Numbers'!R94*Assumptions!G$45</f>
        <v>28431725.018708628</v>
      </c>
      <c r="S94" s="53">
        <f>'Temporary Relocation Numbers'!S94*Assumptions!H$45</f>
        <v>16507412.109141756</v>
      </c>
      <c r="U94">
        <v>2113</v>
      </c>
      <c r="V94" s="51">
        <f>'Temporary Relocation Numbers'!V94*Assumptions!C$45</f>
        <v>0</v>
      </c>
      <c r="W94" s="51">
        <f>'Temporary Relocation Numbers'!W94*Assumptions!D$45</f>
        <v>0</v>
      </c>
      <c r="X94" s="51">
        <f>'Temporary Relocation Numbers'!X94*Assumptions!E$45</f>
        <v>0</v>
      </c>
      <c r="Y94" s="51">
        <f>'Temporary Relocation Numbers'!Y94*Assumptions!F$45</f>
        <v>0</v>
      </c>
      <c r="Z94" s="51">
        <f>'Temporary Relocation Numbers'!Z94*Assumptions!G$45</f>
        <v>0</v>
      </c>
      <c r="AA94" s="51">
        <f>'Temporary Relocation Numbers'!AA94*Assumptions!H$45</f>
        <v>0</v>
      </c>
      <c r="AB94" s="52">
        <f>'Temporary Relocation Numbers'!AB94*Assumptions!C$45</f>
        <v>119769.90597859459</v>
      </c>
      <c r="AC94" s="52">
        <f>'Temporary Relocation Numbers'!AC94*Assumptions!D$45</f>
        <v>121446.7039762377</v>
      </c>
      <c r="AD94" s="52">
        <f>'Temporary Relocation Numbers'!AD94*Assumptions!E$45</f>
        <v>83598.719306767525</v>
      </c>
      <c r="AE94" s="52">
        <f>'Temporary Relocation Numbers'!AE94*Assumptions!F$45</f>
        <v>66920.943568741714</v>
      </c>
      <c r="AF94" s="52">
        <f>'Temporary Relocation Numbers'!AF94*Assumptions!G$45</f>
        <v>68388.03093078814</v>
      </c>
      <c r="AG94" s="52">
        <f>'Temporary Relocation Numbers'!AG94*Assumptions!H$45</f>
        <v>27805.305927193473</v>
      </c>
      <c r="AH94" s="53">
        <f>'Temporary Relocation Numbers'!AH94*Assumptions!C$45</f>
        <v>71003275.282744184</v>
      </c>
      <c r="AI94" s="53">
        <f>'Temporary Relocation Numbers'!AI94*Assumptions!D$45</f>
        <v>120703602.61283596</v>
      </c>
      <c r="AJ94" s="53">
        <f>'Temporary Relocation Numbers'!AJ94*Assumptions!E$45</f>
        <v>96355151.513704315</v>
      </c>
      <c r="AK94" s="53">
        <f>'Temporary Relocation Numbers'!AK94*Assumptions!F$45</f>
        <v>34940360.213841051</v>
      </c>
      <c r="AL94" s="53">
        <f>'Temporary Relocation Numbers'!AL94*Assumptions!G$45</f>
        <v>27850950.688021451</v>
      </c>
      <c r="AM94" s="53">
        <f>'Temporary Relocation Numbers'!AM94*Assumptions!H$45</f>
        <v>15098240.509899538</v>
      </c>
    </row>
    <row r="95" spans="1:39" x14ac:dyDescent="0.35">
      <c r="A95">
        <v>2114</v>
      </c>
      <c r="B95" s="51">
        <f>'Temporary Relocation Numbers'!B95*Assumptions!C$45</f>
        <v>0</v>
      </c>
      <c r="C95" s="51">
        <f>'Temporary Relocation Numbers'!C95*Assumptions!D$45</f>
        <v>0</v>
      </c>
      <c r="D95" s="51">
        <f>'Temporary Relocation Numbers'!D95*Assumptions!E$45</f>
        <v>0</v>
      </c>
      <c r="E95" s="51">
        <f>'Temporary Relocation Numbers'!E95*Assumptions!F$45</f>
        <v>0</v>
      </c>
      <c r="F95" s="51">
        <f>'Temporary Relocation Numbers'!F95*Assumptions!G$45</f>
        <v>0</v>
      </c>
      <c r="G95" s="51">
        <f>'Temporary Relocation Numbers'!G95*Assumptions!H$45</f>
        <v>0</v>
      </c>
      <c r="H95" s="52">
        <f>'Temporary Relocation Numbers'!H95*Assumptions!C$45</f>
        <v>129426.06718229098</v>
      </c>
      <c r="I95" s="52">
        <f>'Temporary Relocation Numbers'!I95*Assumptions!D$45</f>
        <v>133793.81096944693</v>
      </c>
      <c r="J95" s="52">
        <f>'Temporary Relocation Numbers'!J95*Assumptions!E$45</f>
        <v>93075.406944755887</v>
      </c>
      <c r="K95" s="52">
        <f>'Temporary Relocation Numbers'!K95*Assumptions!F$45</f>
        <v>67498.38674469656</v>
      </c>
      <c r="L95" s="52">
        <f>'Temporary Relocation Numbers'!L95*Assumptions!G$45</f>
        <v>70235.335811262514</v>
      </c>
      <c r="M95" s="52">
        <f>'Temporary Relocation Numbers'!M95*Assumptions!H$45</f>
        <v>30583.889091258861</v>
      </c>
      <c r="N95" s="53">
        <f>'Temporary Relocation Numbers'!N95*Assumptions!C$45</f>
        <v>77327092.963979676</v>
      </c>
      <c r="O95" s="53">
        <f>'Temporary Relocation Numbers'!O95*Assumptions!D$45</f>
        <v>134013879.39758973</v>
      </c>
      <c r="P95" s="53">
        <f>'Temporary Relocation Numbers'!P95*Assumptions!E$45</f>
        <v>108115886.35061982</v>
      </c>
      <c r="Q95" s="53">
        <f>'Temporary Relocation Numbers'!Q95*Assumptions!F$45</f>
        <v>35517138.616394982</v>
      </c>
      <c r="R95" s="53">
        <f>'Temporary Relocation Numbers'!R95*Assumptions!G$45</f>
        <v>28826694.339023683</v>
      </c>
      <c r="S95" s="53">
        <f>'Temporary Relocation Numbers'!S95*Assumptions!H$45</f>
        <v>16736730.637532776</v>
      </c>
      <c r="U95">
        <v>2114</v>
      </c>
      <c r="V95" s="51">
        <f>'Temporary Relocation Numbers'!V95*Assumptions!C$45</f>
        <v>0</v>
      </c>
      <c r="W95" s="51">
        <f>'Temporary Relocation Numbers'!W95*Assumptions!D$45</f>
        <v>0</v>
      </c>
      <c r="X95" s="51">
        <f>'Temporary Relocation Numbers'!X95*Assumptions!E$45</f>
        <v>0</v>
      </c>
      <c r="Y95" s="51">
        <f>'Temporary Relocation Numbers'!Y95*Assumptions!F$45</f>
        <v>0</v>
      </c>
      <c r="Z95" s="51">
        <f>'Temporary Relocation Numbers'!Z95*Assumptions!G$45</f>
        <v>0</v>
      </c>
      <c r="AA95" s="51">
        <f>'Temporary Relocation Numbers'!AA95*Assumptions!H$45</f>
        <v>0</v>
      </c>
      <c r="AB95" s="52">
        <f>'Temporary Relocation Numbers'!AB95*Assumptions!C$45</f>
        <v>120492.51978424822</v>
      </c>
      <c r="AC95" s="52">
        <f>'Temporary Relocation Numbers'!AC95*Assumptions!D$45</f>
        <v>122179.43449169827</v>
      </c>
      <c r="AD95" s="52">
        <f>'Temporary Relocation Numbers'!AD95*Assumptions!E$45</f>
        <v>84103.099670202311</v>
      </c>
      <c r="AE95" s="52">
        <f>'Temporary Relocation Numbers'!AE95*Assumptions!F$45</f>
        <v>67324.70106788163</v>
      </c>
      <c r="AF95" s="52">
        <f>'Temporary Relocation Numbers'!AF95*Assumptions!G$45</f>
        <v>68800.63988199571</v>
      </c>
      <c r="AG95" s="52">
        <f>'Temporary Relocation Numbers'!AG95*Assumptions!H$45</f>
        <v>27973.065079788983</v>
      </c>
      <c r="AH95" s="53">
        <f>'Temporary Relocation Numbers'!AH95*Assumptions!C$45</f>
        <v>71989642.285102099</v>
      </c>
      <c r="AI95" s="53">
        <f>'Temporary Relocation Numbers'!AI95*Assumptions!D$45</f>
        <v>122380399.21424514</v>
      </c>
      <c r="AJ95" s="53">
        <f>'Temporary Relocation Numbers'!AJ95*Assumptions!E$45</f>
        <v>97693703.032375112</v>
      </c>
      <c r="AK95" s="53">
        <f>'Temporary Relocation Numbers'!AK95*Assumptions!F$45</f>
        <v>35425746.5319819</v>
      </c>
      <c r="AL95" s="53">
        <f>'Temporary Relocation Numbers'!AL95*Assumptions!G$45</f>
        <v>28237851.977202382</v>
      </c>
      <c r="AM95" s="53">
        <f>'Temporary Relocation Numbers'!AM95*Assumptions!H$45</f>
        <v>15307983.034780614</v>
      </c>
    </row>
    <row r="96" spans="1:39" x14ac:dyDescent="0.35">
      <c r="A96">
        <v>2115</v>
      </c>
      <c r="B96" s="51">
        <f>'Temporary Relocation Numbers'!B96*Assumptions!C$45</f>
        <v>0</v>
      </c>
      <c r="C96" s="51">
        <f>'Temporary Relocation Numbers'!C96*Assumptions!D$45</f>
        <v>0</v>
      </c>
      <c r="D96" s="51">
        <f>'Temporary Relocation Numbers'!D96*Assumptions!E$45</f>
        <v>0</v>
      </c>
      <c r="E96" s="51">
        <f>'Temporary Relocation Numbers'!E96*Assumptions!F$45</f>
        <v>0</v>
      </c>
      <c r="F96" s="51">
        <f>'Temporary Relocation Numbers'!F96*Assumptions!G$45</f>
        <v>0</v>
      </c>
      <c r="G96" s="51">
        <f>'Temporary Relocation Numbers'!G96*Assumptions!H$45</f>
        <v>0</v>
      </c>
      <c r="H96" s="52">
        <f>'Temporary Relocation Numbers'!H96*Assumptions!C$45</f>
        <v>130206.93999164338</v>
      </c>
      <c r="I96" s="52">
        <f>'Temporary Relocation Numbers'!I96*Assumptions!D$45</f>
        <v>134601.0359073609</v>
      </c>
      <c r="J96" s="52">
        <f>'Temporary Relocation Numbers'!J96*Assumptions!E$45</f>
        <v>93636.963484986685</v>
      </c>
      <c r="K96" s="52">
        <f>'Temporary Relocation Numbers'!K96*Assumptions!F$45</f>
        <v>67905.628160831431</v>
      </c>
      <c r="L96" s="52">
        <f>'Temporary Relocation Numbers'!L96*Assumptions!G$45</f>
        <v>70659.090200040329</v>
      </c>
      <c r="M96" s="52">
        <f>'Temporary Relocation Numbers'!M96*Assumptions!H$45</f>
        <v>30768.412409594541</v>
      </c>
      <c r="N96" s="53">
        <f>'Temporary Relocation Numbers'!N96*Assumptions!C$45</f>
        <v>78401309.506585702</v>
      </c>
      <c r="O96" s="53">
        <f>'Temporary Relocation Numbers'!O96*Assumptions!D$45</f>
        <v>135875580.39616162</v>
      </c>
      <c r="P96" s="53">
        <f>'Temporary Relocation Numbers'!P96*Assumptions!E$45</f>
        <v>109617816.25881445</v>
      </c>
      <c r="Q96" s="53">
        <f>'Temporary Relocation Numbers'!Q96*Assumptions!F$45</f>
        <v>36010537.454827145</v>
      </c>
      <c r="R96" s="53">
        <f>'Temporary Relocation Numbers'!R96*Assumptions!G$45</f>
        <v>29227150.51474015</v>
      </c>
      <c r="S96" s="53">
        <f>'Temporary Relocation Numbers'!S96*Assumptions!H$45</f>
        <v>16969234.82501534</v>
      </c>
      <c r="U96">
        <v>2115</v>
      </c>
      <c r="V96" s="51">
        <f>'Temporary Relocation Numbers'!V96*Assumptions!C$45</f>
        <v>0</v>
      </c>
      <c r="W96" s="51">
        <f>'Temporary Relocation Numbers'!W96*Assumptions!D$45</f>
        <v>0</v>
      </c>
      <c r="X96" s="51">
        <f>'Temporary Relocation Numbers'!X96*Assumptions!E$45</f>
        <v>0</v>
      </c>
      <c r="Y96" s="51">
        <f>'Temporary Relocation Numbers'!Y96*Assumptions!F$45</f>
        <v>0</v>
      </c>
      <c r="Z96" s="51">
        <f>'Temporary Relocation Numbers'!Z96*Assumptions!G$45</f>
        <v>0</v>
      </c>
      <c r="AA96" s="51">
        <f>'Temporary Relocation Numbers'!AA96*Assumptions!H$45</f>
        <v>0</v>
      </c>
      <c r="AB96" s="52">
        <f>'Temporary Relocation Numbers'!AB96*Assumptions!C$45</f>
        <v>121219.49337216814</v>
      </c>
      <c r="AC96" s="52">
        <f>'Temporary Relocation Numbers'!AC96*Assumptions!D$45</f>
        <v>122916.58582707985</v>
      </c>
      <c r="AD96" s="52">
        <f>'Temporary Relocation Numbers'!AD96*Assumptions!E$45</f>
        <v>84610.523137085649</v>
      </c>
      <c r="AE96" s="52">
        <f>'Temporary Relocation Numbers'!AE96*Assumptions!F$45</f>
        <v>67730.894577475337</v>
      </c>
      <c r="AF96" s="52">
        <f>'Temporary Relocation Numbers'!AF96*Assumptions!G$45</f>
        <v>69215.738247568588</v>
      </c>
      <c r="AG96" s="52">
        <f>'Temporary Relocation Numbers'!AG96*Assumptions!H$45</f>
        <v>28141.836382128611</v>
      </c>
      <c r="AH96" s="53">
        <f>'Temporary Relocation Numbers'!AH96*Assumptions!C$45</f>
        <v>72989711.752021953</v>
      </c>
      <c r="AI96" s="53">
        <f>'Temporary Relocation Numbers'!AI96*Assumptions!D$45</f>
        <v>124080489.62612586</v>
      </c>
      <c r="AJ96" s="53">
        <f>'Temporary Relocation Numbers'!AJ96*Assumptions!E$45</f>
        <v>99050849.510837719</v>
      </c>
      <c r="AK96" s="53">
        <f>'Temporary Relocation Numbers'!AK96*Assumptions!F$45</f>
        <v>35917875.765089758</v>
      </c>
      <c r="AL96" s="53">
        <f>'Temporary Relocation Numbers'!AL96*Assumptions!G$45</f>
        <v>28630128.041889068</v>
      </c>
      <c r="AM96" s="53">
        <f>'Temporary Relocation Numbers'!AM96*Assumptions!H$45</f>
        <v>15520639.271806797</v>
      </c>
    </row>
    <row r="97" spans="1:39" x14ac:dyDescent="0.35">
      <c r="A97">
        <v>2116</v>
      </c>
      <c r="B97" s="51">
        <f>'Temporary Relocation Numbers'!B97*Assumptions!C$45</f>
        <v>0</v>
      </c>
      <c r="C97" s="51">
        <f>'Temporary Relocation Numbers'!C97*Assumptions!D$45</f>
        <v>0</v>
      </c>
      <c r="D97" s="51">
        <f>'Temporary Relocation Numbers'!D97*Assumptions!E$45</f>
        <v>0</v>
      </c>
      <c r="E97" s="51">
        <f>'Temporary Relocation Numbers'!E97*Assumptions!F$45</f>
        <v>0</v>
      </c>
      <c r="F97" s="51">
        <f>'Temporary Relocation Numbers'!F97*Assumptions!G$45</f>
        <v>0</v>
      </c>
      <c r="G97" s="51">
        <f>'Temporary Relocation Numbers'!G97*Assumptions!H$45</f>
        <v>0</v>
      </c>
      <c r="H97" s="52">
        <f>'Temporary Relocation Numbers'!H97*Assumptions!C$45</f>
        <v>130992.52408024312</v>
      </c>
      <c r="I97" s="52">
        <f>'Temporary Relocation Numbers'!I97*Assumptions!D$45</f>
        <v>135413.13111614666</v>
      </c>
      <c r="J97" s="52">
        <f>'Temporary Relocation Numbers'!J97*Assumptions!E$45</f>
        <v>94201.908092573067</v>
      </c>
      <c r="K97" s="52">
        <f>'Temporary Relocation Numbers'!K97*Assumptions!F$45</f>
        <v>68315.326607111987</v>
      </c>
      <c r="L97" s="52">
        <f>'Temporary Relocation Numbers'!L97*Assumptions!G$45</f>
        <v>71085.401247513306</v>
      </c>
      <c r="M97" s="52">
        <f>'Temporary Relocation Numbers'!M97*Assumptions!H$45</f>
        <v>30954.049021759794</v>
      </c>
      <c r="N97" s="53">
        <f>'Temporary Relocation Numbers'!N97*Assumptions!C$45</f>
        <v>79490448.906578168</v>
      </c>
      <c r="O97" s="53">
        <f>'Temporary Relocation Numbers'!O97*Assumptions!D$45</f>
        <v>137763143.8697522</v>
      </c>
      <c r="P97" s="53">
        <f>'Temporary Relocation Numbers'!P97*Assumptions!E$45</f>
        <v>111140610.75523266</v>
      </c>
      <c r="Q97" s="53">
        <f>'Temporary Relocation Numbers'!Q97*Assumptions!F$45</f>
        <v>36510790.516973518</v>
      </c>
      <c r="R97" s="53">
        <f>'Temporary Relocation Numbers'!R97*Assumptions!G$45</f>
        <v>29633169.768442031</v>
      </c>
      <c r="S97" s="53">
        <f>'Temporary Relocation Numbers'!S97*Assumptions!H$45</f>
        <v>17204968.926294554</v>
      </c>
      <c r="U97">
        <v>2116</v>
      </c>
      <c r="V97" s="51">
        <f>'Temporary Relocation Numbers'!V97*Assumptions!C$45</f>
        <v>0</v>
      </c>
      <c r="W97" s="51">
        <f>'Temporary Relocation Numbers'!W97*Assumptions!D$45</f>
        <v>0</v>
      </c>
      <c r="X97" s="51">
        <f>'Temporary Relocation Numbers'!X97*Assumptions!E$45</f>
        <v>0</v>
      </c>
      <c r="Y97" s="51">
        <f>'Temporary Relocation Numbers'!Y97*Assumptions!F$45</f>
        <v>0</v>
      </c>
      <c r="Z97" s="51">
        <f>'Temporary Relocation Numbers'!Z97*Assumptions!G$45</f>
        <v>0</v>
      </c>
      <c r="AA97" s="51">
        <f>'Temporary Relocation Numbers'!AA97*Assumptions!H$45</f>
        <v>0</v>
      </c>
      <c r="AB97" s="52">
        <f>'Temporary Relocation Numbers'!AB97*Assumptions!C$45</f>
        <v>121950.85304644823</v>
      </c>
      <c r="AC97" s="52">
        <f>'Temporary Relocation Numbers'!AC97*Assumptions!D$45</f>
        <v>123658.18465473806</v>
      </c>
      <c r="AD97" s="52">
        <f>'Temporary Relocation Numbers'!AD97*Assumptions!E$45</f>
        <v>85121.00806752684</v>
      </c>
      <c r="AE97" s="52">
        <f>'Temporary Relocation Numbers'!AE97*Assumptions!F$45</f>
        <v>68139.5387948274</v>
      </c>
      <c r="AF97" s="52">
        <f>'Temporary Relocation Numbers'!AF97*Assumptions!G$45</f>
        <v>69633.341047015885</v>
      </c>
      <c r="AG97" s="52">
        <f>'Temporary Relocation Numbers'!AG97*Assumptions!H$45</f>
        <v>28311.625940866401</v>
      </c>
      <c r="AH97" s="53">
        <f>'Temporary Relocation Numbers'!AH97*Assumptions!C$45</f>
        <v>74003674.036115453</v>
      </c>
      <c r="AI97" s="53">
        <f>'Temporary Relocation Numbers'!AI97*Assumptions!D$45</f>
        <v>125804197.44264923</v>
      </c>
      <c r="AJ97" s="53">
        <f>'Temporary Relocation Numbers'!AJ97*Assumptions!E$45</f>
        <v>100426849.26752438</v>
      </c>
      <c r="AK97" s="53">
        <f>'Temporary Relocation Numbers'!AK97*Assumptions!F$45</f>
        <v>36416841.584742382</v>
      </c>
      <c r="AL97" s="53">
        <f>'Temporary Relocation Numbers'!AL97*Assumptions!G$45</f>
        <v>29027853.547668166</v>
      </c>
      <c r="AM97" s="53">
        <f>'Temporary Relocation Numbers'!AM97*Assumptions!H$45</f>
        <v>15736249.697836421</v>
      </c>
    </row>
    <row r="98" spans="1:39" x14ac:dyDescent="0.35">
      <c r="A98">
        <v>2117</v>
      </c>
      <c r="B98" s="51">
        <f>'Temporary Relocation Numbers'!B98*Assumptions!C$45</f>
        <v>0</v>
      </c>
      <c r="C98" s="51">
        <f>'Temporary Relocation Numbers'!C98*Assumptions!D$45</f>
        <v>0</v>
      </c>
      <c r="D98" s="51">
        <f>'Temporary Relocation Numbers'!D98*Assumptions!E$45</f>
        <v>0</v>
      </c>
      <c r="E98" s="51">
        <f>'Temporary Relocation Numbers'!E98*Assumptions!F$45</f>
        <v>0</v>
      </c>
      <c r="F98" s="51">
        <f>'Temporary Relocation Numbers'!F98*Assumptions!G$45</f>
        <v>0</v>
      </c>
      <c r="G98" s="51">
        <f>'Temporary Relocation Numbers'!G98*Assumptions!H$45</f>
        <v>0</v>
      </c>
      <c r="H98" s="52">
        <f>'Temporary Relocation Numbers'!H98*Assumptions!C$45</f>
        <v>131782.84787288861</v>
      </c>
      <c r="I98" s="52">
        <f>'Temporary Relocation Numbers'!I98*Assumptions!D$45</f>
        <v>136230.12597985473</v>
      </c>
      <c r="J98" s="52">
        <f>'Temporary Relocation Numbers'!J98*Assumptions!E$45</f>
        <v>94770.26120891243</v>
      </c>
      <c r="K98" s="52">
        <f>'Temporary Relocation Numbers'!K98*Assumptions!F$45</f>
        <v>68727.496907661916</v>
      </c>
      <c r="L98" s="52">
        <f>'Temporary Relocation Numbers'!L98*Assumptions!G$45</f>
        <v>71514.284378899072</v>
      </c>
      <c r="M98" s="52">
        <f>'Temporary Relocation Numbers'!M98*Assumptions!H$45</f>
        <v>31140.805644646349</v>
      </c>
      <c r="N98" s="53">
        <f>'Temporary Relocation Numbers'!N98*Assumptions!C$45</f>
        <v>80594718.470085517</v>
      </c>
      <c r="O98" s="53">
        <f>'Temporary Relocation Numbers'!O98*Assumptions!D$45</f>
        <v>139676929.09604067</v>
      </c>
      <c r="P98" s="53">
        <f>'Temporary Relocation Numbers'!P98*Assumptions!E$45</f>
        <v>112684559.68764918</v>
      </c>
      <c r="Q98" s="53">
        <f>'Temporary Relocation Numbers'!Q98*Assumptions!F$45</f>
        <v>37017993.02069658</v>
      </c>
      <c r="R98" s="53">
        <f>'Temporary Relocation Numbers'!R98*Assumptions!G$45</f>
        <v>30044829.381586168</v>
      </c>
      <c r="S98" s="53">
        <f>'Temporary Relocation Numbers'!S98*Assumptions!H$45</f>
        <v>17443977.810855333</v>
      </c>
      <c r="U98">
        <v>2117</v>
      </c>
      <c r="V98" s="51">
        <f>'Temporary Relocation Numbers'!V98*Assumptions!C$45</f>
        <v>0</v>
      </c>
      <c r="W98" s="51">
        <f>'Temporary Relocation Numbers'!W98*Assumptions!D$45</f>
        <v>0</v>
      </c>
      <c r="X98" s="51">
        <f>'Temporary Relocation Numbers'!X98*Assumptions!E$45</f>
        <v>0</v>
      </c>
      <c r="Y98" s="51">
        <f>'Temporary Relocation Numbers'!Y98*Assumptions!F$45</f>
        <v>0</v>
      </c>
      <c r="Z98" s="51">
        <f>'Temporary Relocation Numbers'!Z98*Assumptions!G$45</f>
        <v>0</v>
      </c>
      <c r="AA98" s="51">
        <f>'Temporary Relocation Numbers'!AA98*Assumptions!H$45</f>
        <v>0</v>
      </c>
      <c r="AB98" s="52">
        <f>'Temporary Relocation Numbers'!AB98*Assumptions!C$45</f>
        <v>122686.6252698843</v>
      </c>
      <c r="AC98" s="52">
        <f>'Temporary Relocation Numbers'!AC98*Assumptions!D$45</f>
        <v>124404.25780795192</v>
      </c>
      <c r="AD98" s="52">
        <f>'Temporary Relocation Numbers'!AD98*Assumptions!E$45</f>
        <v>85634.572932408162</v>
      </c>
      <c r="AE98" s="52">
        <f>'Temporary Relocation Numbers'!AE98*Assumptions!F$45</f>
        <v>68550.648505916368</v>
      </c>
      <c r="AF98" s="52">
        <f>'Temporary Relocation Numbers'!AF98*Assumptions!G$45</f>
        <v>70053.463390464603</v>
      </c>
      <c r="AG98" s="52">
        <f>'Temporary Relocation Numbers'!AG98*Assumptions!H$45</f>
        <v>28482.439899499943</v>
      </c>
      <c r="AH98" s="53">
        <f>'Temporary Relocation Numbers'!AH98*Assumptions!C$45</f>
        <v>75031722.134344757</v>
      </c>
      <c r="AI98" s="53">
        <f>'Temporary Relocation Numbers'!AI98*Assumptions!D$45</f>
        <v>127551850.75330864</v>
      </c>
      <c r="AJ98" s="53">
        <f>'Temporary Relocation Numbers'!AJ98*Assumptions!E$45</f>
        <v>101821964.20938866</v>
      </c>
      <c r="AK98" s="53">
        <f>'Temporary Relocation Numbers'!AK98*Assumptions!F$45</f>
        <v>36922738.963789292</v>
      </c>
      <c r="AL98" s="53">
        <f>'Temporary Relocation Numbers'!AL98*Assumptions!G$45</f>
        <v>29431104.197369631</v>
      </c>
      <c r="AM98" s="53">
        <f>'Temporary Relocation Numbers'!AM98*Assumptions!H$45</f>
        <v>15954855.35202633</v>
      </c>
    </row>
    <row r="99" spans="1:39" x14ac:dyDescent="0.35">
      <c r="A99">
        <v>2118</v>
      </c>
      <c r="B99" s="51">
        <f>'Temporary Relocation Numbers'!B99*Assumptions!C$45</f>
        <v>0</v>
      </c>
      <c r="C99" s="51">
        <f>'Temporary Relocation Numbers'!C99*Assumptions!D$45</f>
        <v>0</v>
      </c>
      <c r="D99" s="51">
        <f>'Temporary Relocation Numbers'!D99*Assumptions!E$45</f>
        <v>0</v>
      </c>
      <c r="E99" s="51">
        <f>'Temporary Relocation Numbers'!E99*Assumptions!F$45</f>
        <v>0</v>
      </c>
      <c r="F99" s="51">
        <f>'Temporary Relocation Numbers'!F99*Assumptions!G$45</f>
        <v>0</v>
      </c>
      <c r="G99" s="51">
        <f>'Temporary Relocation Numbers'!G99*Assumptions!H$45</f>
        <v>0</v>
      </c>
      <c r="H99" s="52">
        <f>'Temporary Relocation Numbers'!H99*Assumptions!C$45</f>
        <v>132577.93996587498</v>
      </c>
      <c r="I99" s="52">
        <f>'Temporary Relocation Numbers'!I99*Assumptions!D$45</f>
        <v>137052.05005981991</v>
      </c>
      <c r="J99" s="52">
        <f>'Temporary Relocation Numbers'!J99*Assumptions!E$45</f>
        <v>95342.043398732305</v>
      </c>
      <c r="K99" s="52">
        <f>'Temporary Relocation Numbers'!K99*Assumptions!F$45</f>
        <v>69142.153976044094</v>
      </c>
      <c r="L99" s="52">
        <f>'Temporary Relocation Numbers'!L99*Assumptions!G$45</f>
        <v>71945.7551124811</v>
      </c>
      <c r="M99" s="52">
        <f>'Temporary Relocation Numbers'!M99*Assumptions!H$45</f>
        <v>31328.689035671297</v>
      </c>
      <c r="N99" s="53">
        <f>'Temporary Relocation Numbers'!N99*Assumptions!C$45</f>
        <v>81714328.383102283</v>
      </c>
      <c r="O99" s="53">
        <f>'Temporary Relocation Numbers'!O99*Assumptions!D$45</f>
        <v>141617300.3437387</v>
      </c>
      <c r="P99" s="53">
        <f>'Temporary Relocation Numbers'!P99*Assumptions!E$45</f>
        <v>114249956.9303612</v>
      </c>
      <c r="Q99" s="53">
        <f>'Temporary Relocation Numbers'!Q99*Assumptions!F$45</f>
        <v>37532241.506611213</v>
      </c>
      <c r="R99" s="53">
        <f>'Temporary Relocation Numbers'!R99*Assumptions!G$45</f>
        <v>30462207.709212035</v>
      </c>
      <c r="S99" s="53">
        <f>'Temporary Relocation Numbers'!S99*Assumptions!H$45</f>
        <v>17686306.971502841</v>
      </c>
      <c r="U99">
        <v>2118</v>
      </c>
      <c r="V99" s="51">
        <f>'Temporary Relocation Numbers'!V99*Assumptions!C$45</f>
        <v>0</v>
      </c>
      <c r="W99" s="51">
        <f>'Temporary Relocation Numbers'!W99*Assumptions!D$45</f>
        <v>0</v>
      </c>
      <c r="X99" s="51">
        <f>'Temporary Relocation Numbers'!X99*Assumptions!E$45</f>
        <v>0</v>
      </c>
      <c r="Y99" s="51">
        <f>'Temporary Relocation Numbers'!Y99*Assumptions!F$45</f>
        <v>0</v>
      </c>
      <c r="Z99" s="51">
        <f>'Temporary Relocation Numbers'!Z99*Assumptions!G$45</f>
        <v>0</v>
      </c>
      <c r="AA99" s="51">
        <f>'Temporary Relocation Numbers'!AA99*Assumptions!H$45</f>
        <v>0</v>
      </c>
      <c r="AB99" s="52">
        <f>'Temporary Relocation Numbers'!AB99*Assumptions!C$45</f>
        <v>123426.83666493138</v>
      </c>
      <c r="AC99" s="52">
        <f>'Temporary Relocation Numbers'!AC99*Assumptions!D$45</f>
        <v>125154.83228189516</v>
      </c>
      <c r="AD99" s="52">
        <f>'Temporary Relocation Numbers'!AD99*Assumptions!E$45</f>
        <v>86151.236314053225</v>
      </c>
      <c r="AE99" s="52">
        <f>'Temporary Relocation Numbers'!AE99*Assumptions!F$45</f>
        <v>68964.238585929765</v>
      </c>
      <c r="AF99" s="52">
        <f>'Temporary Relocation Numbers'!AF99*Assumptions!G$45</f>
        <v>70476.120479206482</v>
      </c>
      <c r="AG99" s="52">
        <f>'Temporary Relocation Numbers'!AG99*Assumptions!H$45</f>
        <v>28654.284438592735</v>
      </c>
      <c r="AH99" s="53">
        <f>'Temporary Relocation Numbers'!AH99*Assumptions!C$45</f>
        <v>76074051.724757224</v>
      </c>
      <c r="AI99" s="53">
        <f>'Temporary Relocation Numbers'!AI99*Assumptions!D$45</f>
        <v>129323782.20536834</v>
      </c>
      <c r="AJ99" s="53">
        <f>'Temporary Relocation Numbers'!AJ99*Assumptions!E$45</f>
        <v>103236459.88175687</v>
      </c>
      <c r="AK99" s="53">
        <f>'Temporary Relocation Numbers'!AK99*Assumptions!F$45</f>
        <v>37435664.19442872</v>
      </c>
      <c r="AL99" s="53">
        <f>'Temporary Relocation Numbers'!AL99*Assumptions!G$45</f>
        <v>29839956.745475937</v>
      </c>
      <c r="AM99" s="53">
        <f>'Temporary Relocation Numbers'!AM99*Assumptions!H$45</f>
        <v>16176497.843643297</v>
      </c>
    </row>
    <row r="100" spans="1:39" x14ac:dyDescent="0.35">
      <c r="A100">
        <v>2119</v>
      </c>
      <c r="B100" s="51">
        <f>'Temporary Relocation Numbers'!B100*Assumptions!C$45</f>
        <v>0</v>
      </c>
      <c r="C100" s="51">
        <f>'Temporary Relocation Numbers'!C100*Assumptions!D$45</f>
        <v>0</v>
      </c>
      <c r="D100" s="51">
        <f>'Temporary Relocation Numbers'!D100*Assumptions!E$45</f>
        <v>0</v>
      </c>
      <c r="E100" s="51">
        <f>'Temporary Relocation Numbers'!E100*Assumptions!F$45</f>
        <v>0</v>
      </c>
      <c r="F100" s="51">
        <f>'Temporary Relocation Numbers'!F100*Assumptions!G$45</f>
        <v>0</v>
      </c>
      <c r="G100" s="51">
        <f>'Temporary Relocation Numbers'!G100*Assumptions!H$45</f>
        <v>0</v>
      </c>
      <c r="H100" s="52">
        <f>'Temporary Relocation Numbers'!H100*Assumptions!C$45</f>
        <v>133377.8291280288</v>
      </c>
      <c r="I100" s="52">
        <f>'Temporary Relocation Numbers'!I100*Assumptions!D$45</f>
        <v>137878.93309573093</v>
      </c>
      <c r="J100" s="52">
        <f>'Temporary Relocation Numbers'!J100*Assumptions!E$45</f>
        <v>95917.275350834374</v>
      </c>
      <c r="K100" s="52">
        <f>'Temporary Relocation Numbers'!K100*Assumptions!F$45</f>
        <v>69559.312815800105</v>
      </c>
      <c r="L100" s="52">
        <f>'Temporary Relocation Numbers'!L100*Assumptions!G$45</f>
        <v>72379.829060169955</v>
      </c>
      <c r="M100" s="52">
        <f>'Temporary Relocation Numbers'!M100*Assumptions!H$45</f>
        <v>31517.705993021598</v>
      </c>
      <c r="N100" s="53">
        <f>'Temporary Relocation Numbers'!N100*Assumptions!C$45</f>
        <v>82849491.751495823</v>
      </c>
      <c r="O100" s="53">
        <f>'Temporary Relocation Numbers'!O100*Assumptions!D$45</f>
        <v>143584626.94192484</v>
      </c>
      <c r="P100" s="53">
        <f>'Temporary Relocation Numbers'!P100*Assumptions!E$45</f>
        <v>115837100.44012417</v>
      </c>
      <c r="Q100" s="53">
        <f>'Temporary Relocation Numbers'!Q100*Assumptions!F$45</f>
        <v>38053633.856460281</v>
      </c>
      <c r="R100" s="53">
        <f>'Temporary Relocation Numbers'!R100*Assumptions!G$45</f>
        <v>30885384.194855683</v>
      </c>
      <c r="S100" s="53">
        <f>'Temporary Relocation Numbers'!S100*Assumptions!H$45</f>
        <v>17932002.533021584</v>
      </c>
      <c r="U100">
        <v>2119</v>
      </c>
      <c r="V100" s="51">
        <f>'Temporary Relocation Numbers'!V100*Assumptions!C$45</f>
        <v>0</v>
      </c>
      <c r="W100" s="51">
        <f>'Temporary Relocation Numbers'!W100*Assumptions!D$45</f>
        <v>0</v>
      </c>
      <c r="X100" s="51">
        <f>'Temporary Relocation Numbers'!X100*Assumptions!E$45</f>
        <v>0</v>
      </c>
      <c r="Y100" s="51">
        <f>'Temporary Relocation Numbers'!Y100*Assumptions!F$45</f>
        <v>0</v>
      </c>
      <c r="Z100" s="51">
        <f>'Temporary Relocation Numbers'!Z100*Assumptions!G$45</f>
        <v>0</v>
      </c>
      <c r="AA100" s="51">
        <f>'Temporary Relocation Numbers'!AA100*Assumptions!H$45</f>
        <v>0</v>
      </c>
      <c r="AB100" s="52">
        <f>'Temporary Relocation Numbers'!AB100*Assumptions!C$45</f>
        <v>124171.51401466707</v>
      </c>
      <c r="AC100" s="52">
        <f>'Temporary Relocation Numbers'!AC100*Assumptions!D$45</f>
        <v>125909.9352346129</v>
      </c>
      <c r="AD100" s="52">
        <f>'Temporary Relocation Numbers'!AD100*Assumptions!E$45</f>
        <v>86671.016906899196</v>
      </c>
      <c r="AE100" s="52">
        <f>'Temporary Relocation Numbers'!AE100*Assumptions!F$45</f>
        <v>69380.323999802305</v>
      </c>
      <c r="AF100" s="52">
        <f>'Temporary Relocation Numbers'!AF100*Assumptions!G$45</f>
        <v>70901.327606247927</v>
      </c>
      <c r="AG100" s="52">
        <f>'Temporary Relocation Numbers'!AG100*Assumptions!H$45</f>
        <v>28827.16577599775</v>
      </c>
      <c r="AH100" s="53">
        <f>'Temporary Relocation Numbers'!AH100*Assumptions!C$45</f>
        <v>77130861.203730777</v>
      </c>
      <c r="AI100" s="53">
        <f>'Temporary Relocation Numbers'!AI100*Assumptions!D$45</f>
        <v>131120329.06717913</v>
      </c>
      <c r="AJ100" s="53">
        <f>'Temporary Relocation Numbers'!AJ100*Assumptions!E$45</f>
        <v>104670605.51887171</v>
      </c>
      <c r="AK100" s="53">
        <f>'Temporary Relocation Numbers'!AK100*Assumptions!F$45</f>
        <v>37955714.906535953</v>
      </c>
      <c r="AL100" s="53">
        <f>'Temporary Relocation Numbers'!AL100*Assumptions!G$45</f>
        <v>30254489.012731474</v>
      </c>
      <c r="AM100" s="53">
        <f>'Temporary Relocation Numbers'!AM100*Assumptions!H$45</f>
        <v>16401219.35998385</v>
      </c>
    </row>
    <row r="101" spans="1:39" x14ac:dyDescent="0.35">
      <c r="A101">
        <v>2120</v>
      </c>
      <c r="B101" s="51">
        <f>'Temporary Relocation Numbers'!B101*Assumptions!C$45</f>
        <v>0</v>
      </c>
      <c r="C101" s="51">
        <f>'Temporary Relocation Numbers'!C101*Assumptions!D$45</f>
        <v>0</v>
      </c>
      <c r="D101" s="51">
        <f>'Temporary Relocation Numbers'!D101*Assumptions!E$45</f>
        <v>0</v>
      </c>
      <c r="E101" s="51">
        <f>'Temporary Relocation Numbers'!E101*Assumptions!F$45</f>
        <v>0</v>
      </c>
      <c r="F101" s="51">
        <f>'Temporary Relocation Numbers'!F101*Assumptions!G$45</f>
        <v>0</v>
      </c>
      <c r="G101" s="51">
        <f>'Temporary Relocation Numbers'!G101*Assumptions!H$45</f>
        <v>0</v>
      </c>
      <c r="H101" s="52">
        <f>'Temporary Relocation Numbers'!H101*Assumptions!C$45</f>
        <v>130596.26826906267</v>
      </c>
      <c r="I101" s="52">
        <f>'Temporary Relocation Numbers'!I101*Assumptions!D$45</f>
        <v>135003.50285307071</v>
      </c>
      <c r="J101" s="52">
        <f>'Temporary Relocation Numbers'!J101*Assumptions!E$45</f>
        <v>93916.944856937494</v>
      </c>
      <c r="K101" s="52">
        <f>'Temporary Relocation Numbers'!K101*Assumptions!F$45</f>
        <v>68108.670957479801</v>
      </c>
      <c r="L101" s="52">
        <f>'Temporary Relocation Numbers'!L101*Assumptions!G$45</f>
        <v>70870.36604964835</v>
      </c>
      <c r="M101" s="52">
        <f>'Temporary Relocation Numbers'!M101*Assumptions!H$45</f>
        <v>30860.41221393002</v>
      </c>
      <c r="N101" s="53">
        <f>'Temporary Relocation Numbers'!N101*Assumptions!C$45</f>
        <v>81755358.331377804</v>
      </c>
      <c r="O101" s="53">
        <f>'Temporary Relocation Numbers'!O101*Assumptions!D$45</f>
        <v>141688408.44219571</v>
      </c>
      <c r="P101" s="53">
        <f>'Temporary Relocation Numbers'!P101*Assumptions!E$45</f>
        <v>114307323.48915309</v>
      </c>
      <c r="Q101" s="53">
        <f>'Temporary Relocation Numbers'!Q101*Assumptions!F$45</f>
        <v>37551086.988892607</v>
      </c>
      <c r="R101" s="53">
        <f>'Temporary Relocation Numbers'!R101*Assumptions!G$45</f>
        <v>30477503.225082967</v>
      </c>
      <c r="S101" s="53">
        <f>'Temporary Relocation Numbers'!S101*Assumptions!H$45</f>
        <v>17695187.522497803</v>
      </c>
      <c r="U101">
        <v>2120</v>
      </c>
      <c r="V101" s="51">
        <f>'Temporary Relocation Numbers'!V101*Assumptions!C$45</f>
        <v>0</v>
      </c>
      <c r="W101" s="51">
        <f>'Temporary Relocation Numbers'!W101*Assumptions!D$45</f>
        <v>0</v>
      </c>
      <c r="X101" s="51">
        <f>'Temporary Relocation Numbers'!X101*Assumptions!E$45</f>
        <v>0</v>
      </c>
      <c r="Y101" s="51">
        <f>'Temporary Relocation Numbers'!Y101*Assumptions!F$45</f>
        <v>0</v>
      </c>
      <c r="Z101" s="51">
        <f>'Temporary Relocation Numbers'!Z101*Assumptions!G$45</f>
        <v>0</v>
      </c>
      <c r="AA101" s="51">
        <f>'Temporary Relocation Numbers'!AA101*Assumptions!H$45</f>
        <v>0</v>
      </c>
      <c r="AB101" s="52">
        <f>'Temporary Relocation Numbers'!AB101*Assumptions!C$45</f>
        <v>121581.94852661116</v>
      </c>
      <c r="AC101" s="52">
        <f>'Temporary Relocation Numbers'!AC101*Assumptions!D$45</f>
        <v>123284.11541213414</v>
      </c>
      <c r="AD101" s="52">
        <f>'Temporary Relocation Numbers'!AD101*Assumptions!E$45</f>
        <v>84863.514791959111</v>
      </c>
      <c r="AE101" s="52">
        <f>'Temporary Relocation Numbers'!AE101*Assumptions!F$45</f>
        <v>67933.414907924744</v>
      </c>
      <c r="AF101" s="52">
        <f>'Temporary Relocation Numbers'!AF101*Assumptions!G$45</f>
        <v>69422.698369233069</v>
      </c>
      <c r="AG101" s="52">
        <f>'Temporary Relocation Numbers'!AG101*Assumptions!H$45</f>
        <v>28225.982531963429</v>
      </c>
      <c r="AH101" s="53">
        <f>'Temporary Relocation Numbers'!AH101*Assumptions!C$45</f>
        <v>76112249.608398169</v>
      </c>
      <c r="AI101" s="53">
        <f>'Temporary Relocation Numbers'!AI101*Assumptions!D$45</f>
        <v>129388717.55024202</v>
      </c>
      <c r="AJ101" s="53">
        <f>'Temporary Relocation Numbers'!AJ101*Assumptions!E$45</f>
        <v>103288296.40410131</v>
      </c>
      <c r="AK101" s="53">
        <f>'Temporary Relocation Numbers'!AK101*Assumptions!F$45</f>
        <v>37454461.183842316</v>
      </c>
      <c r="AL101" s="53">
        <f>'Temporary Relocation Numbers'!AL101*Assumptions!G$45</f>
        <v>29854939.820121918</v>
      </c>
      <c r="AM101" s="53">
        <f>'Temporary Relocation Numbers'!AM101*Assumptions!H$45</f>
        <v>16184620.297598882</v>
      </c>
    </row>
    <row r="102" spans="1:39" x14ac:dyDescent="0.35">
      <c r="A102">
        <v>2121</v>
      </c>
      <c r="B102" s="51">
        <f>'Temporary Relocation Numbers'!B102*Assumptions!C$45</f>
        <v>0</v>
      </c>
      <c r="C102" s="51">
        <f>'Temporary Relocation Numbers'!C102*Assumptions!D$45</f>
        <v>0</v>
      </c>
      <c r="D102" s="51">
        <f>'Temporary Relocation Numbers'!D102*Assumptions!E$45</f>
        <v>0</v>
      </c>
      <c r="E102" s="51">
        <f>'Temporary Relocation Numbers'!E102*Assumptions!F$45</f>
        <v>0</v>
      </c>
      <c r="F102" s="51">
        <f>'Temporary Relocation Numbers'!F102*Assumptions!G$45</f>
        <v>0</v>
      </c>
      <c r="G102" s="51">
        <f>'Temporary Relocation Numbers'!G102*Assumptions!H$45</f>
        <v>0</v>
      </c>
      <c r="H102" s="52">
        <f>'Temporary Relocation Numbers'!H102*Assumptions!C$45</f>
        <v>131384.20131156611</v>
      </c>
      <c r="I102" s="52">
        <f>'Temporary Relocation Numbers'!I102*Assumptions!D$45</f>
        <v>135818.02628594928</v>
      </c>
      <c r="J102" s="52">
        <f>'Temporary Relocation Numbers'!J102*Assumptions!E$45</f>
        <v>94483.578690235823</v>
      </c>
      <c r="K102" s="52">
        <f>'Temporary Relocation Numbers'!K102*Assumptions!F$45</f>
        <v>68519.594432091108</v>
      </c>
      <c r="L102" s="52">
        <f>'Temporary Relocation Numbers'!L102*Assumptions!G$45</f>
        <v>71297.951798345151</v>
      </c>
      <c r="M102" s="52">
        <f>'Temporary Relocation Numbers'!M102*Assumptions!H$45</f>
        <v>31046.603893148113</v>
      </c>
      <c r="N102" s="53">
        <f>'Temporary Relocation Numbers'!N102*Assumptions!C$45</f>
        <v>82891091.681746453</v>
      </c>
      <c r="O102" s="53">
        <f>'Temporary Relocation Numbers'!O102*Assumptions!D$45</f>
        <v>143656722.86357227</v>
      </c>
      <c r="P102" s="53">
        <f>'Temporary Relocation Numbers'!P102*Assumptions!E$45</f>
        <v>115895263.92666914</v>
      </c>
      <c r="Q102" s="53">
        <f>'Temporary Relocation Numbers'!Q102*Assumptions!F$45</f>
        <v>38072741.137395211</v>
      </c>
      <c r="R102" s="53">
        <f>'Temporary Relocation Numbers'!R102*Assumptions!G$45</f>
        <v>30900892.193771649</v>
      </c>
      <c r="S102" s="53">
        <f>'Temporary Relocation Numbers'!S102*Assumptions!H$45</f>
        <v>17941006.451317973</v>
      </c>
      <c r="U102">
        <v>2121</v>
      </c>
      <c r="V102" s="51">
        <f>'Temporary Relocation Numbers'!V102*Assumptions!C$45</f>
        <v>0</v>
      </c>
      <c r="W102" s="51">
        <f>'Temporary Relocation Numbers'!W102*Assumptions!D$45</f>
        <v>0</v>
      </c>
      <c r="X102" s="51">
        <f>'Temporary Relocation Numbers'!X102*Assumptions!E$45</f>
        <v>0</v>
      </c>
      <c r="Y102" s="51">
        <f>'Temporary Relocation Numbers'!Y102*Assumptions!F$45</f>
        <v>0</v>
      </c>
      <c r="Z102" s="51">
        <f>'Temporary Relocation Numbers'!Z102*Assumptions!G$45</f>
        <v>0</v>
      </c>
      <c r="AA102" s="51">
        <f>'Temporary Relocation Numbers'!AA102*Assumptions!H$45</f>
        <v>0</v>
      </c>
      <c r="AB102" s="52">
        <f>'Temporary Relocation Numbers'!AB102*Assumptions!C$45</f>
        <v>122315.49501982873</v>
      </c>
      <c r="AC102" s="52">
        <f>'Temporary Relocation Numbers'!AC102*Assumptions!D$45</f>
        <v>124027.93167454754</v>
      </c>
      <c r="AD102" s="52">
        <f>'Temporary Relocation Numbers'!AD102*Assumptions!E$45</f>
        <v>85375.526109692961</v>
      </c>
      <c r="AE102" s="52">
        <f>'Temporary Relocation Numbers'!AE102*Assumptions!F$45</f>
        <v>68343.281001385927</v>
      </c>
      <c r="AF102" s="52">
        <f>'Temporary Relocation Numbers'!AF102*Assumptions!G$45</f>
        <v>69841.549831605429</v>
      </c>
      <c r="AG102" s="52">
        <f>'Temporary Relocation Numbers'!AG102*Assumptions!H$45</f>
        <v>28396.279773904818</v>
      </c>
      <c r="AH102" s="53">
        <f>'Temporary Relocation Numbers'!AH102*Assumptions!C$45</f>
        <v>77169589.726723671</v>
      </c>
      <c r="AI102" s="53">
        <f>'Temporary Relocation Numbers'!AI102*Assumptions!D$45</f>
        <v>131186166.48426303</v>
      </c>
      <c r="AJ102" s="53">
        <f>'Temporary Relocation Numbers'!AJ102*Assumptions!E$45</f>
        <v>104723162.14652051</v>
      </c>
      <c r="AK102" s="53">
        <f>'Temporary Relocation Numbers'!AK102*Assumptions!F$45</f>
        <v>37974773.020947337</v>
      </c>
      <c r="AL102" s="53">
        <f>'Temporary Relocation Numbers'!AL102*Assumptions!G$45</f>
        <v>30269680.230035186</v>
      </c>
      <c r="AM102" s="53">
        <f>'Temporary Relocation Numbers'!AM102*Assumptions!H$45</f>
        <v>16409454.649868874</v>
      </c>
    </row>
    <row r="103" spans="1:39" x14ac:dyDescent="0.35">
      <c r="A103">
        <v>2122</v>
      </c>
      <c r="B103" s="51">
        <f>'Temporary Relocation Numbers'!B103*Assumptions!C$45</f>
        <v>0</v>
      </c>
      <c r="C103" s="51">
        <f>'Temporary Relocation Numbers'!C103*Assumptions!D$45</f>
        <v>0</v>
      </c>
      <c r="D103" s="51">
        <f>'Temporary Relocation Numbers'!D103*Assumptions!E$45</f>
        <v>0</v>
      </c>
      <c r="E103" s="51">
        <f>'Temporary Relocation Numbers'!E103*Assumptions!F$45</f>
        <v>0</v>
      </c>
      <c r="F103" s="51">
        <f>'Temporary Relocation Numbers'!F103*Assumptions!G$45</f>
        <v>0</v>
      </c>
      <c r="G103" s="51">
        <f>'Temporary Relocation Numbers'!G103*Assumptions!H$45</f>
        <v>0</v>
      </c>
      <c r="H103" s="52">
        <f>'Temporary Relocation Numbers'!H103*Assumptions!C$45</f>
        <v>132176.8882301772</v>
      </c>
      <c r="I103" s="52">
        <f>'Temporary Relocation Numbers'!I103*Assumptions!D$45</f>
        <v>136637.46402407685</v>
      </c>
      <c r="J103" s="52">
        <f>'Temporary Relocation Numbers'!J103*Assumptions!E$45</f>
        <v>95053.631223977718</v>
      </c>
      <c r="K103" s="52">
        <f>'Temporary Relocation Numbers'!K103*Assumptions!F$45</f>
        <v>68932.99715199694</v>
      </c>
      <c r="L103" s="52">
        <f>'Temporary Relocation Numbers'!L103*Assumptions!G$45</f>
        <v>71728.117321673839</v>
      </c>
      <c r="M103" s="52">
        <f>'Temporary Relocation Numbers'!M103*Assumptions!H$45</f>
        <v>31233.91893200151</v>
      </c>
      <c r="N103" s="53">
        <f>'Temporary Relocation Numbers'!N103*Assumptions!C$45</f>
        <v>84042602.471899703</v>
      </c>
      <c r="O103" s="53">
        <f>'Temporary Relocation Numbers'!O103*Assumptions!D$45</f>
        <v>145652380.81787431</v>
      </c>
      <c r="P103" s="53">
        <f>'Temporary Relocation Numbers'!P103*Assumptions!E$45</f>
        <v>117505263.79796541</v>
      </c>
      <c r="Q103" s="53">
        <f>'Temporary Relocation Numbers'!Q103*Assumptions!F$45</f>
        <v>38601642.02820199</v>
      </c>
      <c r="R103" s="53">
        <f>'Temporary Relocation Numbers'!R103*Assumptions!G$45</f>
        <v>31330162.819415078</v>
      </c>
      <c r="S103" s="53">
        <f>'Temporary Relocation Numbers'!S103*Assumptions!H$45</f>
        <v>18190240.260352857</v>
      </c>
      <c r="U103">
        <v>2122</v>
      </c>
      <c r="V103" s="51">
        <f>'Temporary Relocation Numbers'!V103*Assumptions!C$45</f>
        <v>0</v>
      </c>
      <c r="W103" s="51">
        <f>'Temporary Relocation Numbers'!W103*Assumptions!D$45</f>
        <v>0</v>
      </c>
      <c r="X103" s="51">
        <f>'Temporary Relocation Numbers'!X103*Assumptions!E$45</f>
        <v>0</v>
      </c>
      <c r="Y103" s="51">
        <f>'Temporary Relocation Numbers'!Y103*Assumptions!F$45</f>
        <v>0</v>
      </c>
      <c r="Z103" s="51">
        <f>'Temporary Relocation Numbers'!Z103*Assumptions!G$45</f>
        <v>0</v>
      </c>
      <c r="AA103" s="51">
        <f>'Temporary Relocation Numbers'!AA103*Assumptions!H$45</f>
        <v>0</v>
      </c>
      <c r="AB103" s="52">
        <f>'Temporary Relocation Numbers'!AB103*Assumptions!C$45</f>
        <v>123053.46725604706</v>
      </c>
      <c r="AC103" s="52">
        <f>'Temporary Relocation Numbers'!AC103*Assumptions!D$45</f>
        <v>124776.23564107738</v>
      </c>
      <c r="AD103" s="52">
        <f>'Temporary Relocation Numbers'!AD103*Assumptions!E$45</f>
        <v>85890.626571096276</v>
      </c>
      <c r="AE103" s="52">
        <f>'Temporary Relocation Numbers'!AE103*Assumptions!F$45</f>
        <v>68755.619960590702</v>
      </c>
      <c r="AF103" s="52">
        <f>'Temporary Relocation Numbers'!AF103*Assumptions!G$45</f>
        <v>70262.928371600137</v>
      </c>
      <c r="AG103" s="52">
        <f>'Temporary Relocation Numbers'!AG103*Assumptions!H$45</f>
        <v>28567.604478772613</v>
      </c>
      <c r="AH103" s="53">
        <f>'Temporary Relocation Numbers'!AH103*Assumptions!C$45</f>
        <v>78241618.257644653</v>
      </c>
      <c r="AI103" s="53">
        <f>'Temporary Relocation Numbers'!AI103*Assumptions!D$45</f>
        <v>133008585.31312172</v>
      </c>
      <c r="AJ103" s="53">
        <f>'Temporary Relocation Numbers'!AJ103*Assumptions!E$45</f>
        <v>106177960.83168782</v>
      </c>
      <c r="AK103" s="53">
        <f>'Temporary Relocation Numbers'!AK103*Assumptions!F$45</f>
        <v>38502312.953165054</v>
      </c>
      <c r="AL103" s="53">
        <f>'Temporary Relocation Numbers'!AL103*Assumptions!G$45</f>
        <v>30690182.152403396</v>
      </c>
      <c r="AM103" s="53">
        <f>'Temporary Relocation Numbers'!AM103*Assumptions!H$45</f>
        <v>16637412.36771873</v>
      </c>
    </row>
    <row r="104" spans="1:39" x14ac:dyDescent="0.35">
      <c r="A104">
        <v>2123</v>
      </c>
      <c r="B104" s="51">
        <f>'Temporary Relocation Numbers'!B104*Assumptions!C$45</f>
        <v>0</v>
      </c>
      <c r="C104" s="51">
        <f>'Temporary Relocation Numbers'!C104*Assumptions!D$45</f>
        <v>0</v>
      </c>
      <c r="D104" s="51">
        <f>'Temporary Relocation Numbers'!D104*Assumptions!E$45</f>
        <v>0</v>
      </c>
      <c r="E104" s="51">
        <f>'Temporary Relocation Numbers'!E104*Assumptions!F$45</f>
        <v>0</v>
      </c>
      <c r="F104" s="51">
        <f>'Temporary Relocation Numbers'!F104*Assumptions!G$45</f>
        <v>0</v>
      </c>
      <c r="G104" s="51">
        <f>'Temporary Relocation Numbers'!G104*Assumptions!H$45</f>
        <v>0</v>
      </c>
      <c r="H104" s="52">
        <f>'Temporary Relocation Numbers'!H104*Assumptions!C$45</f>
        <v>132974.35770669606</v>
      </c>
      <c r="I104" s="52">
        <f>'Temporary Relocation Numbers'!I104*Assumptions!D$45</f>
        <v>137461.84571717883</v>
      </c>
      <c r="J104" s="52">
        <f>'Temporary Relocation Numbers'!J104*Assumptions!E$45</f>
        <v>95627.123084380699</v>
      </c>
      <c r="K104" s="52">
        <f>'Temporary Relocation Numbers'!K104*Assumptions!F$45</f>
        <v>69348.894075352786</v>
      </c>
      <c r="L104" s="52">
        <f>'Temporary Relocation Numbers'!L104*Assumptions!G$45</f>
        <v>72160.878184318659</v>
      </c>
      <c r="M104" s="52">
        <f>'Temporary Relocation Numbers'!M104*Assumptions!H$45</f>
        <v>31422.364108112477</v>
      </c>
      <c r="N104" s="53">
        <f>'Temporary Relocation Numbers'!N104*Assumptions!C$45</f>
        <v>85210109.879698291</v>
      </c>
      <c r="O104" s="53">
        <f>'Temporary Relocation Numbers'!O104*Assumptions!D$45</f>
        <v>147675762.15741846</v>
      </c>
      <c r="P104" s="53">
        <f>'Temporary Relocation Numbers'!P104*Assumptions!E$45</f>
        <v>119137629.54943439</v>
      </c>
      <c r="Q104" s="53">
        <f>'Temporary Relocation Numbers'!Q104*Assumptions!F$45</f>
        <v>39137890.331985585</v>
      </c>
      <c r="R104" s="53">
        <f>'Temporary Relocation Numbers'!R104*Assumptions!G$45</f>
        <v>31765396.809122063</v>
      </c>
      <c r="S104" s="53">
        <f>'Temporary Relocation Numbers'!S104*Assumptions!H$45</f>
        <v>18442936.388613507</v>
      </c>
      <c r="U104">
        <v>2123</v>
      </c>
      <c r="V104" s="51">
        <f>'Temporary Relocation Numbers'!V104*Assumptions!C$45</f>
        <v>0</v>
      </c>
      <c r="W104" s="51">
        <f>'Temporary Relocation Numbers'!W104*Assumptions!D$45</f>
        <v>0</v>
      </c>
      <c r="X104" s="51">
        <f>'Temporary Relocation Numbers'!X104*Assumptions!E$45</f>
        <v>0</v>
      </c>
      <c r="Y104" s="51">
        <f>'Temporary Relocation Numbers'!Y104*Assumptions!F$45</f>
        <v>0</v>
      </c>
      <c r="Z104" s="51">
        <f>'Temporary Relocation Numbers'!Z104*Assumptions!G$45</f>
        <v>0</v>
      </c>
      <c r="AA104" s="51">
        <f>'Temporary Relocation Numbers'!AA104*Assumptions!H$45</f>
        <v>0</v>
      </c>
      <c r="AB104" s="52">
        <f>'Temporary Relocation Numbers'!AB104*Assumptions!C$45</f>
        <v>123795.89193732436</v>
      </c>
      <c r="AC104" s="52">
        <f>'Temporary Relocation Numbers'!AC104*Assumptions!D$45</f>
        <v>125529.05438761502</v>
      </c>
      <c r="AD104" s="52">
        <f>'Temporary Relocation Numbers'!AD104*Assumptions!E$45</f>
        <v>86408.834814055124</v>
      </c>
      <c r="AE104" s="52">
        <f>'Temporary Relocation Numbers'!AE104*Assumptions!F$45</f>
        <v>69170.446705204478</v>
      </c>
      <c r="AF104" s="52">
        <f>'Temporary Relocation Numbers'!AF104*Assumptions!G$45</f>
        <v>70686.849235961883</v>
      </c>
      <c r="AG104" s="52">
        <f>'Temporary Relocation Numbers'!AG104*Assumptions!H$45</f>
        <v>28739.962845610637</v>
      </c>
      <c r="AH104" s="53">
        <f>'Temporary Relocation Numbers'!AH104*Assumptions!C$45</f>
        <v>79328539.250417262</v>
      </c>
      <c r="AI104" s="53">
        <f>'Temporary Relocation Numbers'!AI104*Assumptions!D$45</f>
        <v>134856320.9149054</v>
      </c>
      <c r="AJ104" s="53">
        <f>'Temporary Relocation Numbers'!AJ104*Assumptions!E$45</f>
        <v>107652969.3650967</v>
      </c>
      <c r="AK104" s="53">
        <f>'Temporary Relocation Numbers'!AK104*Assumptions!F$45</f>
        <v>39037181.392124102</v>
      </c>
      <c r="AL104" s="53">
        <f>'Temporary Relocation Numbers'!AL104*Assumptions!G$45</f>
        <v>31116525.62530572</v>
      </c>
      <c r="AM104" s="53">
        <f>'Temporary Relocation Numbers'!AM104*Assumptions!H$45</f>
        <v>16868536.8404813</v>
      </c>
    </row>
    <row r="105" spans="1:39" x14ac:dyDescent="0.35">
      <c r="A105">
        <v>2124</v>
      </c>
      <c r="B105" s="51">
        <f>'Temporary Relocation Numbers'!B105*Assumptions!C$45</f>
        <v>0</v>
      </c>
      <c r="C105" s="51">
        <f>'Temporary Relocation Numbers'!C105*Assumptions!D$45</f>
        <v>0</v>
      </c>
      <c r="D105" s="51">
        <f>'Temporary Relocation Numbers'!D105*Assumptions!E$45</f>
        <v>0</v>
      </c>
      <c r="E105" s="51">
        <f>'Temporary Relocation Numbers'!E105*Assumptions!F$45</f>
        <v>0</v>
      </c>
      <c r="F105" s="51">
        <f>'Temporary Relocation Numbers'!F105*Assumptions!G$45</f>
        <v>0</v>
      </c>
      <c r="G105" s="51">
        <f>'Temporary Relocation Numbers'!G105*Assumptions!H$45</f>
        <v>0</v>
      </c>
      <c r="H105" s="52">
        <f>'Temporary Relocation Numbers'!H105*Assumptions!C$45</f>
        <v>133776.63859597014</v>
      </c>
      <c r="I105" s="52">
        <f>'Temporary Relocation Numbers'!I105*Assumptions!D$45</f>
        <v>138291.20119386772</v>
      </c>
      <c r="J105" s="52">
        <f>'Temporary Relocation Numbers'!J105*Assumptions!E$45</f>
        <v>96204.075022107572</v>
      </c>
      <c r="K105" s="52">
        <f>'Temporary Relocation Numbers'!K105*Assumptions!F$45</f>
        <v>69767.300250561893</v>
      </c>
      <c r="L105" s="52">
        <f>'Temporary Relocation Numbers'!L105*Assumptions!G$45</f>
        <v>72596.250044870991</v>
      </c>
      <c r="M105" s="52">
        <f>'Temporary Relocation Numbers'!M105*Assumptions!H$45</f>
        <v>31611.946239995046</v>
      </c>
      <c r="N105" s="53">
        <f>'Temporary Relocation Numbers'!N105*Assumptions!C$45</f>
        <v>86393836.127789453</v>
      </c>
      <c r="O105" s="53">
        <f>'Temporary Relocation Numbers'!O105*Assumptions!D$45</f>
        <v>149727252.01137364</v>
      </c>
      <c r="P105" s="53">
        <f>'Temporary Relocation Numbers'!P105*Assumptions!E$45</f>
        <v>120792671.88457671</v>
      </c>
      <c r="Q105" s="53">
        <f>'Temporary Relocation Numbers'!Q105*Assumptions!F$45</f>
        <v>39681588.117920749</v>
      </c>
      <c r="R105" s="53">
        <f>'Temporary Relocation Numbers'!R105*Assumptions!G$45</f>
        <v>32206677.005064499</v>
      </c>
      <c r="S105" s="53">
        <f>'Temporary Relocation Numbers'!S105*Assumptions!H$45</f>
        <v>18699142.934126709</v>
      </c>
      <c r="U105">
        <v>2124</v>
      </c>
      <c r="V105" s="51">
        <f>'Temporary Relocation Numbers'!V105*Assumptions!C$45</f>
        <v>0</v>
      </c>
      <c r="W105" s="51">
        <f>'Temporary Relocation Numbers'!W105*Assumptions!D$45</f>
        <v>0</v>
      </c>
      <c r="X105" s="51">
        <f>'Temporary Relocation Numbers'!X105*Assumptions!E$45</f>
        <v>0</v>
      </c>
      <c r="Y105" s="51">
        <f>'Temporary Relocation Numbers'!Y105*Assumptions!F$45</f>
        <v>0</v>
      </c>
      <c r="Z105" s="51">
        <f>'Temporary Relocation Numbers'!Z105*Assumptions!G$45</f>
        <v>0</v>
      </c>
      <c r="AA105" s="51">
        <f>'Temporary Relocation Numbers'!AA105*Assumptions!H$45</f>
        <v>0</v>
      </c>
      <c r="AB105" s="52">
        <f>'Temporary Relocation Numbers'!AB105*Assumptions!C$45</f>
        <v>124542.79592682148</v>
      </c>
      <c r="AC105" s="52">
        <f>'Temporary Relocation Numbers'!AC105*Assumptions!D$45</f>
        <v>126286.41515340994</v>
      </c>
      <c r="AD105" s="52">
        <f>'Temporary Relocation Numbers'!AD105*Assumptions!E$45</f>
        <v>86930.169588904493</v>
      </c>
      <c r="AE105" s="52">
        <f>'Temporary Relocation Numbers'!AE105*Assumptions!F$45</f>
        <v>69587.776244908222</v>
      </c>
      <c r="AF105" s="52">
        <f>'Temporary Relocation Numbers'!AF105*Assumptions!G$45</f>
        <v>71113.327763424299</v>
      </c>
      <c r="AG105" s="52">
        <f>'Temporary Relocation Numbers'!AG105*Assumptions!H$45</f>
        <v>28913.361110863691</v>
      </c>
      <c r="AH105" s="53">
        <f>'Temporary Relocation Numbers'!AH105*Assumptions!C$45</f>
        <v>80430559.588919625</v>
      </c>
      <c r="AI105" s="53">
        <f>'Temporary Relocation Numbers'!AI105*Assumptions!D$45</f>
        <v>136729724.98648041</v>
      </c>
      <c r="AJ105" s="53">
        <f>'Temporary Relocation Numbers'!AJ105*Assumptions!E$45</f>
        <v>109148468.498971</v>
      </c>
      <c r="AK105" s="53">
        <f>'Temporary Relocation Numbers'!AK105*Assumptions!F$45</f>
        <v>39579480.144356579</v>
      </c>
      <c r="AL105" s="53">
        <f>'Temporary Relocation Numbers'!AL105*Assumptions!G$45</f>
        <v>31548791.798698507</v>
      </c>
      <c r="AM105" s="53">
        <f>'Temporary Relocation Numbers'!AM105*Assumptions!H$45</f>
        <v>17102872.060247611</v>
      </c>
    </row>
    <row r="106" spans="1:39" x14ac:dyDescent="0.35">
      <c r="A106">
        <v>2125</v>
      </c>
      <c r="B106" s="51">
        <f>'Temporary Relocation Numbers'!B106*Assumptions!C$45</f>
        <v>0</v>
      </c>
      <c r="C106" s="51">
        <f>'Temporary Relocation Numbers'!C106*Assumptions!D$45</f>
        <v>0</v>
      </c>
      <c r="D106" s="51">
        <f>'Temporary Relocation Numbers'!D106*Assumptions!E$45</f>
        <v>0</v>
      </c>
      <c r="E106" s="51">
        <f>'Temporary Relocation Numbers'!E106*Assumptions!F$45</f>
        <v>0</v>
      </c>
      <c r="F106" s="51">
        <f>'Temporary Relocation Numbers'!F106*Assumptions!G$45</f>
        <v>0</v>
      </c>
      <c r="G106" s="51">
        <f>'Temporary Relocation Numbers'!G106*Assumptions!H$45</f>
        <v>0</v>
      </c>
      <c r="H106" s="52">
        <f>'Temporary Relocation Numbers'!H106*Assumptions!C$45</f>
        <v>134583.75992693839</v>
      </c>
      <c r="I106" s="52">
        <f>'Temporary Relocation Numbers'!I106*Assumptions!D$45</f>
        <v>139125.56046272253</v>
      </c>
      <c r="J106" s="52">
        <f>'Temporary Relocation Numbers'!J106*Assumptions!E$45</f>
        <v>96784.507913017034</v>
      </c>
      <c r="K106" s="52">
        <f>'Temporary Relocation Numbers'!K106*Assumptions!F$45</f>
        <v>70188.230816819909</v>
      </c>
      <c r="L106" s="52">
        <f>'Temporary Relocation Numbers'!L106*Assumptions!G$45</f>
        <v>73034.248656395997</v>
      </c>
      <c r="M106" s="52">
        <f>'Temporary Relocation Numbers'!M106*Assumptions!H$45</f>
        <v>31802.672187301734</v>
      </c>
      <c r="N106" s="53">
        <f>'Temporary Relocation Numbers'!N106*Assumptions!C$45</f>
        <v>87594006.525904611</v>
      </c>
      <c r="O106" s="53">
        <f>'Temporary Relocation Numbers'!O106*Assumptions!D$45</f>
        <v>151807240.85906613</v>
      </c>
      <c r="P106" s="53">
        <f>'Temporary Relocation Numbers'!P106*Assumptions!E$45</f>
        <v>122470705.82313997</v>
      </c>
      <c r="Q106" s="53">
        <f>'Temporary Relocation Numbers'!Q106*Assumptions!F$45</f>
        <v>40232838.87311215</v>
      </c>
      <c r="R106" s="53">
        <f>'Temporary Relocation Numbers'!R106*Assumptions!G$45</f>
        <v>32654087.400245465</v>
      </c>
      <c r="S106" s="53">
        <f>'Temporary Relocation Numbers'!S106*Assumptions!H$45</f>
        <v>18958908.663089912</v>
      </c>
      <c r="U106">
        <v>2125</v>
      </c>
      <c r="V106" s="51">
        <f>'Temporary Relocation Numbers'!V106*Assumptions!C$45</f>
        <v>0</v>
      </c>
      <c r="W106" s="51">
        <f>'Temporary Relocation Numbers'!W106*Assumptions!D$45</f>
        <v>0</v>
      </c>
      <c r="X106" s="51">
        <f>'Temporary Relocation Numbers'!X106*Assumptions!E$45</f>
        <v>0</v>
      </c>
      <c r="Y106" s="51">
        <f>'Temporary Relocation Numbers'!Y106*Assumptions!F$45</f>
        <v>0</v>
      </c>
      <c r="Z106" s="51">
        <f>'Temporary Relocation Numbers'!Z106*Assumptions!G$45</f>
        <v>0</v>
      </c>
      <c r="AA106" s="51">
        <f>'Temporary Relocation Numbers'!AA106*Assumptions!H$45</f>
        <v>0</v>
      </c>
      <c r="AB106" s="52">
        <f>'Temporary Relocation Numbers'!AB106*Assumptions!C$45</f>
        <v>125294.20624977448</v>
      </c>
      <c r="AC106" s="52">
        <f>'Temporary Relocation Numbers'!AC106*Assumptions!D$45</f>
        <v>127048.34534205571</v>
      </c>
      <c r="AD106" s="52">
        <f>'Temporary Relocation Numbers'!AD106*Assumptions!E$45</f>
        <v>87454.649759106687</v>
      </c>
      <c r="AE106" s="52">
        <f>'Temporary Relocation Numbers'!AE106*Assumptions!F$45</f>
        <v>70007.623679941651</v>
      </c>
      <c r="AF106" s="52">
        <f>'Temporary Relocation Numbers'!AF106*Assumptions!G$45</f>
        <v>71542.379385264954</v>
      </c>
      <c r="AG106" s="52">
        <f>'Temporary Relocation Numbers'!AG106*Assumptions!H$45</f>
        <v>29087.805548603283</v>
      </c>
      <c r="AH106" s="53">
        <f>'Temporary Relocation Numbers'!AH106*Assumptions!C$45</f>
        <v>81547889.031030238</v>
      </c>
      <c r="AI106" s="53">
        <f>'Temporary Relocation Numbers'!AI106*Assumptions!D$45</f>
        <v>138629154.110434</v>
      </c>
      <c r="AJ106" s="53">
        <f>'Temporary Relocation Numbers'!AJ106*Assumptions!E$45</f>
        <v>110664742.88570273</v>
      </c>
      <c r="AK106" s="53">
        <f>'Temporary Relocation Numbers'!AK106*Assumptions!F$45</f>
        <v>40129312.430675946</v>
      </c>
      <c r="AL106" s="53">
        <f>'Temporary Relocation Numbers'!AL106*Assumptions!G$45</f>
        <v>31987062.949861292</v>
      </c>
      <c r="AM106" s="53">
        <f>'Temporary Relocation Numbers'!AM106*Assumptions!H$45</f>
        <v>17340462.63024034</v>
      </c>
    </row>
    <row r="107" spans="1:39" x14ac:dyDescent="0.35">
      <c r="A107">
        <v>2126</v>
      </c>
      <c r="B107" s="51">
        <f>'Temporary Relocation Numbers'!B107*Assumptions!C$45</f>
        <v>0</v>
      </c>
      <c r="C107" s="51">
        <f>'Temporary Relocation Numbers'!C107*Assumptions!D$45</f>
        <v>0</v>
      </c>
      <c r="D107" s="51">
        <f>'Temporary Relocation Numbers'!D107*Assumptions!E$45</f>
        <v>0</v>
      </c>
      <c r="E107" s="51">
        <f>'Temporary Relocation Numbers'!E107*Assumptions!F$45</f>
        <v>0</v>
      </c>
      <c r="F107" s="51">
        <f>'Temporary Relocation Numbers'!F107*Assumptions!G$45</f>
        <v>0</v>
      </c>
      <c r="G107" s="51">
        <f>'Temporary Relocation Numbers'!G107*Assumptions!H$45</f>
        <v>0</v>
      </c>
      <c r="H107" s="52">
        <f>'Temporary Relocation Numbers'!H107*Assumptions!C$45</f>
        <v>135395.75090368139</v>
      </c>
      <c r="I107" s="52">
        <f>'Temporary Relocation Numbers'!I107*Assumptions!D$45</f>
        <v>139964.95371337459</v>
      </c>
      <c r="J107" s="52">
        <f>'Temporary Relocation Numbers'!J107*Assumptions!E$45</f>
        <v>97368.442758919278</v>
      </c>
      <c r="K107" s="52">
        <f>'Temporary Relocation Numbers'!K107*Assumptions!F$45</f>
        <v>70611.70100466242</v>
      </c>
      <c r="L107" s="52">
        <f>'Temporary Relocation Numbers'!L107*Assumptions!G$45</f>
        <v>73474.889867002639</v>
      </c>
      <c r="M107" s="52">
        <f>'Temporary Relocation Numbers'!M107*Assumptions!H$45</f>
        <v>31994.548851071755</v>
      </c>
      <c r="N107" s="53">
        <f>'Temporary Relocation Numbers'!N107*Assumptions!C$45</f>
        <v>88810849.513744563</v>
      </c>
      <c r="O107" s="53">
        <f>'Temporary Relocation Numbers'!O107*Assumptions!D$45</f>
        <v>153916124.60430339</v>
      </c>
      <c r="P107" s="53">
        <f>'Temporary Relocation Numbers'!P107*Assumptions!E$45</f>
        <v>124172050.76107961</v>
      </c>
      <c r="Q107" s="53">
        <f>'Temporary Relocation Numbers'!Q107*Assumptions!F$45</f>
        <v>40791747.522291973</v>
      </c>
      <c r="R107" s="53">
        <f>'Temporary Relocation Numbers'!R107*Assumptions!G$45</f>
        <v>33107713.154486421</v>
      </c>
      <c r="S107" s="53">
        <f>'Temporary Relocation Numbers'!S107*Assumptions!H$45</f>
        <v>19222283.019153375</v>
      </c>
      <c r="U107">
        <v>2126</v>
      </c>
      <c r="V107" s="51">
        <f>'Temporary Relocation Numbers'!V107*Assumptions!C$45</f>
        <v>0</v>
      </c>
      <c r="W107" s="51">
        <f>'Temporary Relocation Numbers'!W107*Assumptions!D$45</f>
        <v>0</v>
      </c>
      <c r="X107" s="51">
        <f>'Temporary Relocation Numbers'!X107*Assumptions!E$45</f>
        <v>0</v>
      </c>
      <c r="Y107" s="51">
        <f>'Temporary Relocation Numbers'!Y107*Assumptions!F$45</f>
        <v>0</v>
      </c>
      <c r="Z107" s="51">
        <f>'Temporary Relocation Numbers'!Z107*Assumptions!G$45</f>
        <v>0</v>
      </c>
      <c r="AA107" s="51">
        <f>'Temporary Relocation Numbers'!AA107*Assumptions!H$45</f>
        <v>0</v>
      </c>
      <c r="AB107" s="52">
        <f>'Temporary Relocation Numbers'!AB107*Assumptions!C$45</f>
        <v>126050.15009447184</v>
      </c>
      <c r="AC107" s="52">
        <f>'Temporary Relocation Numbers'!AC107*Assumptions!D$45</f>
        <v>127814.87252248141</v>
      </c>
      <c r="AD107" s="52">
        <f>'Temporary Relocation Numbers'!AD107*Assumptions!E$45</f>
        <v>87982.294301933871</v>
      </c>
      <c r="AE107" s="52">
        <f>'Temporary Relocation Numbers'!AE107*Assumptions!F$45</f>
        <v>70430.004201649397</v>
      </c>
      <c r="AF107" s="52">
        <f>'Temporary Relocation Numbers'!AF107*Assumptions!G$45</f>
        <v>71974.019625863803</v>
      </c>
      <c r="AG107" s="52">
        <f>'Temporary Relocation Numbers'!AG107*Assumptions!H$45</f>
        <v>29263.302470754537</v>
      </c>
      <c r="AH107" s="53">
        <f>'Temporary Relocation Numbers'!AH107*Assumptions!C$45</f>
        <v>82680740.248552904</v>
      </c>
      <c r="AI107" s="53">
        <f>'Temporary Relocation Numbers'!AI107*Assumptions!D$45</f>
        <v>140554969.82294601</v>
      </c>
      <c r="AJ107" s="53">
        <f>'Temporary Relocation Numbers'!AJ107*Assumptions!E$45</f>
        <v>112202081.13203305</v>
      </c>
      <c r="AK107" s="53">
        <f>'Temporary Relocation Numbers'!AK107*Assumptions!F$45</f>
        <v>40686782.905823871</v>
      </c>
      <c r="AL107" s="53">
        <f>'Temporary Relocation Numbers'!AL107*Assumptions!G$45</f>
        <v>32431422.499057416</v>
      </c>
      <c r="AM107" s="53">
        <f>'Temporary Relocation Numbers'!AM107*Assumptions!H$45</f>
        <v>17581353.773303516</v>
      </c>
    </row>
    <row r="108" spans="1:39" x14ac:dyDescent="0.35">
      <c r="A108">
        <v>2127</v>
      </c>
      <c r="B108" s="51">
        <f>'Temporary Relocation Numbers'!B108*Assumptions!C$45</f>
        <v>0</v>
      </c>
      <c r="C108" s="51">
        <f>'Temporary Relocation Numbers'!C108*Assumptions!D$45</f>
        <v>0</v>
      </c>
      <c r="D108" s="51">
        <f>'Temporary Relocation Numbers'!D108*Assumptions!E$45</f>
        <v>0</v>
      </c>
      <c r="E108" s="51">
        <f>'Temporary Relocation Numbers'!E108*Assumptions!F$45</f>
        <v>0</v>
      </c>
      <c r="F108" s="51">
        <f>'Temporary Relocation Numbers'!F108*Assumptions!G$45</f>
        <v>0</v>
      </c>
      <c r="G108" s="51">
        <f>'Temporary Relocation Numbers'!G108*Assumptions!H$45</f>
        <v>0</v>
      </c>
      <c r="H108" s="52">
        <f>'Temporary Relocation Numbers'!H108*Assumptions!C$45</f>
        <v>136212.64090647834</v>
      </c>
      <c r="I108" s="52">
        <f>'Temporary Relocation Numbers'!I108*Assumptions!D$45</f>
        <v>140809.41131759973</v>
      </c>
      <c r="J108" s="52">
        <f>'Temporary Relocation Numbers'!J108*Assumptions!E$45</f>
        <v>97955.90068833578</v>
      </c>
      <c r="K108" s="52">
        <f>'Temporary Relocation Numbers'!K108*Assumptions!F$45</f>
        <v>71037.726136516285</v>
      </c>
      <c r="L108" s="52">
        <f>'Temporary Relocation Numbers'!L108*Assumptions!G$45</f>
        <v>73918.189620417019</v>
      </c>
      <c r="M108" s="52">
        <f>'Temporary Relocation Numbers'!M108*Assumptions!H$45</f>
        <v>32187.583173980678</v>
      </c>
      <c r="N108" s="53">
        <f>'Temporary Relocation Numbers'!N108*Assumptions!C$45</f>
        <v>90044596.70446074</v>
      </c>
      <c r="O108" s="53">
        <f>'Temporary Relocation Numbers'!O108*Assumptions!D$45</f>
        <v>156054304.65073001</v>
      </c>
      <c r="P108" s="53">
        <f>'Temporary Relocation Numbers'!P108*Assumptions!E$45</f>
        <v>125897030.5313524</v>
      </c>
      <c r="Q108" s="53">
        <f>'Temporary Relocation Numbers'!Q108*Assumptions!F$45</f>
        <v>41358420.447791278</v>
      </c>
      <c r="R108" s="53">
        <f>'Temporary Relocation Numbers'!R108*Assumptions!G$45</f>
        <v>33567640.61063651</v>
      </c>
      <c r="S108" s="53">
        <f>'Temporary Relocation Numbers'!S108*Assumptions!H$45</f>
        <v>19489316.132831246</v>
      </c>
      <c r="U108">
        <v>2127</v>
      </c>
      <c r="V108" s="51">
        <f>'Temporary Relocation Numbers'!V108*Assumptions!C$45</f>
        <v>0</v>
      </c>
      <c r="W108" s="51">
        <f>'Temporary Relocation Numbers'!W108*Assumptions!D$45</f>
        <v>0</v>
      </c>
      <c r="X108" s="51">
        <f>'Temporary Relocation Numbers'!X108*Assumptions!E$45</f>
        <v>0</v>
      </c>
      <c r="Y108" s="51">
        <f>'Temporary Relocation Numbers'!Y108*Assumptions!F$45</f>
        <v>0</v>
      </c>
      <c r="Z108" s="51">
        <f>'Temporary Relocation Numbers'!Z108*Assumptions!G$45</f>
        <v>0</v>
      </c>
      <c r="AA108" s="51">
        <f>'Temporary Relocation Numbers'!AA108*Assumptions!H$45</f>
        <v>0</v>
      </c>
      <c r="AB108" s="52">
        <f>'Temporary Relocation Numbers'!AB108*Assumptions!C$45</f>
        <v>126810.65481323864</v>
      </c>
      <c r="AC108" s="52">
        <f>'Temporary Relocation Numbers'!AC108*Assumptions!D$45</f>
        <v>128586.02442994893</v>
      </c>
      <c r="AD108" s="52">
        <f>'Temporary Relocation Numbers'!AD108*Assumptions!E$45</f>
        <v>88513.122309154845</v>
      </c>
      <c r="AE108" s="52">
        <f>'Temporary Relocation Numbers'!AE108*Assumptions!F$45</f>
        <v>70854.933093030937</v>
      </c>
      <c r="AF108" s="52">
        <f>'Temporary Relocation Numbers'!AF108*Assumptions!G$45</f>
        <v>72408.264103264737</v>
      </c>
      <c r="AG108" s="52">
        <f>'Temporary Relocation Numbers'!AG108*Assumptions!H$45</f>
        <v>29439.858227324676</v>
      </c>
      <c r="AH108" s="53">
        <f>'Temporary Relocation Numbers'!AH108*Assumptions!C$45</f>
        <v>83829328.867696762</v>
      </c>
      <c r="AI108" s="53">
        <f>'Temporary Relocation Numbers'!AI108*Assumptions!D$45</f>
        <v>142507538.68260342</v>
      </c>
      <c r="AJ108" s="53">
        <f>'Temporary Relocation Numbers'!AJ108*Assumptions!E$45</f>
        <v>113760775.85398516</v>
      </c>
      <c r="AK108" s="53">
        <f>'Temporary Relocation Numbers'!AK108*Assumptions!F$45</f>
        <v>41251997.678390265</v>
      </c>
      <c r="AL108" s="53">
        <f>'Temporary Relocation Numbers'!AL108*Assumptions!G$45</f>
        <v>32881955.025412206</v>
      </c>
      <c r="AM108" s="53">
        <f>'Temporary Relocation Numbers'!AM108*Assumptions!H$45</f>
        <v>17825591.340510253</v>
      </c>
    </row>
    <row r="109" spans="1:39" x14ac:dyDescent="0.35">
      <c r="A109">
        <v>2128</v>
      </c>
      <c r="B109" s="51">
        <f>'Temporary Relocation Numbers'!B109*Assumptions!C$45</f>
        <v>0</v>
      </c>
      <c r="C109" s="51">
        <f>'Temporary Relocation Numbers'!C109*Assumptions!D$45</f>
        <v>0</v>
      </c>
      <c r="D109" s="51">
        <f>'Temporary Relocation Numbers'!D109*Assumptions!E$45</f>
        <v>0</v>
      </c>
      <c r="E109" s="51">
        <f>'Temporary Relocation Numbers'!E109*Assumptions!F$45</f>
        <v>0</v>
      </c>
      <c r="F109" s="51">
        <f>'Temporary Relocation Numbers'!F109*Assumptions!G$45</f>
        <v>0</v>
      </c>
      <c r="G109" s="51">
        <f>'Temporary Relocation Numbers'!G109*Assumptions!H$45</f>
        <v>0</v>
      </c>
      <c r="H109" s="52">
        <f>'Temporary Relocation Numbers'!H109*Assumptions!C$45</f>
        <v>137034.45949286976</v>
      </c>
      <c r="I109" s="52">
        <f>'Temporary Relocation Numbers'!I109*Assumptions!D$45</f>
        <v>141658.96383041743</v>
      </c>
      <c r="J109" s="52">
        <f>'Temporary Relocation Numbers'!J109*Assumptions!E$45</f>
        <v>98546.902957263635</v>
      </c>
      <c r="K109" s="52">
        <f>'Temporary Relocation Numbers'!K109*Assumptions!F$45</f>
        <v>71466.32162725387</v>
      </c>
      <c r="L109" s="52">
        <f>'Temporary Relocation Numbers'!L109*Assumptions!G$45</f>
        <v>74364.163956559365</v>
      </c>
      <c r="M109" s="52">
        <f>'Temporary Relocation Numbers'!M109*Assumptions!H$45</f>
        <v>32381.782140591698</v>
      </c>
      <c r="N109" s="53">
        <f>'Temporary Relocation Numbers'!N109*Assumptions!C$45</f>
        <v>91295482.928740233</v>
      </c>
      <c r="O109" s="53">
        <f>'Temporary Relocation Numbers'!O109*Assumptions!D$45</f>
        <v>158222187.97823051</v>
      </c>
      <c r="P109" s="53">
        <f>'Temporary Relocation Numbers'!P109*Assumptions!E$45</f>
        <v>127645973.46555465</v>
      </c>
      <c r="Q109" s="53">
        <f>'Temporary Relocation Numbers'!Q109*Assumptions!F$45</f>
        <v>41932965.509788729</v>
      </c>
      <c r="R109" s="53">
        <f>'Temporary Relocation Numbers'!R109*Assumptions!G$45</f>
        <v>34033957.311006941</v>
      </c>
      <c r="S109" s="53">
        <f>'Temporary Relocation Numbers'!S109*Assumptions!H$45</f>
        <v>19760058.831043344</v>
      </c>
      <c r="U109">
        <v>2128</v>
      </c>
      <c r="V109" s="51">
        <f>'Temporary Relocation Numbers'!V109*Assumptions!C$45</f>
        <v>0</v>
      </c>
      <c r="W109" s="51">
        <f>'Temporary Relocation Numbers'!W109*Assumptions!D$45</f>
        <v>0</v>
      </c>
      <c r="X109" s="51">
        <f>'Temporary Relocation Numbers'!X109*Assumptions!E$45</f>
        <v>0</v>
      </c>
      <c r="Y109" s="51">
        <f>'Temporary Relocation Numbers'!Y109*Assumptions!F$45</f>
        <v>0</v>
      </c>
      <c r="Z109" s="51">
        <f>'Temporary Relocation Numbers'!Z109*Assumptions!G$45</f>
        <v>0</v>
      </c>
      <c r="AA109" s="51">
        <f>'Temporary Relocation Numbers'!AA109*Assumptions!H$45</f>
        <v>0</v>
      </c>
      <c r="AB109" s="52">
        <f>'Temporary Relocation Numbers'!AB109*Assumptions!C$45</f>
        <v>127575.7479234261</v>
      </c>
      <c r="AC109" s="52">
        <f>'Temporary Relocation Numbers'!AC109*Assumptions!D$45</f>
        <v>129361.82896705695</v>
      </c>
      <c r="AD109" s="52">
        <f>'Temporary Relocation Numbers'!AD109*Assumptions!E$45</f>
        <v>89047.152987725582</v>
      </c>
      <c r="AE109" s="52">
        <f>'Temporary Relocation Numbers'!AE109*Assumptions!F$45</f>
        <v>71282.425729293333</v>
      </c>
      <c r="AF109" s="52">
        <f>'Temporary Relocation Numbers'!AF109*Assumptions!G$45</f>
        <v>72845.128529740818</v>
      </c>
      <c r="AG109" s="52">
        <f>'Temporary Relocation Numbers'!AG109*Assumptions!H$45</f>
        <v>29617.479206632725</v>
      </c>
      <c r="AH109" s="53">
        <f>'Temporary Relocation Numbers'!AH109*Assumptions!C$45</f>
        <v>84993873.510118395</v>
      </c>
      <c r="AI109" s="53">
        <f>'Temporary Relocation Numbers'!AI109*Assumptions!D$45</f>
        <v>144487232.34017089</v>
      </c>
      <c r="AJ109" s="53">
        <f>'Temporary Relocation Numbers'!AJ109*Assumptions!E$45</f>
        <v>115341123.73256078</v>
      </c>
      <c r="AK109" s="53">
        <f>'Temporary Relocation Numbers'!AK109*Assumptions!F$45</f>
        <v>41825064.331009857</v>
      </c>
      <c r="AL109" s="53">
        <f>'Temporary Relocation Numbers'!AL109*Assumptions!G$45</f>
        <v>33338746.283011653</v>
      </c>
      <c r="AM109" s="53">
        <f>'Temporary Relocation Numbers'!AM109*Assumptions!H$45</f>
        <v>18073221.819889981</v>
      </c>
    </row>
    <row r="110" spans="1:39" x14ac:dyDescent="0.35">
      <c r="A110">
        <v>2129</v>
      </c>
      <c r="B110" s="51">
        <f>'Temporary Relocation Numbers'!B110*Assumptions!C$45</f>
        <v>0</v>
      </c>
      <c r="C110" s="51">
        <f>'Temporary Relocation Numbers'!C110*Assumptions!D$45</f>
        <v>0</v>
      </c>
      <c r="D110" s="51">
        <f>'Temporary Relocation Numbers'!D110*Assumptions!E$45</f>
        <v>0</v>
      </c>
      <c r="E110" s="51">
        <f>'Temporary Relocation Numbers'!E110*Assumptions!F$45</f>
        <v>0</v>
      </c>
      <c r="F110" s="51">
        <f>'Temporary Relocation Numbers'!F110*Assumptions!G$45</f>
        <v>0</v>
      </c>
      <c r="G110" s="51">
        <f>'Temporary Relocation Numbers'!G110*Assumptions!H$45</f>
        <v>0</v>
      </c>
      <c r="H110" s="52">
        <f>'Temporary Relocation Numbers'!H110*Assumptions!C$45</f>
        <v>137861.23639872725</v>
      </c>
      <c r="I110" s="52">
        <f>'Temporary Relocation Numbers'!I110*Assumptions!D$45</f>
        <v>142513.64199119635</v>
      </c>
      <c r="J110" s="52">
        <f>'Temporary Relocation Numbers'!J110*Assumptions!E$45</f>
        <v>99141.470949944982</v>
      </c>
      <c r="K110" s="52">
        <f>'Temporary Relocation Numbers'!K110*Assumptions!F$45</f>
        <v>71897.502984750841</v>
      </c>
      <c r="L110" s="52">
        <f>'Temporary Relocation Numbers'!L110*Assumptions!G$45</f>
        <v>74812.829012124363</v>
      </c>
      <c r="M110" s="52">
        <f>'Temporary Relocation Numbers'!M110*Assumptions!H$45</f>
        <v>32577.152777608328</v>
      </c>
      <c r="N110" s="53">
        <f>'Temporary Relocation Numbers'!N110*Assumptions!C$45</f>
        <v>92563746.279503226</v>
      </c>
      <c r="O110" s="53">
        <f>'Temporary Relocation Numbers'!O110*Assumptions!D$45</f>
        <v>160420187.22039407</v>
      </c>
      <c r="P110" s="53">
        <f>'Temporary Relocation Numbers'!P110*Assumptions!E$45</f>
        <v>129419212.45641679</v>
      </c>
      <c r="Q110" s="53">
        <f>'Temporary Relocation Numbers'!Q110*Assumptions!F$45</f>
        <v>42515492.066840678</v>
      </c>
      <c r="R110" s="53">
        <f>'Temporary Relocation Numbers'!R110*Assumptions!G$45</f>
        <v>34506752.014033735</v>
      </c>
      <c r="S110" s="53">
        <f>'Temporary Relocation Numbers'!S110*Assumptions!H$45</f>
        <v>20034562.646789573</v>
      </c>
      <c r="U110">
        <v>2129</v>
      </c>
      <c r="V110" s="51">
        <f>'Temporary Relocation Numbers'!V110*Assumptions!C$45</f>
        <v>0</v>
      </c>
      <c r="W110" s="51">
        <f>'Temporary Relocation Numbers'!W110*Assumptions!D$45</f>
        <v>0</v>
      </c>
      <c r="X110" s="51">
        <f>'Temporary Relocation Numbers'!X110*Assumptions!E$45</f>
        <v>0</v>
      </c>
      <c r="Y110" s="51">
        <f>'Temporary Relocation Numbers'!Y110*Assumptions!F$45</f>
        <v>0</v>
      </c>
      <c r="Z110" s="51">
        <f>'Temporary Relocation Numbers'!Z110*Assumptions!G$45</f>
        <v>0</v>
      </c>
      <c r="AA110" s="51">
        <f>'Temporary Relocation Numbers'!AA110*Assumptions!H$45</f>
        <v>0</v>
      </c>
      <c r="AB110" s="52">
        <f>'Temporary Relocation Numbers'!AB110*Assumptions!C$45</f>
        <v>128345.45710840724</v>
      </c>
      <c r="AC110" s="52">
        <f>'Temporary Relocation Numbers'!AC110*Assumptions!D$45</f>
        <v>130142.31420475016</v>
      </c>
      <c r="AD110" s="52">
        <f>'Temporary Relocation Numbers'!AD110*Assumptions!E$45</f>
        <v>89584.405660484466</v>
      </c>
      <c r="AE110" s="52">
        <f>'Temporary Relocation Numbers'!AE110*Assumptions!F$45</f>
        <v>71712.497578407681</v>
      </c>
      <c r="AF110" s="52">
        <f>'Temporary Relocation Numbers'!AF110*Assumptions!G$45</f>
        <v>73284.628712362755</v>
      </c>
      <c r="AG110" s="52">
        <f>'Temporary Relocation Numbers'!AG110*Assumptions!H$45</f>
        <v>29796.171835540667</v>
      </c>
      <c r="AH110" s="53">
        <f>'Temporary Relocation Numbers'!AH110*Assumptions!C$45</f>
        <v>86174595.834534034</v>
      </c>
      <c r="AI110" s="53">
        <f>'Temporary Relocation Numbers'!AI110*Assumptions!D$45</f>
        <v>146494427.60933056</v>
      </c>
      <c r="AJ110" s="53">
        <f>'Temporary Relocation Numbers'!AJ110*Assumptions!E$45</f>
        <v>116943425.57021038</v>
      </c>
      <c r="AK110" s="53">
        <f>'Temporary Relocation Numbers'!AK110*Assumptions!F$45</f>
        <v>42406091.940839462</v>
      </c>
      <c r="AL110" s="53">
        <f>'Temporary Relocation Numbers'!AL110*Assumptions!G$45</f>
        <v>33801883.217224844</v>
      </c>
      <c r="AM110" s="53">
        <f>'Temporary Relocation Numbers'!AM110*Assumptions!H$45</f>
        <v>18324292.345276959</v>
      </c>
    </row>
    <row r="111" spans="1:39" x14ac:dyDescent="0.35">
      <c r="A111">
        <v>2130</v>
      </c>
      <c r="B111" s="51">
        <f>'Temporary Relocation Numbers'!B111*Assumptions!C$45</f>
        <v>0</v>
      </c>
      <c r="C111" s="51">
        <f>'Temporary Relocation Numbers'!C111*Assumptions!D$45</f>
        <v>0</v>
      </c>
      <c r="D111" s="51">
        <f>'Temporary Relocation Numbers'!D111*Assumptions!E$45</f>
        <v>0</v>
      </c>
      <c r="E111" s="51">
        <f>'Temporary Relocation Numbers'!E111*Assumptions!F$45</f>
        <v>0</v>
      </c>
      <c r="F111" s="51">
        <f>'Temporary Relocation Numbers'!F111*Assumptions!G$45</f>
        <v>0</v>
      </c>
      <c r="G111" s="51">
        <f>'Temporary Relocation Numbers'!G111*Assumptions!H$45</f>
        <v>0</v>
      </c>
      <c r="H111" s="52">
        <f>'Temporary Relocation Numbers'!H111*Assumptions!C$45</f>
        <v>134935.97076145827</v>
      </c>
      <c r="I111" s="52">
        <f>'Temporary Relocation Numbers'!I111*Assumptions!D$45</f>
        <v>139489.65736252849</v>
      </c>
      <c r="J111" s="52">
        <f>'Temporary Relocation Numbers'!J111*Assumptions!E$45</f>
        <v>97037.796662856912</v>
      </c>
      <c r="K111" s="52">
        <f>'Temporary Relocation Numbers'!K111*Assumptions!F$45</f>
        <v>70371.916094767919</v>
      </c>
      <c r="L111" s="52">
        <f>'Temporary Relocation Numbers'!L111*Assumptions!G$45</f>
        <v>73225.382071614644</v>
      </c>
      <c r="M111" s="52">
        <f>'Temporary Relocation Numbers'!M111*Assumptions!H$45</f>
        <v>31885.900993787251</v>
      </c>
      <c r="N111" s="53">
        <f>'Temporary Relocation Numbers'!N111*Assumptions!C$45</f>
        <v>91307351.780151114</v>
      </c>
      <c r="O111" s="53">
        <f>'Temporary Relocation Numbers'!O111*Assumptions!D$45</f>
        <v>158242757.62284791</v>
      </c>
      <c r="P111" s="53">
        <f>'Temporary Relocation Numbers'!P111*Assumptions!E$45</f>
        <v>127662568.05538167</v>
      </c>
      <c r="Q111" s="53">
        <f>'Temporary Relocation Numbers'!Q111*Assumptions!F$45</f>
        <v>41938416.996772401</v>
      </c>
      <c r="R111" s="53">
        <f>'Temporary Relocation Numbers'!R111*Assumptions!G$45</f>
        <v>34038381.888973892</v>
      </c>
      <c r="S111" s="53">
        <f>'Temporary Relocation Numbers'!S111*Assumptions!H$45</f>
        <v>19762627.733628806</v>
      </c>
      <c r="U111">
        <v>2130</v>
      </c>
      <c r="V111" s="51">
        <f>'Temporary Relocation Numbers'!V111*Assumptions!C$45</f>
        <v>0</v>
      </c>
      <c r="W111" s="51">
        <f>'Temporary Relocation Numbers'!W111*Assumptions!D$45</f>
        <v>0</v>
      </c>
      <c r="X111" s="51">
        <f>'Temporary Relocation Numbers'!X111*Assumptions!E$45</f>
        <v>0</v>
      </c>
      <c r="Y111" s="51">
        <f>'Temporary Relocation Numbers'!Y111*Assumptions!F$45</f>
        <v>0</v>
      </c>
      <c r="Z111" s="51">
        <f>'Temporary Relocation Numbers'!Z111*Assumptions!G$45</f>
        <v>0</v>
      </c>
      <c r="AA111" s="51">
        <f>'Temporary Relocation Numbers'!AA111*Assumptions!H$45</f>
        <v>0</v>
      </c>
      <c r="AB111" s="52">
        <f>'Temporary Relocation Numbers'!AB111*Assumptions!C$45</f>
        <v>125622.1059678957</v>
      </c>
      <c r="AC111" s="52">
        <f>'Temporary Relocation Numbers'!AC111*Assumptions!D$45</f>
        <v>127380.83570910733</v>
      </c>
      <c r="AD111" s="52">
        <f>'Temporary Relocation Numbers'!AD111*Assumptions!E$45</f>
        <v>87683.521914194527</v>
      </c>
      <c r="AE111" s="52">
        <f>'Temporary Relocation Numbers'!AE111*Assumptions!F$45</f>
        <v>70190.836302121708</v>
      </c>
      <c r="AF111" s="52">
        <f>'Temporary Relocation Numbers'!AF111*Assumptions!G$45</f>
        <v>71729.608521681599</v>
      </c>
      <c r="AG111" s="52">
        <f>'Temporary Relocation Numbers'!AG111*Assumptions!H$45</f>
        <v>29163.929445514681</v>
      </c>
      <c r="AH111" s="53">
        <f>'Temporary Relocation Numbers'!AH111*Assumptions!C$45</f>
        <v>85004923.122028694</v>
      </c>
      <c r="AI111" s="53">
        <f>'Temporary Relocation Numbers'!AI111*Assumptions!D$45</f>
        <v>144506016.37456557</v>
      </c>
      <c r="AJ111" s="53">
        <f>'Temporary Relocation Numbers'!AJ111*Assumptions!E$45</f>
        <v>115356118.63280371</v>
      </c>
      <c r="AK111" s="53">
        <f>'Temporary Relocation Numbers'!AK111*Assumptions!F$45</f>
        <v>41830501.790321879</v>
      </c>
      <c r="AL111" s="53">
        <f>'Temporary Relocation Numbers'!AL111*Assumptions!G$45</f>
        <v>33343080.480204824</v>
      </c>
      <c r="AM111" s="53">
        <f>'Temporary Relocation Numbers'!AM111*Assumptions!H$45</f>
        <v>18075571.425559562</v>
      </c>
    </row>
    <row r="112" spans="1:39" x14ac:dyDescent="0.35">
      <c r="A112">
        <v>2131</v>
      </c>
      <c r="B112" s="51">
        <f>'Temporary Relocation Numbers'!B112*Assumptions!C$45</f>
        <v>0</v>
      </c>
      <c r="C112" s="51">
        <f>'Temporary Relocation Numbers'!C112*Assumptions!D$45</f>
        <v>0</v>
      </c>
      <c r="D112" s="51">
        <f>'Temporary Relocation Numbers'!D112*Assumptions!E$45</f>
        <v>0</v>
      </c>
      <c r="E112" s="51">
        <f>'Temporary Relocation Numbers'!E112*Assumptions!F$45</f>
        <v>0</v>
      </c>
      <c r="F112" s="51">
        <f>'Temporary Relocation Numbers'!F112*Assumptions!G$45</f>
        <v>0</v>
      </c>
      <c r="G112" s="51">
        <f>'Temporary Relocation Numbers'!G112*Assumptions!H$45</f>
        <v>0</v>
      </c>
      <c r="H112" s="52">
        <f>'Temporary Relocation Numbers'!H112*Assumptions!C$45</f>
        <v>135750.08674956745</v>
      </c>
      <c r="I112" s="52">
        <f>'Temporary Relocation Numbers'!I112*Assumptions!D$45</f>
        <v>140331.24733734297</v>
      </c>
      <c r="J112" s="52">
        <f>'Temporary Relocation Numbers'!J112*Assumptions!E$45</f>
        <v>97623.259688529812</v>
      </c>
      <c r="K112" s="52">
        <f>'Temporary Relocation Numbers'!K112*Assumptions!F$45</f>
        <v>70796.494520248743</v>
      </c>
      <c r="L112" s="52">
        <f>'Temporary Relocation Numbers'!L112*Assumptions!G$45</f>
        <v>73667.176457081281</v>
      </c>
      <c r="M112" s="52">
        <f>'Temporary Relocation Numbers'!M112*Assumptions!H$45</f>
        <v>32078.279806107043</v>
      </c>
      <c r="N112" s="53">
        <f>'Temporary Relocation Numbers'!N112*Assumptions!C$45</f>
        <v>92575780.01124309</v>
      </c>
      <c r="O112" s="53">
        <f>'Temporary Relocation Numbers'!O112*Assumptions!D$45</f>
        <v>160441042.61547327</v>
      </c>
      <c r="P112" s="53">
        <f>'Temporary Relocation Numbers'!P112*Assumptions!E$45</f>
        <v>129436037.57583213</v>
      </c>
      <c r="Q112" s="53">
        <f>'Temporary Relocation Numbers'!Q112*Assumptions!F$45</f>
        <v>42521019.285075516</v>
      </c>
      <c r="R112" s="53">
        <f>'Temporary Relocation Numbers'!R112*Assumptions!G$45</f>
        <v>34511238.057583645</v>
      </c>
      <c r="S112" s="53">
        <f>'Temporary Relocation Numbers'!S112*Assumptions!H$45</f>
        <v>20037167.236189928</v>
      </c>
      <c r="U112">
        <v>2131</v>
      </c>
      <c r="V112" s="51">
        <f>'Temporary Relocation Numbers'!V112*Assumptions!C$45</f>
        <v>0</v>
      </c>
      <c r="W112" s="51">
        <f>'Temporary Relocation Numbers'!W112*Assumptions!D$45</f>
        <v>0</v>
      </c>
      <c r="X112" s="51">
        <f>'Temporary Relocation Numbers'!X112*Assumptions!E$45</f>
        <v>0</v>
      </c>
      <c r="Y112" s="51">
        <f>'Temporary Relocation Numbers'!Y112*Assumptions!F$45</f>
        <v>0</v>
      </c>
      <c r="Z112" s="51">
        <f>'Temporary Relocation Numbers'!Z112*Assumptions!G$45</f>
        <v>0</v>
      </c>
      <c r="AA112" s="51">
        <f>'Temporary Relocation Numbers'!AA112*Assumptions!H$45</f>
        <v>0</v>
      </c>
      <c r="AB112" s="52">
        <f>'Temporary Relocation Numbers'!AB112*Assumptions!C$45</f>
        <v>126380.02814647627</v>
      </c>
      <c r="AC112" s="52">
        <f>'Temporary Relocation Numbers'!AC112*Assumptions!D$45</f>
        <v>128149.36892040959</v>
      </c>
      <c r="AD112" s="52">
        <f>'Temporary Relocation Numbers'!AD112*Assumptions!E$45</f>
        <v>88212.547322921571</v>
      </c>
      <c r="AE112" s="52">
        <f>'Temporary Relocation Numbers'!AE112*Assumptions!F$45</f>
        <v>70614.322209769918</v>
      </c>
      <c r="AF112" s="52">
        <f>'Temporary Relocation Numbers'!AF112*Assumptions!G$45</f>
        <v>72162.378381258517</v>
      </c>
      <c r="AG112" s="52">
        <f>'Temporary Relocation Numbers'!AG112*Assumptions!H$45</f>
        <v>29339.885649806969</v>
      </c>
      <c r="AH112" s="53">
        <f>'Temporary Relocation Numbers'!AH112*Assumptions!C$45</f>
        <v>86185798.946019307</v>
      </c>
      <c r="AI112" s="53">
        <f>'Temporary Relocation Numbers'!AI112*Assumptions!D$45</f>
        <v>146513472.58875391</v>
      </c>
      <c r="AJ112" s="53">
        <f>'Temporary Relocation Numbers'!AJ112*Assumptions!E$45</f>
        <v>116958628.77739047</v>
      </c>
      <c r="AK112" s="53">
        <f>'Temporary Relocation Numbers'!AK112*Assumptions!F$45</f>
        <v>42411604.936532296</v>
      </c>
      <c r="AL112" s="53">
        <f>'Temporary Relocation Numbers'!AL112*Assumptions!G$45</f>
        <v>33806277.624444619</v>
      </c>
      <c r="AM112" s="53">
        <f>'Temporary Relocation Numbers'!AM112*Assumptions!H$45</f>
        <v>18326674.591321114</v>
      </c>
    </row>
    <row r="113" spans="1:39" x14ac:dyDescent="0.35">
      <c r="A113">
        <v>2132</v>
      </c>
      <c r="B113" s="51">
        <f>'Temporary Relocation Numbers'!B113*Assumptions!C$45</f>
        <v>0</v>
      </c>
      <c r="C113" s="51">
        <f>'Temporary Relocation Numbers'!C113*Assumptions!D$45</f>
        <v>0</v>
      </c>
      <c r="D113" s="51">
        <f>'Temporary Relocation Numbers'!D113*Assumptions!E$45</f>
        <v>0</v>
      </c>
      <c r="E113" s="51">
        <f>'Temporary Relocation Numbers'!E113*Assumptions!F$45</f>
        <v>0</v>
      </c>
      <c r="F113" s="51">
        <f>'Temporary Relocation Numbers'!F113*Assumptions!G$45</f>
        <v>0</v>
      </c>
      <c r="G113" s="51">
        <f>'Temporary Relocation Numbers'!G113*Assumptions!H$45</f>
        <v>0</v>
      </c>
      <c r="H113" s="52">
        <f>'Temporary Relocation Numbers'!H113*Assumptions!C$45</f>
        <v>136569.11458466857</v>
      </c>
      <c r="I113" s="52">
        <f>'Temporary Relocation Numbers'!I113*Assumptions!D$45</f>
        <v>141177.91491933705</v>
      </c>
      <c r="J113" s="52">
        <f>'Temporary Relocation Numbers'!J113*Assumptions!E$45</f>
        <v>98212.255017760923</v>
      </c>
      <c r="K113" s="52">
        <f>'Temporary Relocation Numbers'!K113*Assumptions!F$45</f>
        <v>71223.634576126831</v>
      </c>
      <c r="L113" s="52">
        <f>'Temporary Relocation Numbers'!L113*Assumptions!G$45</f>
        <v>74111.63634286364</v>
      </c>
      <c r="M113" s="52">
        <f>'Temporary Relocation Numbers'!M113*Assumptions!H$45</f>
        <v>32271.819307203885</v>
      </c>
      <c r="N113" s="53">
        <f>'Temporary Relocation Numbers'!N113*Assumptions!C$45</f>
        <v>93861829.059783638</v>
      </c>
      <c r="O113" s="53">
        <f>'Temporary Relocation Numbers'!O113*Assumptions!D$45</f>
        <v>162669865.85819861</v>
      </c>
      <c r="P113" s="53">
        <f>'Temporary Relocation Numbers'!P113*Assumptions!E$45</f>
        <v>131234143.87265237</v>
      </c>
      <c r="Q113" s="53">
        <f>'Temporary Relocation Numbers'!Q113*Assumptions!F$45</f>
        <v>43111714.998229697</v>
      </c>
      <c r="R113" s="53">
        <f>'Temporary Relocation Numbers'!R113*Assumptions!G$45</f>
        <v>34990663.074175693</v>
      </c>
      <c r="S113" s="53">
        <f>'Temporary Relocation Numbers'!S113*Assumptions!H$45</f>
        <v>20315520.600929823</v>
      </c>
      <c r="U113">
        <v>2132</v>
      </c>
      <c r="V113" s="51">
        <f>'Temporary Relocation Numbers'!V113*Assumptions!C$45</f>
        <v>0</v>
      </c>
      <c r="W113" s="51">
        <f>'Temporary Relocation Numbers'!W113*Assumptions!D$45</f>
        <v>0</v>
      </c>
      <c r="X113" s="51">
        <f>'Temporary Relocation Numbers'!X113*Assumptions!E$45</f>
        <v>0</v>
      </c>
      <c r="Y113" s="51">
        <f>'Temporary Relocation Numbers'!Y113*Assumptions!F$45</f>
        <v>0</v>
      </c>
      <c r="Z113" s="51">
        <f>'Temporary Relocation Numbers'!Z113*Assumptions!G$45</f>
        <v>0</v>
      </c>
      <c r="AA113" s="51">
        <f>'Temporary Relocation Numbers'!AA113*Assumptions!H$45</f>
        <v>0</v>
      </c>
      <c r="AB113" s="52">
        <f>'Temporary Relocation Numbers'!AB113*Assumptions!C$45</f>
        <v>127142.52313510771</v>
      </c>
      <c r="AC113" s="52">
        <f>'Temporary Relocation Numbers'!AC113*Assumptions!D$45</f>
        <v>128922.53896184085</v>
      </c>
      <c r="AD113" s="52">
        <f>'Temporary Relocation Numbers'!AD113*Assumptions!E$45</f>
        <v>88744.764527290172</v>
      </c>
      <c r="AE113" s="52">
        <f>'Temporary Relocation Numbers'!AE113*Assumptions!F$45</f>
        <v>71040.36315627255</v>
      </c>
      <c r="AF113" s="52">
        <f>'Temporary Relocation Numbers'!AF113*Assumptions!G$45</f>
        <v>72597.759293024617</v>
      </c>
      <c r="AG113" s="52">
        <f>'Temporary Relocation Numbers'!AG113*Assumptions!H$45</f>
        <v>29516.903459528199</v>
      </c>
      <c r="AH113" s="53">
        <f>'Temporary Relocation Numbers'!AH113*Assumptions!C$45</f>
        <v>87383079.32236366</v>
      </c>
      <c r="AI113" s="53">
        <f>'Temporary Relocation Numbers'!AI113*Assumptions!D$45</f>
        <v>148548816.08786628</v>
      </c>
      <c r="AJ113" s="53">
        <f>'Temporary Relocation Numbers'!AJ113*Assumptions!E$45</f>
        <v>118583400.75597389</v>
      </c>
      <c r="AK113" s="53">
        <f>'Temporary Relocation Numbers'!AK113*Assumptions!F$45</f>
        <v>43000780.681733496</v>
      </c>
      <c r="AL113" s="53">
        <f>'Temporary Relocation Numbers'!AL113*Assumptions!G$45</f>
        <v>34275909.434928253</v>
      </c>
      <c r="AM113" s="53">
        <f>'Temporary Relocation Numbers'!AM113*Assumptions!H$45</f>
        <v>18581266.045135692</v>
      </c>
    </row>
    <row r="114" spans="1:39" x14ac:dyDescent="0.35">
      <c r="A114">
        <v>2133</v>
      </c>
      <c r="B114" s="51">
        <f>'Temporary Relocation Numbers'!B114*Assumptions!C$45</f>
        <v>0</v>
      </c>
      <c r="C114" s="51">
        <f>'Temporary Relocation Numbers'!C114*Assumptions!D$45</f>
        <v>0</v>
      </c>
      <c r="D114" s="51">
        <f>'Temporary Relocation Numbers'!D114*Assumptions!E$45</f>
        <v>0</v>
      </c>
      <c r="E114" s="51">
        <f>'Temporary Relocation Numbers'!E114*Assumptions!F$45</f>
        <v>0</v>
      </c>
      <c r="F114" s="51">
        <f>'Temporary Relocation Numbers'!F114*Assumptions!G$45</f>
        <v>0</v>
      </c>
      <c r="G114" s="51">
        <f>'Temporary Relocation Numbers'!G114*Assumptions!H$45</f>
        <v>0</v>
      </c>
      <c r="H114" s="52">
        <f>'Temporary Relocation Numbers'!H114*Assumptions!C$45</f>
        <v>137393.08390165554</v>
      </c>
      <c r="I114" s="52">
        <f>'Temporary Relocation Numbers'!I114*Assumptions!D$45</f>
        <v>142029.69074349391</v>
      </c>
      <c r="J114" s="52">
        <f>'Temporary Relocation Numbers'!J114*Assumptions!E$45</f>
        <v>98804.803962175167</v>
      </c>
      <c r="K114" s="52">
        <f>'Temporary Relocation Numbers'!K114*Assumptions!F$45</f>
        <v>71653.351717615937</v>
      </c>
      <c r="L114" s="52">
        <f>'Temporary Relocation Numbers'!L114*Assumptions!G$45</f>
        <v>74558.77781085897</v>
      </c>
      <c r="M114" s="52">
        <f>'Temporary Relocation Numbers'!M114*Assumptions!H$45</f>
        <v>32466.52649991983</v>
      </c>
      <c r="N114" s="53">
        <f>'Temporary Relocation Numbers'!N114*Assumptions!C$45</f>
        <v>95165743.711563542</v>
      </c>
      <c r="O114" s="53">
        <f>'Temporary Relocation Numbers'!O114*Assumptions!D$45</f>
        <v>164929651.5838792</v>
      </c>
      <c r="P114" s="53">
        <f>'Temporary Relocation Numbers'!P114*Assumptions!E$45</f>
        <v>133057229.19629709</v>
      </c>
      <c r="Q114" s="53">
        <f>'Temporary Relocation Numbers'!Q114*Assumptions!F$45</f>
        <v>43710616.568896361</v>
      </c>
      <c r="R114" s="53">
        <f>'Temporary Relocation Numbers'!R114*Assumptions!G$45</f>
        <v>35476748.192215003</v>
      </c>
      <c r="S114" s="53">
        <f>'Temporary Relocation Numbers'!S114*Assumptions!H$45</f>
        <v>20597740.809458006</v>
      </c>
      <c r="U114">
        <v>2133</v>
      </c>
      <c r="V114" s="51">
        <f>'Temporary Relocation Numbers'!V114*Assumptions!C$45</f>
        <v>0</v>
      </c>
      <c r="W114" s="51">
        <f>'Temporary Relocation Numbers'!W114*Assumptions!D$45</f>
        <v>0</v>
      </c>
      <c r="X114" s="51">
        <f>'Temporary Relocation Numbers'!X114*Assumptions!E$45</f>
        <v>0</v>
      </c>
      <c r="Y114" s="51">
        <f>'Temporary Relocation Numbers'!Y114*Assumptions!F$45</f>
        <v>0</v>
      </c>
      <c r="Z114" s="51">
        <f>'Temporary Relocation Numbers'!Z114*Assumptions!G$45</f>
        <v>0</v>
      </c>
      <c r="AA114" s="51">
        <f>'Temporary Relocation Numbers'!AA114*Assumptions!H$45</f>
        <v>0</v>
      </c>
      <c r="AB114" s="52">
        <f>'Temporary Relocation Numbers'!AB114*Assumptions!C$45</f>
        <v>127909.61852315522</v>
      </c>
      <c r="AC114" s="52">
        <f>'Temporary Relocation Numbers'!AC114*Assumptions!D$45</f>
        <v>129700.37380902185</v>
      </c>
      <c r="AD114" s="52">
        <f>'Temporary Relocation Numbers'!AD114*Assumptions!E$45</f>
        <v>89280.192784521671</v>
      </c>
      <c r="AE114" s="52">
        <f>'Temporary Relocation Numbers'!AE114*Assumptions!F$45</f>
        <v>71468.974557074238</v>
      </c>
      <c r="AF114" s="52">
        <f>'Temporary Relocation Numbers'!AF114*Assumptions!G$45</f>
        <v>73035.767010372525</v>
      </c>
      <c r="AG114" s="52">
        <f>'Temporary Relocation Numbers'!AG114*Assumptions!H$45</f>
        <v>29694.989279715886</v>
      </c>
      <c r="AH114" s="53">
        <f>'Temporary Relocation Numbers'!AH114*Assumptions!C$45</f>
        <v>88596992.140677735</v>
      </c>
      <c r="AI114" s="53">
        <f>'Temporary Relocation Numbers'!AI114*Assumptions!D$45</f>
        <v>150612434.27794176</v>
      </c>
      <c r="AJ114" s="53">
        <f>'Temporary Relocation Numbers'!AJ114*Assumptions!E$45</f>
        <v>120230743.82666048</v>
      </c>
      <c r="AK114" s="53">
        <f>'Temporary Relocation Numbers'!AK114*Assumptions!F$45</f>
        <v>43598141.169277079</v>
      </c>
      <c r="AL114" s="53">
        <f>'Temporary Relocation Numbers'!AL114*Assumptions!G$45</f>
        <v>34752065.301087834</v>
      </c>
      <c r="AM114" s="53">
        <f>'Temporary Relocation Numbers'!AM114*Assumptions!H$45</f>
        <v>18839394.245785184</v>
      </c>
    </row>
    <row r="115" spans="1:39" x14ac:dyDescent="0.35">
      <c r="A115">
        <v>2134</v>
      </c>
      <c r="B115" s="51">
        <f>'Temporary Relocation Numbers'!B115*Assumptions!C$45</f>
        <v>0</v>
      </c>
      <c r="C115" s="51">
        <f>'Temporary Relocation Numbers'!C115*Assumptions!D$45</f>
        <v>0</v>
      </c>
      <c r="D115" s="51">
        <f>'Temporary Relocation Numbers'!D115*Assumptions!E$45</f>
        <v>0</v>
      </c>
      <c r="E115" s="51">
        <f>'Temporary Relocation Numbers'!E115*Assumptions!F$45</f>
        <v>0</v>
      </c>
      <c r="F115" s="51">
        <f>'Temporary Relocation Numbers'!F115*Assumptions!G$45</f>
        <v>0</v>
      </c>
      <c r="G115" s="51">
        <f>'Temporary Relocation Numbers'!G115*Assumptions!H$45</f>
        <v>0</v>
      </c>
      <c r="H115" s="52">
        <f>'Temporary Relocation Numbers'!H115*Assumptions!C$45</f>
        <v>138222.02451421978</v>
      </c>
      <c r="I115" s="52">
        <f>'Temporary Relocation Numbers'!I115*Assumptions!D$45</f>
        <v>142886.60562962823</v>
      </c>
      <c r="J115" s="52">
        <f>'Temporary Relocation Numbers'!J115*Assumptions!E$45</f>
        <v>99400.92796197797</v>
      </c>
      <c r="K115" s="52">
        <f>'Temporary Relocation Numbers'!K115*Assumptions!F$45</f>
        <v>72085.661493176376</v>
      </c>
      <c r="L115" s="52">
        <f>'Temporary Relocation Numbers'!L115*Assumptions!G$45</f>
        <v>75008.617039992358</v>
      </c>
      <c r="M115" s="52">
        <f>'Temporary Relocation Numbers'!M115*Assumptions!H$45</f>
        <v>32662.408429347532</v>
      </c>
      <c r="N115" s="53">
        <f>'Temporary Relocation Numbers'!N115*Assumptions!C$45</f>
        <v>96487772.152901515</v>
      </c>
      <c r="O115" s="53">
        <f>'Temporary Relocation Numbers'!O115*Assumptions!D$45</f>
        <v>167220829.91875055</v>
      </c>
      <c r="P115" s="53">
        <f>'Temporary Relocation Numbers'!P115*Assumptions!E$45</f>
        <v>134905640.55171379</v>
      </c>
      <c r="Q115" s="53">
        <f>'Temporary Relocation Numbers'!Q115*Assumptions!F$45</f>
        <v>44317837.991634838</v>
      </c>
      <c r="R115" s="53">
        <f>'Temporary Relocation Numbers'!R115*Assumptions!G$45</f>
        <v>35969585.932846196</v>
      </c>
      <c r="S115" s="53">
        <f>'Temporary Relocation Numbers'!S115*Assumptions!H$45</f>
        <v>20883881.579396661</v>
      </c>
      <c r="U115">
        <v>2134</v>
      </c>
      <c r="V115" s="51">
        <f>'Temporary Relocation Numbers'!V115*Assumptions!C$45</f>
        <v>0</v>
      </c>
      <c r="W115" s="51">
        <f>'Temporary Relocation Numbers'!W115*Assumptions!D$45</f>
        <v>0</v>
      </c>
      <c r="X115" s="51">
        <f>'Temporary Relocation Numbers'!X115*Assumptions!E$45</f>
        <v>0</v>
      </c>
      <c r="Y115" s="51">
        <f>'Temporary Relocation Numbers'!Y115*Assumptions!F$45</f>
        <v>0</v>
      </c>
      <c r="Z115" s="51">
        <f>'Temporary Relocation Numbers'!Z115*Assumptions!G$45</f>
        <v>0</v>
      </c>
      <c r="AA115" s="51">
        <f>'Temporary Relocation Numbers'!AA115*Assumptions!H$45</f>
        <v>0</v>
      </c>
      <c r="AB115" s="52">
        <f>'Temporary Relocation Numbers'!AB115*Assumptions!C$45</f>
        <v>128681.34206644025</v>
      </c>
      <c r="AC115" s="52">
        <f>'Temporary Relocation Numbers'!AC115*Assumptions!D$45</f>
        <v>130482.90160636007</v>
      </c>
      <c r="AD115" s="52">
        <f>'Temporary Relocation Numbers'!AD115*Assumptions!E$45</f>
        <v>89818.851468023044</v>
      </c>
      <c r="AE115" s="52">
        <f>'Temporary Relocation Numbers'!AE115*Assumptions!F$45</f>
        <v>71900.171920626279</v>
      </c>
      <c r="AF115" s="52">
        <f>'Temporary Relocation Numbers'!AF115*Assumptions!G$45</f>
        <v>73476.417381740685</v>
      </c>
      <c r="AG115" s="52">
        <f>'Temporary Relocation Numbers'!AG115*Assumptions!H$45</f>
        <v>29874.149554051368</v>
      </c>
      <c r="AH115" s="53">
        <f>'Temporary Relocation Numbers'!AH115*Assumptions!C$45</f>
        <v>89827768.456386194</v>
      </c>
      <c r="AI115" s="53">
        <f>'Temporary Relocation Numbers'!AI115*Assumptions!D$45</f>
        <v>152704719.94680673</v>
      </c>
      <c r="AJ115" s="53">
        <f>'Temporary Relocation Numbers'!AJ115*Assumptions!E$45</f>
        <v>121900971.54372449</v>
      </c>
      <c r="AK115" s="53">
        <f>'Temporary Relocation Numbers'!AK115*Assumptions!F$45</f>
        <v>44203800.100393593</v>
      </c>
      <c r="AL115" s="53">
        <f>'Temporary Relocation Numbers'!AL115*Assumptions!G$45</f>
        <v>35234835.854140215</v>
      </c>
      <c r="AM115" s="53">
        <f>'Temporary Relocation Numbers'!AM115*Assumptions!H$45</f>
        <v>19101108.325233728</v>
      </c>
    </row>
    <row r="116" spans="1:39" x14ac:dyDescent="0.35">
      <c r="A116">
        <v>2135</v>
      </c>
      <c r="B116" s="51">
        <f>'Temporary Relocation Numbers'!B116*Assumptions!C$45</f>
        <v>0</v>
      </c>
      <c r="C116" s="51">
        <f>'Temporary Relocation Numbers'!C116*Assumptions!D$45</f>
        <v>0</v>
      </c>
      <c r="D116" s="51">
        <f>'Temporary Relocation Numbers'!D116*Assumptions!E$45</f>
        <v>0</v>
      </c>
      <c r="E116" s="51">
        <f>'Temporary Relocation Numbers'!E116*Assumptions!F$45</f>
        <v>0</v>
      </c>
      <c r="F116" s="51">
        <f>'Temporary Relocation Numbers'!F116*Assumptions!G$45</f>
        <v>0</v>
      </c>
      <c r="G116" s="51">
        <f>'Temporary Relocation Numbers'!G116*Assumptions!H$45</f>
        <v>0</v>
      </c>
      <c r="H116" s="52">
        <f>'Temporary Relocation Numbers'!H116*Assumptions!C$45</f>
        <v>139055.96641592938</v>
      </c>
      <c r="I116" s="52">
        <f>'Temporary Relocation Numbers'!I116*Assumptions!D$45</f>
        <v>143748.69058350142</v>
      </c>
      <c r="J116" s="52">
        <f>'Temporary Relocation Numbers'!J116*Assumptions!E$45</f>
        <v>100000.64858673111</v>
      </c>
      <c r="K116" s="52">
        <f>'Temporary Relocation Numbers'!K116*Assumptions!F$45</f>
        <v>72520.579545077941</v>
      </c>
      <c r="L116" s="52">
        <f>'Temporary Relocation Numbers'!L116*Assumptions!G$45</f>
        <v>75461.170306801883</v>
      </c>
      <c r="M116" s="52">
        <f>'Temporary Relocation Numbers'!M116*Assumptions!H$45</f>
        <v>32859.472183085149</v>
      </c>
      <c r="N116" s="53">
        <f>'Temporary Relocation Numbers'!N116*Assumptions!C$45</f>
        <v>97828166.017884001</v>
      </c>
      <c r="O116" s="53">
        <f>'Temporary Relocation Numbers'!O116*Assumptions!D$45</f>
        <v>169543836.9642981</v>
      </c>
      <c r="P116" s="53">
        <f>'Temporary Relocation Numbers'!P116*Assumptions!E$45</f>
        <v>136779729.76439142</v>
      </c>
      <c r="Q116" s="53">
        <f>'Temporary Relocation Numbers'!Q116*Assumptions!F$45</f>
        <v>44933494.844599999</v>
      </c>
      <c r="R116" s="53">
        <f>'Temporary Relocation Numbers'!R116*Assumptions!G$45</f>
        <v>36469270.102503926</v>
      </c>
      <c r="S116" s="53">
        <f>'Temporary Relocation Numbers'!S116*Assumptions!H$45</f>
        <v>21173997.374605246</v>
      </c>
      <c r="U116">
        <v>2135</v>
      </c>
      <c r="V116" s="51">
        <f>'Temporary Relocation Numbers'!V116*Assumptions!C$45</f>
        <v>0</v>
      </c>
      <c r="W116" s="51">
        <f>'Temporary Relocation Numbers'!W116*Assumptions!D$45</f>
        <v>0</v>
      </c>
      <c r="X116" s="51">
        <f>'Temporary Relocation Numbers'!X116*Assumptions!E$45</f>
        <v>0</v>
      </c>
      <c r="Y116" s="51">
        <f>'Temporary Relocation Numbers'!Y116*Assumptions!F$45</f>
        <v>0</v>
      </c>
      <c r="Z116" s="51">
        <f>'Temporary Relocation Numbers'!Z116*Assumptions!G$45</f>
        <v>0</v>
      </c>
      <c r="AA116" s="51">
        <f>'Temporary Relocation Numbers'!AA116*Assumptions!H$45</f>
        <v>0</v>
      </c>
      <c r="AB116" s="52">
        <f>'Temporary Relocation Numbers'!AB116*Assumptions!C$45</f>
        <v>129457.72168824496</v>
      </c>
      <c r="AC116" s="52">
        <f>'Temporary Relocation Numbers'!AC116*Assumptions!D$45</f>
        <v>131270.15066806803</v>
      </c>
      <c r="AD116" s="52">
        <f>'Temporary Relocation Numbers'!AD116*Assumptions!E$45</f>
        <v>90360.76006808778</v>
      </c>
      <c r="AE116" s="52">
        <f>'Temporary Relocation Numbers'!AE116*Assumptions!F$45</f>
        <v>72333.970848948069</v>
      </c>
      <c r="AF116" s="52">
        <f>'Temporary Relocation Numbers'!AF116*Assumptions!G$45</f>
        <v>73919.726351186662</v>
      </c>
      <c r="AG116" s="52">
        <f>'Temporary Relocation Numbers'!AG116*Assumptions!H$45</f>
        <v>30054.39076509295</v>
      </c>
      <c r="AH116" s="53">
        <f>'Temporary Relocation Numbers'!AH116*Assumptions!C$45</f>
        <v>91075642.534701556</v>
      </c>
      <c r="AI116" s="53">
        <f>'Temporary Relocation Numbers'!AI116*Assumptions!D$45</f>
        <v>154826071.33883822</v>
      </c>
      <c r="AJ116" s="53">
        <f>'Temporary Relocation Numbers'!AJ116*Assumptions!E$45</f>
        <v>123594401.81728998</v>
      </c>
      <c r="AK116" s="53">
        <f>'Temporary Relocation Numbers'!AK116*Assumptions!F$45</f>
        <v>44817872.755834185</v>
      </c>
      <c r="AL116" s="53">
        <f>'Temporary Relocation Numbers'!AL116*Assumptions!G$45</f>
        <v>35724312.984337725</v>
      </c>
      <c r="AM116" s="53">
        <f>'Temporary Relocation Numbers'!AM116*Assumptions!H$45</f>
        <v>19366458.0979794</v>
      </c>
    </row>
    <row r="117" spans="1:39" x14ac:dyDescent="0.35">
      <c r="A117">
        <v>2136</v>
      </c>
      <c r="B117" s="51">
        <f>'Temporary Relocation Numbers'!B117*Assumptions!C$45</f>
        <v>0</v>
      </c>
      <c r="C117" s="51">
        <f>'Temporary Relocation Numbers'!C117*Assumptions!D$45</f>
        <v>0</v>
      </c>
      <c r="D117" s="51">
        <f>'Temporary Relocation Numbers'!D117*Assumptions!E$45</f>
        <v>0</v>
      </c>
      <c r="E117" s="51">
        <f>'Temporary Relocation Numbers'!E117*Assumptions!F$45</f>
        <v>0</v>
      </c>
      <c r="F117" s="51">
        <f>'Temporary Relocation Numbers'!F117*Assumptions!G$45</f>
        <v>0</v>
      </c>
      <c r="G117" s="51">
        <f>'Temporary Relocation Numbers'!G117*Assumptions!H$45</f>
        <v>0</v>
      </c>
      <c r="H117" s="52">
        <f>'Temporary Relocation Numbers'!H117*Assumptions!C$45</f>
        <v>139894.93978131394</v>
      </c>
      <c r="I117" s="52">
        <f>'Temporary Relocation Numbers'!I117*Assumptions!D$45</f>
        <v>144615.97679794359</v>
      </c>
      <c r="J117" s="52">
        <f>'Temporary Relocation Numbers'!J117*Assumptions!E$45</f>
        <v>100603.98753613301</v>
      </c>
      <c r="K117" s="52">
        <f>'Temporary Relocation Numbers'!K117*Assumptions!F$45</f>
        <v>72958.121609965587</v>
      </c>
      <c r="L117" s="52">
        <f>'Temporary Relocation Numbers'!L117*Assumptions!G$45</f>
        <v>75916.453986027787</v>
      </c>
      <c r="M117" s="52">
        <f>'Temporary Relocation Numbers'!M117*Assumptions!H$45</f>
        <v>33057.724891492813</v>
      </c>
      <c r="N117" s="53">
        <f>'Temporary Relocation Numbers'!N117*Assumptions!C$45</f>
        <v>99187180.436260909</v>
      </c>
      <c r="O117" s="53">
        <f>'Temporary Relocation Numbers'!O117*Assumptions!D$45</f>
        <v>171899114.88026458</v>
      </c>
      <c r="P117" s="53">
        <f>'Temporary Relocation Numbers'!P117*Assumptions!E$45</f>
        <v>138679853.54732651</v>
      </c>
      <c r="Q117" s="53">
        <f>'Temporary Relocation Numbers'!Q117*Assumptions!F$45</f>
        <v>45557704.311541371</v>
      </c>
      <c r="R117" s="53">
        <f>'Temporary Relocation Numbers'!R117*Assumptions!G$45</f>
        <v>36975895.810767993</v>
      </c>
      <c r="S117" s="53">
        <f>'Temporary Relocation Numbers'!S117*Assumptions!H$45</f>
        <v>21468143.415547106</v>
      </c>
      <c r="U117">
        <v>2136</v>
      </c>
      <c r="V117" s="51">
        <f>'Temporary Relocation Numbers'!V117*Assumptions!C$45</f>
        <v>0</v>
      </c>
      <c r="W117" s="51">
        <f>'Temporary Relocation Numbers'!W117*Assumptions!D$45</f>
        <v>0</v>
      </c>
      <c r="X117" s="51">
        <f>'Temporary Relocation Numbers'!X117*Assumptions!E$45</f>
        <v>0</v>
      </c>
      <c r="Y117" s="51">
        <f>'Temporary Relocation Numbers'!Y117*Assumptions!F$45</f>
        <v>0</v>
      </c>
      <c r="Z117" s="51">
        <f>'Temporary Relocation Numbers'!Z117*Assumptions!G$45</f>
        <v>0</v>
      </c>
      <c r="AA117" s="51">
        <f>'Temporary Relocation Numbers'!AA117*Assumptions!H$45</f>
        <v>0</v>
      </c>
      <c r="AB117" s="52">
        <f>'Temporary Relocation Numbers'!AB117*Assumptions!C$45</f>
        <v>130238.7854803223</v>
      </c>
      <c r="AC117" s="52">
        <f>'Temporary Relocation Numbers'!AC117*Assumptions!D$45</f>
        <v>132062.14947918782</v>
      </c>
      <c r="AD117" s="52">
        <f>'Temporary Relocation Numbers'!AD117*Assumptions!E$45</f>
        <v>90905.93819260117</v>
      </c>
      <c r="AE117" s="52">
        <f>'Temporary Relocation Numbers'!AE117*Assumptions!F$45</f>
        <v>72770.387038191271</v>
      </c>
      <c r="AF117" s="52">
        <f>'Temporary Relocation Numbers'!AF117*Assumptions!G$45</f>
        <v>74365.709958964158</v>
      </c>
      <c r="AG117" s="52">
        <f>'Temporary Relocation Numbers'!AG117*Assumptions!H$45</f>
        <v>30235.719434510505</v>
      </c>
      <c r="AH117" s="53">
        <f>'Temporary Relocation Numbers'!AH117*Assumptions!C$45</f>
        <v>92340851.895214081</v>
      </c>
      <c r="AI117" s="53">
        <f>'Temporary Relocation Numbers'!AI117*Assumptions!D$45</f>
        <v>156976892.23076487</v>
      </c>
      <c r="AJ117" s="53">
        <f>'Temporary Relocation Numbers'!AJ117*Assumptions!E$45</f>
        <v>125311356.97384132</v>
      </c>
      <c r="AK117" s="53">
        <f>'Temporary Relocation Numbers'!AK117*Assumptions!F$45</f>
        <v>45440476.017813213</v>
      </c>
      <c r="AL117" s="53">
        <f>'Temporary Relocation Numbers'!AL117*Assumptions!G$45</f>
        <v>36220589.858458512</v>
      </c>
      <c r="AM117" s="53">
        <f>'Temporary Relocation Numbers'!AM117*Assumptions!H$45</f>
        <v>19635494.070535962</v>
      </c>
    </row>
    <row r="118" spans="1:39" x14ac:dyDescent="0.35">
      <c r="A118">
        <v>2137</v>
      </c>
      <c r="B118" s="51">
        <f>'Temporary Relocation Numbers'!B118*Assumptions!C$45</f>
        <v>0</v>
      </c>
      <c r="C118" s="51">
        <f>'Temporary Relocation Numbers'!C118*Assumptions!D$45</f>
        <v>0</v>
      </c>
      <c r="D118" s="51">
        <f>'Temporary Relocation Numbers'!D118*Assumptions!E$45</f>
        <v>0</v>
      </c>
      <c r="E118" s="51">
        <f>'Temporary Relocation Numbers'!E118*Assumptions!F$45</f>
        <v>0</v>
      </c>
      <c r="F118" s="51">
        <f>'Temporary Relocation Numbers'!F118*Assumptions!G$45</f>
        <v>0</v>
      </c>
      <c r="G118" s="51">
        <f>'Temporary Relocation Numbers'!G118*Assumptions!H$45</f>
        <v>0</v>
      </c>
      <c r="H118" s="52">
        <f>'Temporary Relocation Numbers'!H118*Assumptions!C$45</f>
        <v>140738.97496695671</v>
      </c>
      <c r="I118" s="52">
        <f>'Temporary Relocation Numbers'!I118*Assumptions!D$45</f>
        <v>145488.49565398207</v>
      </c>
      <c r="J118" s="52">
        <f>'Temporary Relocation Numbers'!J118*Assumptions!E$45</f>
        <v>101210.96664080398</v>
      </c>
      <c r="K118" s="52">
        <f>'Temporary Relocation Numbers'!K118*Assumptions!F$45</f>
        <v>73398.303519429042</v>
      </c>
      <c r="L118" s="52">
        <f>'Temporary Relocation Numbers'!L118*Assumptions!G$45</f>
        <v>76374.484551204761</v>
      </c>
      <c r="M118" s="52">
        <f>'Temporary Relocation Numbers'!M118*Assumptions!H$45</f>
        <v>33257.173727950627</v>
      </c>
      <c r="N118" s="53">
        <f>'Temporary Relocation Numbers'!N118*Assumptions!C$45</f>
        <v>100565074.08200695</v>
      </c>
      <c r="O118" s="53">
        <f>'Temporary Relocation Numbers'!O118*Assumptions!D$45</f>
        <v>174287111.96881062</v>
      </c>
      <c r="P118" s="53">
        <f>'Temporary Relocation Numbers'!P118*Assumptions!E$45</f>
        <v>140606373.5689199</v>
      </c>
      <c r="Q118" s="53">
        <f>'Temporary Relocation Numbers'!Q118*Assumptions!F$45</f>
        <v>46190585.204107821</v>
      </c>
      <c r="R118" s="53">
        <f>'Temporary Relocation Numbers'!R118*Assumptions!G$45</f>
        <v>37489559.488466397</v>
      </c>
      <c r="S118" s="53">
        <f>'Temporary Relocation Numbers'!S118*Assumptions!H$45</f>
        <v>21766375.689800087</v>
      </c>
      <c r="U118">
        <v>2137</v>
      </c>
      <c r="V118" s="51">
        <f>'Temporary Relocation Numbers'!V118*Assumptions!C$45</f>
        <v>0</v>
      </c>
      <c r="W118" s="51">
        <f>'Temporary Relocation Numbers'!W118*Assumptions!D$45</f>
        <v>0</v>
      </c>
      <c r="X118" s="51">
        <f>'Temporary Relocation Numbers'!X118*Assumptions!E$45</f>
        <v>0</v>
      </c>
      <c r="Y118" s="51">
        <f>'Temporary Relocation Numbers'!Y118*Assumptions!F$45</f>
        <v>0</v>
      </c>
      <c r="Z118" s="51">
        <f>'Temporary Relocation Numbers'!Z118*Assumptions!G$45</f>
        <v>0</v>
      </c>
      <c r="AA118" s="51">
        <f>'Temporary Relocation Numbers'!AA118*Assumptions!H$45</f>
        <v>0</v>
      </c>
      <c r="AB118" s="52">
        <f>'Temporary Relocation Numbers'!AB118*Assumptions!C$45</f>
        <v>131024.56170391274</v>
      </c>
      <c r="AC118" s="52">
        <f>'Temporary Relocation Numbers'!AC118*Assumptions!D$45</f>
        <v>132858.92669662181</v>
      </c>
      <c r="AD118" s="52">
        <f>'Temporary Relocation Numbers'!AD118*Assumptions!E$45</f>
        <v>91454.405567749724</v>
      </c>
      <c r="AE118" s="52">
        <f>'Temporary Relocation Numbers'!AE118*Assumptions!F$45</f>
        <v>73209.436279208065</v>
      </c>
      <c r="AF118" s="52">
        <f>'Temporary Relocation Numbers'!AF118*Assumptions!G$45</f>
        <v>74814.384342103309</v>
      </c>
      <c r="AG118" s="52">
        <f>'Temporary Relocation Numbers'!AG118*Assumptions!H$45</f>
        <v>30418.142123321428</v>
      </c>
      <c r="AH118" s="53">
        <f>'Temporary Relocation Numbers'!AH118*Assumptions!C$45</f>
        <v>93623637.357101023</v>
      </c>
      <c r="AI118" s="53">
        <f>'Temporary Relocation Numbers'!AI118*Assumptions!D$45</f>
        <v>159157592.00852218</v>
      </c>
      <c r="AJ118" s="53">
        <f>'Temporary Relocation Numbers'!AJ118*Assumptions!E$45</f>
        <v>127052163.8175748</v>
      </c>
      <c r="AK118" s="53">
        <f>'Temporary Relocation Numbers'!AK118*Assumptions!F$45</f>
        <v>46071728.392255448</v>
      </c>
      <c r="AL118" s="53">
        <f>'Temporary Relocation Numbers'!AL118*Assumptions!G$45</f>
        <v>36723760.937539801</v>
      </c>
      <c r="AM118" s="53">
        <f>'Temporary Relocation Numbers'!AM118*Assumptions!H$45</f>
        <v>19908267.45104618</v>
      </c>
    </row>
    <row r="119" spans="1:39" x14ac:dyDescent="0.35">
      <c r="A119">
        <v>2138</v>
      </c>
      <c r="B119" s="51">
        <f>'Temporary Relocation Numbers'!B119*Assumptions!C$45</f>
        <v>0</v>
      </c>
      <c r="C119" s="51">
        <f>'Temporary Relocation Numbers'!C119*Assumptions!D$45</f>
        <v>0</v>
      </c>
      <c r="D119" s="51">
        <f>'Temporary Relocation Numbers'!D119*Assumptions!E$45</f>
        <v>0</v>
      </c>
      <c r="E119" s="51">
        <f>'Temporary Relocation Numbers'!E119*Assumptions!F$45</f>
        <v>0</v>
      </c>
      <c r="F119" s="51">
        <f>'Temporary Relocation Numbers'!F119*Assumptions!G$45</f>
        <v>0</v>
      </c>
      <c r="G119" s="51">
        <f>'Temporary Relocation Numbers'!G119*Assumptions!H$45</f>
        <v>0</v>
      </c>
      <c r="H119" s="52">
        <f>'Temporary Relocation Numbers'!H119*Assumptions!C$45</f>
        <v>141588.10251259274</v>
      </c>
      <c r="I119" s="52">
        <f>'Temporary Relocation Numbers'!I119*Assumptions!D$45</f>
        <v>146366.27872197685</v>
      </c>
      <c r="J119" s="52">
        <f>'Temporary Relocation Numbers'!J119*Assumptions!E$45</f>
        <v>101821.60786307615</v>
      </c>
      <c r="K119" s="52">
        <f>'Temporary Relocation Numbers'!K119*Assumptions!F$45</f>
        <v>73841.141200575541</v>
      </c>
      <c r="L119" s="52">
        <f>'Temporary Relocation Numbers'!L119*Assumptions!G$45</f>
        <v>76835.278575258228</v>
      </c>
      <c r="M119" s="52">
        <f>'Temporary Relocation Numbers'!M119*Assumptions!H$45</f>
        <v>33457.825909118183</v>
      </c>
      <c r="N119" s="53">
        <f>'Temporary Relocation Numbers'!N119*Assumptions!C$45</f>
        <v>101962109.22255741</v>
      </c>
      <c r="O119" s="53">
        <f>'Temporary Relocation Numbers'!O119*Assumptions!D$45</f>
        <v>176708282.75984415</v>
      </c>
      <c r="P119" s="53">
        <f>'Temporary Relocation Numbers'!P119*Assumptions!E$45</f>
        <v>142559656.52181631</v>
      </c>
      <c r="Q119" s="53">
        <f>'Temporary Relocation Numbers'!Q119*Assumptions!F$45</f>
        <v>46832257.98446203</v>
      </c>
      <c r="R119" s="53">
        <f>'Temporary Relocation Numbers'!R119*Assumptions!G$45</f>
        <v>38010358.906029955</v>
      </c>
      <c r="S119" s="53">
        <f>'Temporary Relocation Numbers'!S119*Assumptions!H$45</f>
        <v>22068750.962713193</v>
      </c>
      <c r="U119">
        <v>2138</v>
      </c>
      <c r="V119" s="51">
        <f>'Temporary Relocation Numbers'!V119*Assumptions!C$45</f>
        <v>0</v>
      </c>
      <c r="W119" s="51">
        <f>'Temporary Relocation Numbers'!W119*Assumptions!D$45</f>
        <v>0</v>
      </c>
      <c r="X119" s="51">
        <f>'Temporary Relocation Numbers'!X119*Assumptions!E$45</f>
        <v>0</v>
      </c>
      <c r="Y119" s="51">
        <f>'Temporary Relocation Numbers'!Y119*Assumptions!F$45</f>
        <v>0</v>
      </c>
      <c r="Z119" s="51">
        <f>'Temporary Relocation Numbers'!Z119*Assumptions!G$45</f>
        <v>0</v>
      </c>
      <c r="AA119" s="51">
        <f>'Temporary Relocation Numbers'!AA119*Assumptions!H$45</f>
        <v>0</v>
      </c>
      <c r="AB119" s="52">
        <f>'Temporary Relocation Numbers'!AB119*Assumptions!C$45</f>
        <v>131815.07879076662</v>
      </c>
      <c r="AC119" s="52">
        <f>'Temporary Relocation Numbers'!AC119*Assumptions!D$45</f>
        <v>133660.51115016942</v>
      </c>
      <c r="AD119" s="52">
        <f>'Temporary Relocation Numbers'!AD119*Assumptions!E$45</f>
        <v>92006.182038734929</v>
      </c>
      <c r="AE119" s="52">
        <f>'Temporary Relocation Numbers'!AE119*Assumptions!F$45</f>
        <v>73651.134458122324</v>
      </c>
      <c r="AF119" s="52">
        <f>'Temporary Relocation Numbers'!AF119*Assumptions!G$45</f>
        <v>75265.765734994609</v>
      </c>
      <c r="AG119" s="52">
        <f>'Temporary Relocation Numbers'!AG119*Assumptions!H$45</f>
        <v>30601.665432128022</v>
      </c>
      <c r="AH119" s="53">
        <f>'Temporary Relocation Numbers'!AH119*Assumptions!C$45</f>
        <v>94924243.084964022</v>
      </c>
      <c r="AI119" s="53">
        <f>'Temporary Relocation Numbers'!AI119*Assumptions!D$45</f>
        <v>161368585.74517456</v>
      </c>
      <c r="AJ119" s="53">
        <f>'Temporary Relocation Numbers'!AJ119*Assumptions!E$45</f>
        <v>128817153.69260223</v>
      </c>
      <c r="AK119" s="53">
        <f>'Temporary Relocation Numbers'!AK119*Assumptions!F$45</f>
        <v>46711750.03135246</v>
      </c>
      <c r="AL119" s="53">
        <f>'Temporary Relocation Numbers'!AL119*Assumptions!G$45</f>
        <v>37233921.994857579</v>
      </c>
      <c r="AM119" s="53">
        <f>'Temporary Relocation Numbers'!AM119*Assumptions!H$45</f>
        <v>20184830.159028757</v>
      </c>
    </row>
    <row r="120" spans="1:39" x14ac:dyDescent="0.35">
      <c r="A120">
        <v>2139</v>
      </c>
      <c r="B120" s="51">
        <f>'Temporary Relocation Numbers'!B120*Assumptions!C$45</f>
        <v>0</v>
      </c>
      <c r="C120" s="51">
        <f>'Temporary Relocation Numbers'!C120*Assumptions!D$45</f>
        <v>0</v>
      </c>
      <c r="D120" s="51">
        <f>'Temporary Relocation Numbers'!D120*Assumptions!E$45</f>
        <v>0</v>
      </c>
      <c r="E120" s="51">
        <f>'Temporary Relocation Numbers'!E120*Assumptions!F$45</f>
        <v>0</v>
      </c>
      <c r="F120" s="51">
        <f>'Temporary Relocation Numbers'!F120*Assumptions!G$45</f>
        <v>0</v>
      </c>
      <c r="G120" s="51">
        <f>'Temporary Relocation Numbers'!G120*Assumptions!H$45</f>
        <v>0</v>
      </c>
      <c r="H120" s="52">
        <f>'Temporary Relocation Numbers'!H120*Assumptions!C$45</f>
        <v>142442.35314221404</v>
      </c>
      <c r="I120" s="52">
        <f>'Temporary Relocation Numbers'!I120*Assumptions!D$45</f>
        <v>147249.35776276322</v>
      </c>
      <c r="J120" s="52">
        <f>'Temporary Relocation Numbers'!J120*Assumptions!E$45</f>
        <v>102435.93329778808</v>
      </c>
      <c r="K120" s="52">
        <f>'Temporary Relocation Numbers'!K120*Assumptions!F$45</f>
        <v>74286.650676606107</v>
      </c>
      <c r="L120" s="52">
        <f>'Temporary Relocation Numbers'!L120*Assumptions!G$45</f>
        <v>77298.852731103747</v>
      </c>
      <c r="M120" s="52">
        <f>'Temporary Relocation Numbers'!M120*Assumptions!H$45</f>
        <v>33659.688695195728</v>
      </c>
      <c r="N120" s="53">
        <f>'Temporary Relocation Numbers'!N120*Assumptions!C$45</f>
        <v>103378551.76872803</v>
      </c>
      <c r="O120" s="53">
        <f>'Temporary Relocation Numbers'!O120*Assumptions!D$45</f>
        <v>179163088.09753549</v>
      </c>
      <c r="P120" s="53">
        <f>'Temporary Relocation Numbers'!P120*Assumptions!E$45</f>
        <v>144540074.19270048</v>
      </c>
      <c r="Q120" s="53">
        <f>'Temporary Relocation Numbers'!Q120*Assumptions!F$45</f>
        <v>47482844.788209282</v>
      </c>
      <c r="R120" s="53">
        <f>'Temporary Relocation Numbers'!R120*Assumptions!G$45</f>
        <v>38538393.192101844</v>
      </c>
      <c r="S120" s="53">
        <f>'Temporary Relocation Numbers'!S120*Assumptions!H$45</f>
        <v>22375326.788211286</v>
      </c>
      <c r="U120">
        <v>2139</v>
      </c>
      <c r="V120" s="51">
        <f>'Temporary Relocation Numbers'!V120*Assumptions!C$45</f>
        <v>0</v>
      </c>
      <c r="W120" s="51">
        <f>'Temporary Relocation Numbers'!W120*Assumptions!D$45</f>
        <v>0</v>
      </c>
      <c r="X120" s="51">
        <f>'Temporary Relocation Numbers'!X120*Assumptions!E$45</f>
        <v>0</v>
      </c>
      <c r="Y120" s="51">
        <f>'Temporary Relocation Numbers'!Y120*Assumptions!F$45</f>
        <v>0</v>
      </c>
      <c r="Z120" s="51">
        <f>'Temporary Relocation Numbers'!Z120*Assumptions!G$45</f>
        <v>0</v>
      </c>
      <c r="AA120" s="51">
        <f>'Temporary Relocation Numbers'!AA120*Assumptions!H$45</f>
        <v>0</v>
      </c>
      <c r="AB120" s="52">
        <f>'Temporary Relocation Numbers'!AB120*Assumptions!C$45</f>
        <v>132610.36534417304</v>
      </c>
      <c r="AC120" s="52">
        <f>'Temporary Relocation Numbers'!AC120*Assumptions!D$45</f>
        <v>134466.93184357046</v>
      </c>
      <c r="AD120" s="52">
        <f>'Temporary Relocation Numbers'!AD120*Assumptions!E$45</f>
        <v>92561.287570491404</v>
      </c>
      <c r="AE120" s="52">
        <f>'Temporary Relocation Numbers'!AE120*Assumptions!F$45</f>
        <v>74095.497556904433</v>
      </c>
      <c r="AF120" s="52">
        <f>'Temporary Relocation Numbers'!AF120*Assumptions!G$45</f>
        <v>75719.870469976377</v>
      </c>
      <c r="AG120" s="52">
        <f>'Temporary Relocation Numbers'!AG120*Assumptions!H$45</f>
        <v>30786.296001356332</v>
      </c>
      <c r="AH120" s="53">
        <f>'Temporary Relocation Numbers'!AH120*Assumptions!C$45</f>
        <v>96242916.635303274</v>
      </c>
      <c r="AI120" s="53">
        <f>'Temporary Relocation Numbers'!AI120*Assumptions!D$45</f>
        <v>163610294.27991998</v>
      </c>
      <c r="AJ120" s="53">
        <f>'Temporary Relocation Numbers'!AJ120*Assumptions!E$45</f>
        <v>130606662.54601891</v>
      </c>
      <c r="AK120" s="53">
        <f>'Temporary Relocation Numbers'!AK120*Assumptions!F$45</f>
        <v>47360662.756432272</v>
      </c>
      <c r="AL120" s="53">
        <f>'Temporary Relocation Numbers'!AL120*Assumptions!G$45</f>
        <v>37751170.134156048</v>
      </c>
      <c r="AM120" s="53">
        <f>'Temporary Relocation Numbers'!AM120*Assumptions!H$45</f>
        <v>20465234.835260697</v>
      </c>
    </row>
    <row r="121" spans="1:39" x14ac:dyDescent="0.35">
      <c r="A121">
        <v>2140</v>
      </c>
      <c r="B121" s="51">
        <f>'Temporary Relocation Numbers'!B121*Assumptions!C$45</f>
        <v>0</v>
      </c>
      <c r="C121" s="51">
        <f>'Temporary Relocation Numbers'!C121*Assumptions!D$45</f>
        <v>0</v>
      </c>
      <c r="D121" s="51">
        <f>'Temporary Relocation Numbers'!D121*Assumptions!E$45</f>
        <v>0</v>
      </c>
      <c r="E121" s="51">
        <f>'Temporary Relocation Numbers'!E121*Assumptions!F$45</f>
        <v>0</v>
      </c>
      <c r="F121" s="51">
        <f>'Temporary Relocation Numbers'!F121*Assumptions!G$45</f>
        <v>0</v>
      </c>
      <c r="G121" s="51">
        <f>'Temporary Relocation Numbers'!G121*Assumptions!H$45</f>
        <v>0</v>
      </c>
      <c r="H121" s="52">
        <f>'Temporary Relocation Numbers'!H121*Assumptions!C$45</f>
        <v>139366.58411283541</v>
      </c>
      <c r="I121" s="52">
        <f>'Temporary Relocation Numbers'!I121*Assumptions!D$45</f>
        <v>144069.79070133998</v>
      </c>
      <c r="J121" s="52">
        <f>'Temporary Relocation Numbers'!J121*Assumptions!E$45</f>
        <v>100224.02606526528</v>
      </c>
      <c r="K121" s="52">
        <f>'Temporary Relocation Numbers'!K121*Assumptions!F$45</f>
        <v>72682.573136415143</v>
      </c>
      <c r="L121" s="52">
        <f>'Temporary Relocation Numbers'!L121*Assumptions!G$45</f>
        <v>75629.732473033742</v>
      </c>
      <c r="M121" s="52">
        <f>'Temporary Relocation Numbers'!M121*Assumptions!H$45</f>
        <v>32932.87236744351</v>
      </c>
      <c r="N121" s="53">
        <f>'Temporary Relocation Numbers'!N121*Assumptions!C$45</f>
        <v>101936381.90717204</v>
      </c>
      <c r="O121" s="53">
        <f>'Temporary Relocation Numbers'!O121*Assumptions!D$45</f>
        <v>176663695.31695557</v>
      </c>
      <c r="P121" s="53">
        <f>'Temporary Relocation Numbers'!P121*Assumptions!E$45</f>
        <v>142523685.53933537</v>
      </c>
      <c r="Q121" s="53">
        <f>'Temporary Relocation Numbers'!Q121*Assumptions!F$45</f>
        <v>46820441.160736404</v>
      </c>
      <c r="R121" s="53">
        <f>'Temporary Relocation Numbers'!R121*Assumptions!G$45</f>
        <v>38000768.04429765</v>
      </c>
      <c r="S121" s="53">
        <f>'Temporary Relocation Numbers'!S121*Assumptions!H$45</f>
        <v>22063182.524393242</v>
      </c>
      <c r="U121">
        <v>2140</v>
      </c>
      <c r="V121" s="51">
        <f>'Temporary Relocation Numbers'!V121*Assumptions!C$45</f>
        <v>0</v>
      </c>
      <c r="W121" s="51">
        <f>'Temporary Relocation Numbers'!W121*Assumptions!D$45</f>
        <v>0</v>
      </c>
      <c r="X121" s="51">
        <f>'Temporary Relocation Numbers'!X121*Assumptions!E$45</f>
        <v>0</v>
      </c>
      <c r="Y121" s="51">
        <f>'Temporary Relocation Numbers'!Y121*Assumptions!F$45</f>
        <v>0</v>
      </c>
      <c r="Z121" s="51">
        <f>'Temporary Relocation Numbers'!Z121*Assumptions!G$45</f>
        <v>0</v>
      </c>
      <c r="AA121" s="51">
        <f>'Temporary Relocation Numbers'!AA121*Assumptions!H$45</f>
        <v>0</v>
      </c>
      <c r="AB121" s="52">
        <f>'Temporary Relocation Numbers'!AB121*Assumptions!C$45</f>
        <v>129746.89920715294</v>
      </c>
      <c r="AC121" s="52">
        <f>'Temporary Relocation Numbers'!AC121*Assumptions!D$45</f>
        <v>131563.37671887313</v>
      </c>
      <c r="AD121" s="52">
        <f>'Temporary Relocation Numbers'!AD121*Assumptions!E$45</f>
        <v>90562.604346376975</v>
      </c>
      <c r="AE121" s="52">
        <f>'Temporary Relocation Numbers'!AE121*Assumptions!F$45</f>
        <v>72495.547601188708</v>
      </c>
      <c r="AF121" s="52">
        <f>'Temporary Relocation Numbers'!AF121*Assumptions!G$45</f>
        <v>74084.845301109686</v>
      </c>
      <c r="AG121" s="52">
        <f>'Temporary Relocation Numbers'!AG121*Assumptions!H$45</f>
        <v>30121.525069948624</v>
      </c>
      <c r="AH121" s="53">
        <f>'Temporary Relocation Numbers'!AH121*Assumptions!C$45</f>
        <v>94900291.580251291</v>
      </c>
      <c r="AI121" s="53">
        <f>'Temporary Relocation Numbers'!AI121*Assumptions!D$45</f>
        <v>161327868.85013968</v>
      </c>
      <c r="AJ121" s="53">
        <f>'Temporary Relocation Numbers'!AJ121*Assumptions!E$45</f>
        <v>128784650.25024153</v>
      </c>
      <c r="AK121" s="53">
        <f>'Temporary Relocation Numbers'!AK121*Assumptions!F$45</f>
        <v>46699963.614472479</v>
      </c>
      <c r="AL121" s="53">
        <f>'Temporary Relocation Numbers'!AL121*Assumptions!G$45</f>
        <v>37224527.045483738</v>
      </c>
      <c r="AM121" s="53">
        <f>'Temporary Relocation Numbers'!AM121*Assumptions!H$45</f>
        <v>20179737.075966228</v>
      </c>
    </row>
    <row r="122" spans="1:39" x14ac:dyDescent="0.35">
      <c r="A122">
        <v>2141</v>
      </c>
      <c r="B122" s="51">
        <f>'Temporary Relocation Numbers'!B122*Assumptions!C$45</f>
        <v>0</v>
      </c>
      <c r="C122" s="51">
        <f>'Temporary Relocation Numbers'!C122*Assumptions!D$45</f>
        <v>0</v>
      </c>
      <c r="D122" s="51">
        <f>'Temporary Relocation Numbers'!D122*Assumptions!E$45</f>
        <v>0</v>
      </c>
      <c r="E122" s="51">
        <f>'Temporary Relocation Numbers'!E122*Assumptions!F$45</f>
        <v>0</v>
      </c>
      <c r="F122" s="51">
        <f>'Temporary Relocation Numbers'!F122*Assumptions!G$45</f>
        <v>0</v>
      </c>
      <c r="G122" s="51">
        <f>'Temporary Relocation Numbers'!G122*Assumptions!H$45</f>
        <v>0</v>
      </c>
      <c r="H122" s="52">
        <f>'Temporary Relocation Numbers'!H122*Assumptions!C$45</f>
        <v>140207.43154361425</v>
      </c>
      <c r="I122" s="52">
        <f>'Temporary Relocation Numbers'!I122*Assumptions!D$45</f>
        <v>144939.01422529449</v>
      </c>
      <c r="J122" s="52">
        <f>'Temporary Relocation Numbers'!J122*Assumptions!E$45</f>
        <v>100828.71272925824</v>
      </c>
      <c r="K122" s="52">
        <f>'Temporary Relocation Numbers'!K122*Assumptions!F$45</f>
        <v>73121.092565395811</v>
      </c>
      <c r="L122" s="52">
        <f>'Temporary Relocation Numbers'!L122*Assumptions!G$45</f>
        <v>76086.033146866379</v>
      </c>
      <c r="M122" s="52">
        <f>'Temporary Relocation Numbers'!M122*Assumptions!H$45</f>
        <v>33131.567924880081</v>
      </c>
      <c r="N122" s="53">
        <f>'Temporary Relocation Numbers'!N122*Assumptions!C$45</f>
        <v>103352467.05328113</v>
      </c>
      <c r="O122" s="53">
        <f>'Temporary Relocation Numbers'!O122*Assumptions!D$45</f>
        <v>179117881.25248247</v>
      </c>
      <c r="P122" s="53">
        <f>'Temporary Relocation Numbers'!P122*Assumptions!E$45</f>
        <v>144503603.50664926</v>
      </c>
      <c r="Q122" s="53">
        <f>'Temporary Relocation Numbers'!Q122*Assumptions!F$45</f>
        <v>47470863.806915589</v>
      </c>
      <c r="R122" s="53">
        <f>'Temporary Relocation Numbers'!R122*Assumptions!G$45</f>
        <v>38528669.095536374</v>
      </c>
      <c r="S122" s="53">
        <f>'Temporary Relocation Numbers'!S122*Assumptions!H$45</f>
        <v>22369680.993969478</v>
      </c>
      <c r="U122">
        <v>2141</v>
      </c>
      <c r="V122" s="51">
        <f>'Temporary Relocation Numbers'!V122*Assumptions!C$45</f>
        <v>0</v>
      </c>
      <c r="W122" s="51">
        <f>'Temporary Relocation Numbers'!W122*Assumptions!D$45</f>
        <v>0</v>
      </c>
      <c r="X122" s="51">
        <f>'Temporary Relocation Numbers'!X122*Assumptions!E$45</f>
        <v>0</v>
      </c>
      <c r="Y122" s="51">
        <f>'Temporary Relocation Numbers'!Y122*Assumptions!F$45</f>
        <v>0</v>
      </c>
      <c r="Z122" s="51">
        <f>'Temporary Relocation Numbers'!Z122*Assumptions!G$45</f>
        <v>0</v>
      </c>
      <c r="AA122" s="51">
        <f>'Temporary Relocation Numbers'!AA122*Assumptions!H$45</f>
        <v>0</v>
      </c>
      <c r="AB122" s="52">
        <f>'Temporary Relocation Numbers'!AB122*Assumptions!C$45</f>
        <v>130529.70770851885</v>
      </c>
      <c r="AC122" s="52">
        <f>'Temporary Relocation Numbers'!AC122*Assumptions!D$45</f>
        <v>132357.14466549284</v>
      </c>
      <c r="AD122" s="52">
        <f>'Temporary Relocation Numbers'!AD122*Assumptions!E$45</f>
        <v>91109.000268139949</v>
      </c>
      <c r="AE122" s="52">
        <f>'Temporary Relocation Numbers'!AE122*Assumptions!F$45</f>
        <v>72932.938639588625</v>
      </c>
      <c r="AF122" s="52">
        <f>'Temporary Relocation Numbers'!AF122*Assumptions!G$45</f>
        <v>74531.825129363569</v>
      </c>
      <c r="AG122" s="52">
        <f>'Temporary Relocation Numbers'!AG122*Assumptions!H$45</f>
        <v>30303.258784148722</v>
      </c>
      <c r="AH122" s="53">
        <f>'Temporary Relocation Numbers'!AH122*Assumptions!C$45</f>
        <v>96218632.399828285</v>
      </c>
      <c r="AI122" s="53">
        <f>'Temporary Relocation Numbers'!AI122*Assumptions!D$45</f>
        <v>163569011.75179926</v>
      </c>
      <c r="AJ122" s="53">
        <f>'Temporary Relocation Numbers'!AJ122*Assumptions!E$45</f>
        <v>130573707.57064258</v>
      </c>
      <c r="AK122" s="53">
        <f>'Temporary Relocation Numbers'!AK122*Assumptions!F$45</f>
        <v>47348712.604391627</v>
      </c>
      <c r="AL122" s="53">
        <f>'Temporary Relocation Numbers'!AL122*Assumptions!G$45</f>
        <v>37741644.671534561</v>
      </c>
      <c r="AM122" s="53">
        <f>'Temporary Relocation Numbers'!AM122*Assumptions!H$45</f>
        <v>20460070.999841277</v>
      </c>
    </row>
    <row r="123" spans="1:39" x14ac:dyDescent="0.35">
      <c r="A123">
        <v>2142</v>
      </c>
      <c r="B123" s="51">
        <f>'Temporary Relocation Numbers'!B123*Assumptions!C$45</f>
        <v>0</v>
      </c>
      <c r="C123" s="51">
        <f>'Temporary Relocation Numbers'!C123*Assumptions!D$45</f>
        <v>0</v>
      </c>
      <c r="D123" s="51">
        <f>'Temporary Relocation Numbers'!D123*Assumptions!E$45</f>
        <v>0</v>
      </c>
      <c r="E123" s="51">
        <f>'Temporary Relocation Numbers'!E123*Assumptions!F$45</f>
        <v>0</v>
      </c>
      <c r="F123" s="51">
        <f>'Temporary Relocation Numbers'!F123*Assumptions!G$45</f>
        <v>0</v>
      </c>
      <c r="G123" s="51">
        <f>'Temporary Relocation Numbers'!G123*Assumptions!H$45</f>
        <v>0</v>
      </c>
      <c r="H123" s="52">
        <f>'Temporary Relocation Numbers'!H123*Assumptions!C$45</f>
        <v>141053.35210154435</v>
      </c>
      <c r="I123" s="52">
        <f>'Temporary Relocation Numbers'!I123*Assumptions!D$45</f>
        <v>145813.48207931238</v>
      </c>
      <c r="J123" s="52">
        <f>'Temporary Relocation Numbers'!J123*Assumptions!E$45</f>
        <v>101437.04767975461</v>
      </c>
      <c r="K123" s="52">
        <f>'Temporary Relocation Numbers'!K123*Assumptions!F$45</f>
        <v>73562.257735732303</v>
      </c>
      <c r="L123" s="52">
        <f>'Temporary Relocation Numbers'!L123*Assumptions!G$45</f>
        <v>76545.086842534889</v>
      </c>
      <c r="M123" s="52">
        <f>'Temporary Relocation Numbers'!M123*Assumptions!H$45</f>
        <v>33331.462282230146</v>
      </c>
      <c r="N123" s="53">
        <f>'Temporary Relocation Numbers'!N123*Assumptions!C$45</f>
        <v>104788224.24487109</v>
      </c>
      <c r="O123" s="53">
        <f>'Temporary Relocation Numbers'!O123*Assumptions!D$45</f>
        <v>181606160.37617317</v>
      </c>
      <c r="P123" s="53">
        <f>'Temporary Relocation Numbers'!P123*Assumptions!E$45</f>
        <v>146511026.20163316</v>
      </c>
      <c r="Q123" s="53">
        <f>'Temporary Relocation Numbers'!Q123*Assumptions!F$45</f>
        <v>48130322.028330177</v>
      </c>
      <c r="R123" s="53">
        <f>'Temporary Relocation Numbers'!R123*Assumptions!G$45</f>
        <v>39063903.670128465</v>
      </c>
      <c r="S123" s="53">
        <f>'Temporary Relocation Numbers'!S123*Assumptions!H$45</f>
        <v>22680437.294969123</v>
      </c>
      <c r="U123">
        <v>2142</v>
      </c>
      <c r="V123" s="51">
        <f>'Temporary Relocation Numbers'!V123*Assumptions!C$45</f>
        <v>0</v>
      </c>
      <c r="W123" s="51">
        <f>'Temporary Relocation Numbers'!W123*Assumptions!D$45</f>
        <v>0</v>
      </c>
      <c r="X123" s="51">
        <f>'Temporary Relocation Numbers'!X123*Assumptions!E$45</f>
        <v>0</v>
      </c>
      <c r="Y123" s="51">
        <f>'Temporary Relocation Numbers'!Y123*Assumptions!F$45</f>
        <v>0</v>
      </c>
      <c r="Z123" s="51">
        <f>'Temporary Relocation Numbers'!Z123*Assumptions!G$45</f>
        <v>0</v>
      </c>
      <c r="AA123" s="51">
        <f>'Temporary Relocation Numbers'!AA123*Assumptions!H$45</f>
        <v>0</v>
      </c>
      <c r="AB123" s="52">
        <f>'Temporary Relocation Numbers'!AB123*Assumptions!C$45</f>
        <v>131317.23916784019</v>
      </c>
      <c r="AC123" s="52">
        <f>'Temporary Relocation Numbers'!AC123*Assumptions!D$45</f>
        <v>133155.70169224104</v>
      </c>
      <c r="AD123" s="52">
        <f>'Temporary Relocation Numbers'!AD123*Assumptions!E$45</f>
        <v>91658.69278793555</v>
      </c>
      <c r="AE123" s="52">
        <f>'Temporary Relocation Numbers'!AE123*Assumptions!F$45</f>
        <v>73372.968611368633</v>
      </c>
      <c r="AF123" s="52">
        <f>'Temporary Relocation Numbers'!AF123*Assumptions!G$45</f>
        <v>74981.501743526256</v>
      </c>
      <c r="AG123" s="52">
        <f>'Temporary Relocation Numbers'!AG123*Assumptions!H$45</f>
        <v>30486.088961519272</v>
      </c>
      <c r="AH123" s="53">
        <f>'Temporary Relocation Numbers'!AH123*Assumptions!C$45</f>
        <v>97555287.415153518</v>
      </c>
      <c r="AI123" s="53">
        <f>'Temporary Relocation Numbers'!AI123*Assumptions!D$45</f>
        <v>165841288.27929455</v>
      </c>
      <c r="AJ123" s="53">
        <f>'Temporary Relocation Numbers'!AJ123*Assumptions!E$45</f>
        <v>132387618.21082561</v>
      </c>
      <c r="AK123" s="53">
        <f>'Temporary Relocation Numbers'!AK123*Assumptions!F$45</f>
        <v>48006473.919360869</v>
      </c>
      <c r="AL123" s="53">
        <f>'Temporary Relocation Numbers'!AL123*Assumptions!G$45</f>
        <v>38265946.019190371</v>
      </c>
      <c r="AM123" s="53">
        <f>'Temporary Relocation Numbers'!AM123*Assumptions!H$45</f>
        <v>20744299.281139284</v>
      </c>
    </row>
    <row r="124" spans="1:39" x14ac:dyDescent="0.35">
      <c r="A124">
        <v>2143</v>
      </c>
      <c r="B124" s="51">
        <f>'Temporary Relocation Numbers'!B124*Assumptions!C$45</f>
        <v>0</v>
      </c>
      <c r="C124" s="51">
        <f>'Temporary Relocation Numbers'!C124*Assumptions!D$45</f>
        <v>0</v>
      </c>
      <c r="D124" s="51">
        <f>'Temporary Relocation Numbers'!D124*Assumptions!E$45</f>
        <v>0</v>
      </c>
      <c r="E124" s="51">
        <f>'Temporary Relocation Numbers'!E124*Assumptions!F$45</f>
        <v>0</v>
      </c>
      <c r="F124" s="51">
        <f>'Temporary Relocation Numbers'!F124*Assumptions!G$45</f>
        <v>0</v>
      </c>
      <c r="G124" s="51">
        <f>'Temporary Relocation Numbers'!G124*Assumptions!H$45</f>
        <v>0</v>
      </c>
      <c r="H124" s="52">
        <f>'Temporary Relocation Numbers'!H124*Assumptions!C$45</f>
        <v>141904.37639457933</v>
      </c>
      <c r="I124" s="52">
        <f>'Temporary Relocation Numbers'!I124*Assumptions!D$45</f>
        <v>146693.2259042743</v>
      </c>
      <c r="J124" s="52">
        <f>'Temporary Relocation Numbers'!J124*Assumptions!E$45</f>
        <v>102049.05292814515</v>
      </c>
      <c r="K124" s="52">
        <f>'Temporary Relocation Numbers'!K124*Assumptions!F$45</f>
        <v>74006.084610109174</v>
      </c>
      <c r="L124" s="52">
        <f>'Temporary Relocation Numbers'!L124*Assumptions!G$45</f>
        <v>77006.910169984607</v>
      </c>
      <c r="M124" s="52">
        <f>'Temporary Relocation Numbers'!M124*Assumptions!H$45</f>
        <v>33532.562672273591</v>
      </c>
      <c r="N124" s="53">
        <f>'Temporary Relocation Numbers'!N124*Assumptions!C$45</f>
        <v>106243926.76308921</v>
      </c>
      <c r="O124" s="53">
        <f>'Temporary Relocation Numbers'!O124*Assumptions!D$45</f>
        <v>184129006.3055568</v>
      </c>
      <c r="P124" s="53">
        <f>'Temporary Relocation Numbers'!P124*Assumptions!E$45</f>
        <v>148546335.71589735</v>
      </c>
      <c r="Q124" s="53">
        <f>'Temporary Relocation Numbers'!Q124*Assumptions!F$45</f>
        <v>48798941.345855422</v>
      </c>
      <c r="R124" s="53">
        <f>'Temporary Relocation Numbers'!R124*Assumptions!G$45</f>
        <v>39606573.644296087</v>
      </c>
      <c r="S124" s="53">
        <f>'Temporary Relocation Numbers'!S124*Assumptions!H$45</f>
        <v>22995510.576556772</v>
      </c>
      <c r="U124">
        <v>2143</v>
      </c>
      <c r="V124" s="51">
        <f>'Temporary Relocation Numbers'!V124*Assumptions!C$45</f>
        <v>0</v>
      </c>
      <c r="W124" s="51">
        <f>'Temporary Relocation Numbers'!W124*Assumptions!D$45</f>
        <v>0</v>
      </c>
      <c r="X124" s="51">
        <f>'Temporary Relocation Numbers'!X124*Assumptions!E$45</f>
        <v>0</v>
      </c>
      <c r="Y124" s="51">
        <f>'Temporary Relocation Numbers'!Y124*Assumptions!F$45</f>
        <v>0</v>
      </c>
      <c r="Z124" s="51">
        <f>'Temporary Relocation Numbers'!Z124*Assumptions!G$45</f>
        <v>0</v>
      </c>
      <c r="AA124" s="51">
        <f>'Temporary Relocation Numbers'!AA124*Assumptions!H$45</f>
        <v>0</v>
      </c>
      <c r="AB124" s="52">
        <f>'Temporary Relocation Numbers'!AB124*Assumptions!C$45</f>
        <v>132109.52208037715</v>
      </c>
      <c r="AC124" s="52">
        <f>'Temporary Relocation Numbers'!AC124*Assumptions!D$45</f>
        <v>133959.07669331608</v>
      </c>
      <c r="AD124" s="52">
        <f>'Temporary Relocation Numbers'!AD124*Assumptions!E$45</f>
        <v>92211.701795294764</v>
      </c>
      <c r="AE124" s="52">
        <f>'Temporary Relocation Numbers'!AE124*Assumptions!F$45</f>
        <v>73815.653438138412</v>
      </c>
      <c r="AF124" s="52">
        <f>'Temporary Relocation Numbers'!AF124*Assumptions!G$45</f>
        <v>75433.891414252052</v>
      </c>
      <c r="AG124" s="52">
        <f>'Temporary Relocation Numbers'!AG124*Assumptions!H$45</f>
        <v>30670.022217406731</v>
      </c>
      <c r="AH124" s="53">
        <f>'Temporary Relocation Numbers'!AH124*Assumptions!C$45</f>
        <v>98910511.044326514</v>
      </c>
      <c r="AI124" s="53">
        <f>'Temporary Relocation Numbers'!AI124*Assumptions!D$45</f>
        <v>168145130.93635264</v>
      </c>
      <c r="AJ124" s="53">
        <f>'Temporary Relocation Numbers'!AJ124*Assumptions!E$45</f>
        <v>134226727.42943448</v>
      </c>
      <c r="AK124" s="53">
        <f>'Temporary Relocation Numbers'!AK124*Assumptions!F$45</f>
        <v>48673372.757267311</v>
      </c>
      <c r="AL124" s="53">
        <f>'Temporary Relocation Numbers'!AL124*Assumptions!G$45</f>
        <v>38797530.88364961</v>
      </c>
      <c r="AM124" s="53">
        <f>'Temporary Relocation Numbers'!AM124*Assumptions!H$45</f>
        <v>21032476.019697793</v>
      </c>
    </row>
    <row r="125" spans="1:39" x14ac:dyDescent="0.35">
      <c r="A125">
        <v>2144</v>
      </c>
      <c r="B125" s="51">
        <f>'Temporary Relocation Numbers'!B125*Assumptions!C$45</f>
        <v>0</v>
      </c>
      <c r="C125" s="51">
        <f>'Temporary Relocation Numbers'!C125*Assumptions!D$45</f>
        <v>0</v>
      </c>
      <c r="D125" s="51">
        <f>'Temporary Relocation Numbers'!D125*Assumptions!E$45</f>
        <v>0</v>
      </c>
      <c r="E125" s="51">
        <f>'Temporary Relocation Numbers'!E125*Assumptions!F$45</f>
        <v>0</v>
      </c>
      <c r="F125" s="51">
        <f>'Temporary Relocation Numbers'!F125*Assumptions!G$45</f>
        <v>0</v>
      </c>
      <c r="G125" s="51">
        <f>'Temporary Relocation Numbers'!G125*Assumptions!H$45</f>
        <v>0</v>
      </c>
      <c r="H125" s="52">
        <f>'Temporary Relocation Numbers'!H125*Assumptions!C$45</f>
        <v>142760.53521534117</v>
      </c>
      <c r="I125" s="52">
        <f>'Temporary Relocation Numbers'!I125*Assumptions!D$45</f>
        <v>147578.2775319615</v>
      </c>
      <c r="J125" s="52">
        <f>'Temporary Relocation Numbers'!J125*Assumptions!E$45</f>
        <v>102664.75061862286</v>
      </c>
      <c r="K125" s="52">
        <f>'Temporary Relocation Numbers'!K125*Assumptions!F$45</f>
        <v>74452.589247519441</v>
      </c>
      <c r="L125" s="52">
        <f>'Temporary Relocation Numbers'!L125*Assumptions!G$45</f>
        <v>77471.519839374363</v>
      </c>
      <c r="M125" s="52">
        <f>'Temporary Relocation Numbers'!M125*Assumptions!H$45</f>
        <v>33734.87637142821</v>
      </c>
      <c r="N125" s="53">
        <f>'Temporary Relocation Numbers'!N125*Assumptions!C$45</f>
        <v>107719851.68546405</v>
      </c>
      <c r="O125" s="53">
        <f>'Temporary Relocation Numbers'!O125*Assumptions!D$45</f>
        <v>186686899.23758745</v>
      </c>
      <c r="P125" s="53">
        <f>'Temporary Relocation Numbers'!P125*Assumptions!E$45</f>
        <v>150609919.44901216</v>
      </c>
      <c r="Q125" s="53">
        <f>'Temporary Relocation Numbers'!Q125*Assumptions!F$45</f>
        <v>49476849.024084032</v>
      </c>
      <c r="R125" s="53">
        <f>'Temporary Relocation Numbers'!R125*Assumptions!G$45</f>
        <v>40156782.309510812</v>
      </c>
      <c r="S125" s="53">
        <f>'Temporary Relocation Numbers'!S125*Assumptions!H$45</f>
        <v>23314960.809588492</v>
      </c>
      <c r="U125">
        <v>2144</v>
      </c>
      <c r="V125" s="51">
        <f>'Temporary Relocation Numbers'!V125*Assumptions!C$45</f>
        <v>0</v>
      </c>
      <c r="W125" s="51">
        <f>'Temporary Relocation Numbers'!W125*Assumptions!D$45</f>
        <v>0</v>
      </c>
      <c r="X125" s="51">
        <f>'Temporary Relocation Numbers'!X125*Assumptions!E$45</f>
        <v>0</v>
      </c>
      <c r="Y125" s="51">
        <f>'Temporary Relocation Numbers'!Y125*Assumptions!F$45</f>
        <v>0</v>
      </c>
      <c r="Z125" s="51">
        <f>'Temporary Relocation Numbers'!Z125*Assumptions!G$45</f>
        <v>0</v>
      </c>
      <c r="AA125" s="51">
        <f>'Temporary Relocation Numbers'!AA125*Assumptions!H$45</f>
        <v>0</v>
      </c>
      <c r="AB125" s="52">
        <f>'Temporary Relocation Numbers'!AB125*Assumptions!C$45</f>
        <v>132906.58511331168</v>
      </c>
      <c r="AC125" s="52">
        <f>'Temporary Relocation Numbers'!AC125*Assumptions!D$45</f>
        <v>134767.29873724509</v>
      </c>
      <c r="AD125" s="52">
        <f>'Temporary Relocation Numbers'!AD125*Assumptions!E$45</f>
        <v>92768.047299748971</v>
      </c>
      <c r="AE125" s="52">
        <f>'Temporary Relocation Numbers'!AE125*Assumptions!F$45</f>
        <v>74261.009137568224</v>
      </c>
      <c r="AF125" s="52">
        <f>'Temporary Relocation Numbers'!AF125*Assumptions!G$45</f>
        <v>75889.010510361666</v>
      </c>
      <c r="AG125" s="52">
        <f>'Temporary Relocation Numbers'!AG125*Assumptions!H$45</f>
        <v>30855.065207070289</v>
      </c>
      <c r="AH125" s="53">
        <f>'Temporary Relocation Numbers'!AH125*Assumptions!C$45</f>
        <v>100284561.23978552</v>
      </c>
      <c r="AI125" s="53">
        <f>'Temporary Relocation Numbers'!AI125*Assumptions!D$45</f>
        <v>170480978.23497835</v>
      </c>
      <c r="AJ125" s="53">
        <f>'Temporary Relocation Numbers'!AJ125*Assumptions!E$45</f>
        <v>136091385.28139505</v>
      </c>
      <c r="AK125" s="53">
        <f>'Temporary Relocation Numbers'!AK125*Assumptions!F$45</f>
        <v>49349536.055228628</v>
      </c>
      <c r="AL125" s="53">
        <f>'Temporary Relocation Numbers'!AL125*Assumptions!G$45</f>
        <v>39336500.4464508</v>
      </c>
      <c r="AM125" s="53">
        <f>'Temporary Relocation Numbers'!AM125*Assumptions!H$45</f>
        <v>21324656.066901281</v>
      </c>
    </row>
    <row r="126" spans="1:39" x14ac:dyDescent="0.35">
      <c r="A126">
        <v>2145</v>
      </c>
      <c r="B126" s="51">
        <f>'Temporary Relocation Numbers'!B126*Assumptions!C$45</f>
        <v>0</v>
      </c>
      <c r="C126" s="51">
        <f>'Temporary Relocation Numbers'!C126*Assumptions!D$45</f>
        <v>0</v>
      </c>
      <c r="D126" s="51">
        <f>'Temporary Relocation Numbers'!D126*Assumptions!E$45</f>
        <v>0</v>
      </c>
      <c r="E126" s="51">
        <f>'Temporary Relocation Numbers'!E126*Assumptions!F$45</f>
        <v>0</v>
      </c>
      <c r="F126" s="51">
        <f>'Temporary Relocation Numbers'!F126*Assumptions!G$45</f>
        <v>0</v>
      </c>
      <c r="G126" s="51">
        <f>'Temporary Relocation Numbers'!G126*Assumptions!H$45</f>
        <v>0</v>
      </c>
      <c r="H126" s="52">
        <f>'Temporary Relocation Numbers'!H126*Assumptions!C$45</f>
        <v>143621.8595422346</v>
      </c>
      <c r="I126" s="52">
        <f>'Temporary Relocation Numbers'!I126*Assumptions!D$45</f>
        <v>148468.66898620743</v>
      </c>
      <c r="J126" s="52">
        <f>'Temporary Relocation Numbers'!J126*Assumptions!E$45</f>
        <v>103284.16302898462</v>
      </c>
      <c r="K126" s="52">
        <f>'Temporary Relocation Numbers'!K126*Assumptions!F$45</f>
        <v>74901.787803845669</v>
      </c>
      <c r="L126" s="52">
        <f>'Temporary Relocation Numbers'!L126*Assumptions!G$45</f>
        <v>77938.932661681392</v>
      </c>
      <c r="M126" s="52">
        <f>'Temporary Relocation Numbers'!M126*Assumptions!H$45</f>
        <v>33938.410700012966</v>
      </c>
      <c r="N126" s="53">
        <f>'Temporary Relocation Numbers'!N126*Assumptions!C$45</f>
        <v>109216279.93864425</v>
      </c>
      <c r="O126" s="53">
        <f>'Temporary Relocation Numbers'!O126*Assumptions!D$45</f>
        <v>189280326.0400441</v>
      </c>
      <c r="P126" s="53">
        <f>'Temporary Relocation Numbers'!P126*Assumptions!E$45</f>
        <v>152702170.18224549</v>
      </c>
      <c r="Q126" s="53">
        <f>'Temporary Relocation Numbers'!Q126*Assumptions!F$45</f>
        <v>50164174.095549606</v>
      </c>
      <c r="R126" s="53">
        <f>'Temporary Relocation Numbers'!R126*Assumptions!G$45</f>
        <v>40714634.39215409</v>
      </c>
      <c r="S126" s="53">
        <f>'Temporary Relocation Numbers'!S126*Assumptions!H$45</f>
        <v>23638848.798026614</v>
      </c>
      <c r="U126">
        <v>2145</v>
      </c>
      <c r="V126" s="51">
        <f>'Temporary Relocation Numbers'!V126*Assumptions!C$45</f>
        <v>0</v>
      </c>
      <c r="W126" s="51">
        <f>'Temporary Relocation Numbers'!W126*Assumptions!D$45</f>
        <v>0</v>
      </c>
      <c r="X126" s="51">
        <f>'Temporary Relocation Numbers'!X126*Assumptions!E$45</f>
        <v>0</v>
      </c>
      <c r="Y126" s="51">
        <f>'Temporary Relocation Numbers'!Y126*Assumptions!F$45</f>
        <v>0</v>
      </c>
      <c r="Z126" s="51">
        <f>'Temporary Relocation Numbers'!Z126*Assumptions!G$45</f>
        <v>0</v>
      </c>
      <c r="AA126" s="51">
        <f>'Temporary Relocation Numbers'!AA126*Assumptions!H$45</f>
        <v>0</v>
      </c>
      <c r="AB126" s="52">
        <f>'Temporary Relocation Numbers'!AB126*Assumptions!C$45</f>
        <v>133708.45710678492</v>
      </c>
      <c r="AC126" s="52">
        <f>'Temporary Relocation Numbers'!AC126*Assumptions!D$45</f>
        <v>135580.39706793582</v>
      </c>
      <c r="AD126" s="52">
        <f>'Temporary Relocation Numbers'!AD126*Assumptions!E$45</f>
        <v>93327.749431554141</v>
      </c>
      <c r="AE126" s="52">
        <f>'Temporary Relocation Numbers'!AE126*Assumptions!F$45</f>
        <v>74709.05182396865</v>
      </c>
      <c r="AF126" s="52">
        <f>'Temporary Relocation Numbers'!AF126*Assumptions!G$45</f>
        <v>76346.875499434813</v>
      </c>
      <c r="AG126" s="52">
        <f>'Temporary Relocation Numbers'!AG126*Assumptions!H$45</f>
        <v>31041.224625922609</v>
      </c>
      <c r="AH126" s="53">
        <f>'Temporary Relocation Numbers'!AH126*Assumptions!C$45</f>
        <v>101677699.53740579</v>
      </c>
      <c r="AI126" s="53">
        <f>'Temporary Relocation Numbers'!AI126*Assumptions!D$45</f>
        <v>172849274.77892029</v>
      </c>
      <c r="AJ126" s="53">
        <f>'Temporary Relocation Numbers'!AJ126*Assumptions!E$45</f>
        <v>137981946.68454438</v>
      </c>
      <c r="AK126" s="53">
        <f>'Temporary Relocation Numbers'!AK126*Assumptions!F$45</f>
        <v>50035092.513754159</v>
      </c>
      <c r="AL126" s="53">
        <f>'Temporary Relocation Numbers'!AL126*Assumptions!G$45</f>
        <v>39882957.29473152</v>
      </c>
      <c r="AM126" s="53">
        <f>'Temporary Relocation Numbers'!AM126*Assumptions!H$45</f>
        <v>21620895.036121551</v>
      </c>
    </row>
    <row r="127" spans="1:39" x14ac:dyDescent="0.35">
      <c r="A127">
        <v>2146</v>
      </c>
      <c r="B127" s="51">
        <f>'Temporary Relocation Numbers'!B127*Assumptions!C$45</f>
        <v>0</v>
      </c>
      <c r="C127" s="51">
        <f>'Temporary Relocation Numbers'!C127*Assumptions!D$45</f>
        <v>0</v>
      </c>
      <c r="D127" s="51">
        <f>'Temporary Relocation Numbers'!D127*Assumptions!E$45</f>
        <v>0</v>
      </c>
      <c r="E127" s="51">
        <f>'Temporary Relocation Numbers'!E127*Assumptions!F$45</f>
        <v>0</v>
      </c>
      <c r="F127" s="51">
        <f>'Temporary Relocation Numbers'!F127*Assumptions!G$45</f>
        <v>0</v>
      </c>
      <c r="G127" s="51">
        <f>'Temporary Relocation Numbers'!G127*Assumptions!H$45</f>
        <v>0</v>
      </c>
      <c r="H127" s="52">
        <f>'Temporary Relocation Numbers'!H127*Assumptions!C$45</f>
        <v>144488.38054056797</v>
      </c>
      <c r="I127" s="52">
        <f>'Temporary Relocation Numbers'!I127*Assumptions!D$45</f>
        <v>149364.43248405657</v>
      </c>
      <c r="J127" s="52">
        <f>'Temporary Relocation Numbers'!J127*Assumptions!E$45</f>
        <v>103907.31257143698</v>
      </c>
      <c r="K127" s="52">
        <f>'Temporary Relocation Numbers'!K127*Assumptions!F$45</f>
        <v>75353.696532444577</v>
      </c>
      <c r="L127" s="52">
        <f>'Temporary Relocation Numbers'!L127*Assumptions!G$45</f>
        <v>78409.165549309313</v>
      </c>
      <c r="M127" s="52">
        <f>'Temporary Relocation Numbers'!M127*Assumptions!H$45</f>
        <v>34143.17302251287</v>
      </c>
      <c r="N127" s="53">
        <f>'Temporary Relocation Numbers'!N127*Assumptions!C$45</f>
        <v>110733496.35186999</v>
      </c>
      <c r="O127" s="53">
        <f>'Temporary Relocation Numbers'!O127*Assumptions!D$45</f>
        <v>191909780.34420103</v>
      </c>
      <c r="P127" s="53">
        <f>'Temporary Relocation Numbers'!P127*Assumptions!E$45</f>
        <v>154823486.1533246</v>
      </c>
      <c r="Q127" s="53">
        <f>'Temporary Relocation Numbers'!Q127*Assumptions!F$45</f>
        <v>50861047.385286614</v>
      </c>
      <c r="R127" s="53">
        <f>'Temporary Relocation Numbers'!R127*Assumptions!G$45</f>
        <v>41280236.073450729</v>
      </c>
      <c r="S127" s="53">
        <f>'Temporary Relocation Numbers'!S127*Assumptions!H$45</f>
        <v>23967236.190513123</v>
      </c>
      <c r="U127">
        <v>2146</v>
      </c>
      <c r="V127" s="51">
        <f>'Temporary Relocation Numbers'!V127*Assumptions!C$45</f>
        <v>0</v>
      </c>
      <c r="W127" s="51">
        <f>'Temporary Relocation Numbers'!W127*Assumptions!D$45</f>
        <v>0</v>
      </c>
      <c r="X127" s="51">
        <f>'Temporary Relocation Numbers'!X127*Assumptions!E$45</f>
        <v>0</v>
      </c>
      <c r="Y127" s="51">
        <f>'Temporary Relocation Numbers'!Y127*Assumptions!F$45</f>
        <v>0</v>
      </c>
      <c r="Z127" s="51">
        <f>'Temporary Relocation Numbers'!Z127*Assumptions!G$45</f>
        <v>0</v>
      </c>
      <c r="AA127" s="51">
        <f>'Temporary Relocation Numbers'!AA127*Assumptions!H$45</f>
        <v>0</v>
      </c>
      <c r="AB127" s="52">
        <f>'Temporary Relocation Numbers'!AB127*Assumptions!C$45</f>
        <v>134515.16707494063</v>
      </c>
      <c r="AC127" s="52">
        <f>'Temporary Relocation Numbers'!AC127*Assumptions!D$45</f>
        <v>136398.40110573475</v>
      </c>
      <c r="AD127" s="52">
        <f>'Temporary Relocation Numbers'!AD127*Assumptions!E$45</f>
        <v>93890.828442419152</v>
      </c>
      <c r="AE127" s="52">
        <f>'Temporary Relocation Numbers'!AE127*Assumptions!F$45</f>
        <v>75159.797708873492</v>
      </c>
      <c r="AF127" s="52">
        <f>'Temporary Relocation Numbers'!AF127*Assumptions!G$45</f>
        <v>76807.50294840576</v>
      </c>
      <c r="AG127" s="52">
        <f>'Temporary Relocation Numbers'!AG127*Assumptions!H$45</f>
        <v>31228.507209772135</v>
      </c>
      <c r="AH127" s="53">
        <f>'Temporary Relocation Numbers'!AH127*Assumptions!C$45</f>
        <v>103090191.10628043</v>
      </c>
      <c r="AI127" s="53">
        <f>'Temporary Relocation Numbers'!AI127*Assumptions!D$45</f>
        <v>175250471.34829694</v>
      </c>
      <c r="AJ127" s="53">
        <f>'Temporary Relocation Numbers'!AJ127*Assumptions!E$45</f>
        <v>139898771.4871859</v>
      </c>
      <c r="AK127" s="53">
        <f>'Temporary Relocation Numbers'!AK127*Assumptions!F$45</f>
        <v>50730172.621241644</v>
      </c>
      <c r="AL127" s="53">
        <f>'Temporary Relocation Numbers'!AL127*Assumptions!G$45</f>
        <v>40437005.440754652</v>
      </c>
      <c r="AM127" s="53">
        <f>'Temporary Relocation Numbers'!AM127*Assumptions!H$45</f>
        <v>21921249.313303147</v>
      </c>
    </row>
    <row r="128" spans="1:39" x14ac:dyDescent="0.35">
      <c r="A128">
        <v>2147</v>
      </c>
      <c r="B128" s="51">
        <f>'Temporary Relocation Numbers'!B128*Assumptions!C$45</f>
        <v>0</v>
      </c>
      <c r="C128" s="51">
        <f>'Temporary Relocation Numbers'!C128*Assumptions!D$45</f>
        <v>0</v>
      </c>
      <c r="D128" s="51">
        <f>'Temporary Relocation Numbers'!D128*Assumptions!E$45</f>
        <v>0</v>
      </c>
      <c r="E128" s="51">
        <f>'Temporary Relocation Numbers'!E128*Assumptions!F$45</f>
        <v>0</v>
      </c>
      <c r="F128" s="51">
        <f>'Temporary Relocation Numbers'!F128*Assumptions!G$45</f>
        <v>0</v>
      </c>
      <c r="G128" s="51">
        <f>'Temporary Relocation Numbers'!G128*Assumptions!H$45</f>
        <v>0</v>
      </c>
      <c r="H128" s="52">
        <f>'Temporary Relocation Numbers'!H128*Assumptions!C$45</f>
        <v>145360.12956368073</v>
      </c>
      <c r="I128" s="52">
        <f>'Temporary Relocation Numbers'!I128*Assumptions!D$45</f>
        <v>150265.60043693022</v>
      </c>
      <c r="J128" s="52">
        <f>'Temporary Relocation Numbers'!J128*Assumptions!E$45</f>
        <v>104534.22179340717</v>
      </c>
      <c r="K128" s="52">
        <f>'Temporary Relocation Numbers'!K128*Assumptions!F$45</f>
        <v>75808.331784735012</v>
      </c>
      <c r="L128" s="52">
        <f>'Temporary Relocation Numbers'!L128*Assumptions!G$45</f>
        <v>78882.235516700268</v>
      </c>
      <c r="M128" s="52">
        <f>'Temporary Relocation Numbers'!M128*Assumptions!H$45</f>
        <v>34349.170747845463</v>
      </c>
      <c r="N128" s="53">
        <f>'Temporary Relocation Numbers'!N128*Assumptions!C$45</f>
        <v>112271789.71118703</v>
      </c>
      <c r="O128" s="53">
        <f>'Temporary Relocation Numbers'!O128*Assumptions!D$45</f>
        <v>194575762.63878512</v>
      </c>
      <c r="P128" s="53">
        <f>'Temporary Relocation Numbers'!P128*Assumptions!E$45</f>
        <v>156974271.1322363</v>
      </c>
      <c r="Q128" s="53">
        <f>'Temporary Relocation Numbers'!Q128*Assumptions!F$45</f>
        <v>51567601.535731569</v>
      </c>
      <c r="R128" s="53">
        <f>'Temporary Relocation Numbers'!R128*Assumptions!G$45</f>
        <v>41853695.009679444</v>
      </c>
      <c r="S128" s="53">
        <f>'Temporary Relocation Numbers'!S128*Assumptions!H$45</f>
        <v>24300185.492103815</v>
      </c>
      <c r="U128">
        <v>2147</v>
      </c>
      <c r="V128" s="51">
        <f>'Temporary Relocation Numbers'!V128*Assumptions!C$45</f>
        <v>0</v>
      </c>
      <c r="W128" s="51">
        <f>'Temporary Relocation Numbers'!W128*Assumptions!D$45</f>
        <v>0</v>
      </c>
      <c r="X128" s="51">
        <f>'Temporary Relocation Numbers'!X128*Assumptions!E$45</f>
        <v>0</v>
      </c>
      <c r="Y128" s="51">
        <f>'Temporary Relocation Numbers'!Y128*Assumptions!F$45</f>
        <v>0</v>
      </c>
      <c r="Z128" s="51">
        <f>'Temporary Relocation Numbers'!Z128*Assumptions!G$45</f>
        <v>0</v>
      </c>
      <c r="AA128" s="51">
        <f>'Temporary Relocation Numbers'!AA128*Assumptions!H$45</f>
        <v>0</v>
      </c>
      <c r="AB128" s="52">
        <f>'Temporary Relocation Numbers'!AB128*Assumptions!C$45</f>
        <v>135326.74420697519</v>
      </c>
      <c r="AC128" s="52">
        <f>'Temporary Relocation Numbers'!AC128*Assumptions!D$45</f>
        <v>137221.34044849168</v>
      </c>
      <c r="AD128" s="52">
        <f>'Temporary Relocation Numbers'!AD128*Assumptions!E$45</f>
        <v>94457.304706238487</v>
      </c>
      <c r="AE128" s="52">
        <f>'Temporary Relocation Numbers'!AE128*Assumptions!F$45</f>
        <v>75613.263101626449</v>
      </c>
      <c r="AF128" s="52">
        <f>'Temporary Relocation Numbers'!AF128*Assumptions!G$45</f>
        <v>77270.909524162926</v>
      </c>
      <c r="AG128" s="52">
        <f>'Temporary Relocation Numbers'!AG128*Assumptions!H$45</f>
        <v>31416.919735066836</v>
      </c>
      <c r="AH128" s="53">
        <f>'Temporary Relocation Numbers'!AH128*Assumptions!C$45</f>
        <v>104522304.79919228</v>
      </c>
      <c r="AI128" s="53">
        <f>'Temporary Relocation Numbers'!AI128*Assumptions!D$45</f>
        <v>177685024.98539707</v>
      </c>
      <c r="AJ128" s="53">
        <f>'Temporary Relocation Numbers'!AJ128*Assumptions!E$45</f>
        <v>141842224.53658214</v>
      </c>
      <c r="AK128" s="53">
        <f>'Temporary Relocation Numbers'!AK128*Assumptions!F$45</f>
        <v>51434908.678814381</v>
      </c>
      <c r="AL128" s="53">
        <f>'Temporary Relocation Numbers'!AL128*Assumptions!G$45</f>
        <v>40998750.341706015</v>
      </c>
      <c r="AM128" s="53">
        <f>'Temporary Relocation Numbers'!AM128*Assumptions!H$45</f>
        <v>22225776.067695819</v>
      </c>
    </row>
    <row r="129" spans="1:39" x14ac:dyDescent="0.35">
      <c r="A129">
        <v>2148</v>
      </c>
      <c r="B129" s="51">
        <f>'Temporary Relocation Numbers'!B129*Assumptions!C$45</f>
        <v>0</v>
      </c>
      <c r="C129" s="51">
        <f>'Temporary Relocation Numbers'!C129*Assumptions!D$45</f>
        <v>0</v>
      </c>
      <c r="D129" s="51">
        <f>'Temporary Relocation Numbers'!D129*Assumptions!E$45</f>
        <v>0</v>
      </c>
      <c r="E129" s="51">
        <f>'Temporary Relocation Numbers'!E129*Assumptions!F$45</f>
        <v>0</v>
      </c>
      <c r="F129" s="51">
        <f>'Temporary Relocation Numbers'!F129*Assumptions!G$45</f>
        <v>0</v>
      </c>
      <c r="G129" s="51">
        <f>'Temporary Relocation Numbers'!G129*Assumptions!H$45</f>
        <v>0</v>
      </c>
      <c r="H129" s="52">
        <f>'Temporary Relocation Numbers'!H129*Assumptions!C$45</f>
        <v>146237.13815407813</v>
      </c>
      <c r="I129" s="52">
        <f>'Temporary Relocation Numbers'!I129*Assumptions!D$45</f>
        <v>151172.205451799</v>
      </c>
      <c r="J129" s="52">
        <f>'Temporary Relocation Numbers'!J129*Assumptions!E$45</f>
        <v>105164.91337835904</v>
      </c>
      <c r="K129" s="52">
        <f>'Temporary Relocation Numbers'!K129*Assumptions!F$45</f>
        <v>76265.71001078964</v>
      </c>
      <c r="L129" s="52">
        <f>'Temporary Relocation Numbers'!L129*Assumptions!G$45</f>
        <v>79358.15968095047</v>
      </c>
      <c r="M129" s="52">
        <f>'Temporary Relocation Numbers'!M129*Assumptions!H$45</f>
        <v>34556.411329628856</v>
      </c>
      <c r="N129" s="53">
        <f>'Temporary Relocation Numbers'!N129*Assumptions!C$45</f>
        <v>113831452.81441429</v>
      </c>
      <c r="O129" s="53">
        <f>'Temporary Relocation Numbers'!O129*Assumptions!D$45</f>
        <v>197278780.36523879</v>
      </c>
      <c r="P129" s="53">
        <f>'Temporary Relocation Numbers'!P129*Assumptions!E$45</f>
        <v>159154934.4980804</v>
      </c>
      <c r="Q129" s="53">
        <f>'Temporary Relocation Numbers'!Q129*Assumptions!F$45</f>
        <v>52283971.031970151</v>
      </c>
      <c r="R129" s="53">
        <f>'Temporary Relocation Numbers'!R129*Assumptions!G$45</f>
        <v>42435120.352664068</v>
      </c>
      <c r="S129" s="53">
        <f>'Temporary Relocation Numbers'!S129*Assumptions!H$45</f>
        <v>24637760.076165479</v>
      </c>
      <c r="U129">
        <v>2148</v>
      </c>
      <c r="V129" s="51">
        <f>'Temporary Relocation Numbers'!V129*Assumptions!C$45</f>
        <v>0</v>
      </c>
      <c r="W129" s="51">
        <f>'Temporary Relocation Numbers'!W129*Assumptions!D$45</f>
        <v>0</v>
      </c>
      <c r="X129" s="51">
        <f>'Temporary Relocation Numbers'!X129*Assumptions!E$45</f>
        <v>0</v>
      </c>
      <c r="Y129" s="51">
        <f>'Temporary Relocation Numbers'!Y129*Assumptions!F$45</f>
        <v>0</v>
      </c>
      <c r="Z129" s="51">
        <f>'Temporary Relocation Numbers'!Z129*Assumptions!G$45</f>
        <v>0</v>
      </c>
      <c r="AA129" s="51">
        <f>'Temporary Relocation Numbers'!AA129*Assumptions!H$45</f>
        <v>0</v>
      </c>
      <c r="AB129" s="52">
        <f>'Temporary Relocation Numbers'!AB129*Assumptions!C$45</f>
        <v>136143.21786819349</v>
      </c>
      <c r="AC129" s="52">
        <f>'Temporary Relocation Numbers'!AC129*Assumptions!D$45</f>
        <v>138049.24487263057</v>
      </c>
      <c r="AD129" s="52">
        <f>'Temporary Relocation Numbers'!AD129*Assumptions!E$45</f>
        <v>95027.19871982951</v>
      </c>
      <c r="AE129" s="52">
        <f>'Temporary Relocation Numbers'!AE129*Assumptions!F$45</f>
        <v>76069.464409971115</v>
      </c>
      <c r="AF129" s="52">
        <f>'Temporary Relocation Numbers'!AF129*Assumptions!G$45</f>
        <v>77737.111994151928</v>
      </c>
      <c r="AG129" s="52">
        <f>'Temporary Relocation Numbers'!AG129*Assumptions!H$45</f>
        <v>31606.46901913932</v>
      </c>
      <c r="AH129" s="53">
        <f>'Temporary Relocation Numbers'!AH129*Assumptions!C$45</f>
        <v>105974313.20378734</v>
      </c>
      <c r="AI129" s="53">
        <f>'Temporary Relocation Numbers'!AI129*Assumptions!D$45</f>
        <v>180153399.08167395</v>
      </c>
      <c r="AJ129" s="53">
        <f>'Temporary Relocation Numbers'!AJ129*Assumptions!E$45</f>
        <v>143812675.74840015</v>
      </c>
      <c r="AK129" s="53">
        <f>'Temporary Relocation Numbers'!AK129*Assumptions!F$45</f>
        <v>52149434.825503387</v>
      </c>
      <c r="AL129" s="53">
        <f>'Temporary Relocation Numbers'!AL129*Assumptions!G$45</f>
        <v>41568298.919767149</v>
      </c>
      <c r="AM129" s="53">
        <f>'Temporary Relocation Numbers'!AM129*Assumptions!H$45</f>
        <v>22534533.26273609</v>
      </c>
    </row>
    <row r="130" spans="1:39" x14ac:dyDescent="0.35">
      <c r="A130">
        <v>2149</v>
      </c>
      <c r="B130" s="51">
        <f>'Temporary Relocation Numbers'!B130*Assumptions!C$45</f>
        <v>0</v>
      </c>
      <c r="C130" s="51">
        <f>'Temporary Relocation Numbers'!C130*Assumptions!D$45</f>
        <v>0</v>
      </c>
      <c r="D130" s="51">
        <f>'Temporary Relocation Numbers'!D130*Assumptions!E$45</f>
        <v>0</v>
      </c>
      <c r="E130" s="51">
        <f>'Temporary Relocation Numbers'!E130*Assumptions!F$45</f>
        <v>0</v>
      </c>
      <c r="F130" s="51">
        <f>'Temporary Relocation Numbers'!F130*Assumptions!G$45</f>
        <v>0</v>
      </c>
      <c r="G130" s="51">
        <f>'Temporary Relocation Numbers'!G130*Assumptions!H$45</f>
        <v>0</v>
      </c>
      <c r="H130" s="52">
        <f>'Temporary Relocation Numbers'!H130*Assumptions!C$45</f>
        <v>147119.43804457228</v>
      </c>
      <c r="I130" s="52">
        <f>'Temporary Relocation Numbers'!I130*Assumptions!D$45</f>
        <v>152084.28033236289</v>
      </c>
      <c r="J130" s="52">
        <f>'Temporary Relocation Numbers'!J130*Assumptions!E$45</f>
        <v>105799.41014661356</v>
      </c>
      <c r="K130" s="52">
        <f>'Temporary Relocation Numbers'!K130*Assumptions!F$45</f>
        <v>76725.847759930242</v>
      </c>
      <c r="L130" s="52">
        <f>'Temporary Relocation Numbers'!L130*Assumptions!G$45</f>
        <v>79836.955262429576</v>
      </c>
      <c r="M130" s="52">
        <f>'Temporary Relocation Numbers'!M130*Assumptions!H$45</f>
        <v>34764.902266451492</v>
      </c>
      <c r="N130" s="53">
        <f>'Temporary Relocation Numbers'!N130*Assumptions!C$45</f>
        <v>115412782.52687459</v>
      </c>
      <c r="O130" s="53">
        <f>'Temporary Relocation Numbers'!O130*Assumptions!D$45</f>
        <v>200019348.0143058</v>
      </c>
      <c r="P130" s="53">
        <f>'Temporary Relocation Numbers'!P130*Assumptions!E$45</f>
        <v>161365891.31699061</v>
      </c>
      <c r="Q130" s="53">
        <f>'Temporary Relocation Numbers'!Q130*Assumptions!F$45</f>
        <v>53010292.227334864</v>
      </c>
      <c r="R130" s="53">
        <f>'Temporary Relocation Numbers'!R130*Assumptions!G$45</f>
        <v>43024622.770549394</v>
      </c>
      <c r="S130" s="53">
        <f>'Temporary Relocation Numbers'!S130*Assumptions!H$45</f>
        <v>24980024.196438354</v>
      </c>
      <c r="U130">
        <v>2149</v>
      </c>
      <c r="V130" s="51">
        <f>'Temporary Relocation Numbers'!V130*Assumptions!C$45</f>
        <v>0</v>
      </c>
      <c r="W130" s="51">
        <f>'Temporary Relocation Numbers'!W130*Assumptions!D$45</f>
        <v>0</v>
      </c>
      <c r="X130" s="51">
        <f>'Temporary Relocation Numbers'!X130*Assumptions!E$45</f>
        <v>0</v>
      </c>
      <c r="Y130" s="51">
        <f>'Temporary Relocation Numbers'!Y130*Assumptions!F$45</f>
        <v>0</v>
      </c>
      <c r="Z130" s="51">
        <f>'Temporary Relocation Numbers'!Z130*Assumptions!G$45</f>
        <v>0</v>
      </c>
      <c r="AA130" s="51">
        <f>'Temporary Relocation Numbers'!AA130*Assumptions!H$45</f>
        <v>0</v>
      </c>
      <c r="AB130" s="52">
        <f>'Temporary Relocation Numbers'!AB130*Assumptions!C$45</f>
        <v>136964.61760107169</v>
      </c>
      <c r="AC130" s="52">
        <f>'Temporary Relocation Numbers'!AC130*Assumptions!D$45</f>
        <v>138882.14433422693</v>
      </c>
      <c r="AD130" s="52">
        <f>'Temporary Relocation Numbers'!AD130*Assumptions!E$45</f>
        <v>95600.531103673988</v>
      </c>
      <c r="AE130" s="52">
        <f>'Temporary Relocation Numbers'!AE130*Assumptions!F$45</f>
        <v>76528.418140644892</v>
      </c>
      <c r="AF130" s="52">
        <f>'Temporary Relocation Numbers'!AF130*Assumptions!G$45</f>
        <v>78206.127226982237</v>
      </c>
      <c r="AG130" s="52">
        <f>'Temporary Relocation Numbers'!AG130*Assumptions!H$45</f>
        <v>31797.161920453564</v>
      </c>
      <c r="AH130" s="53">
        <f>'Temporary Relocation Numbers'!AH130*Assumptions!C$45</f>
        <v>107446492.69445884</v>
      </c>
      <c r="AI130" s="53">
        <f>'Temporary Relocation Numbers'!AI130*Assumptions!D$45</f>
        <v>182656063.4659459</v>
      </c>
      <c r="AJ130" s="53">
        <f>'Temporary Relocation Numbers'!AJ130*Assumptions!E$45</f>
        <v>145810500.17712048</v>
      </c>
      <c r="AK130" s="53">
        <f>'Temporary Relocation Numbers'!AK130*Assumptions!F$45</f>
        <v>52873887.063779101</v>
      </c>
      <c r="AL130" s="53">
        <f>'Temporary Relocation Numbers'!AL130*Assumptions!G$45</f>
        <v>42145759.582466654</v>
      </c>
      <c r="AM130" s="53">
        <f>'Temporary Relocation Numbers'!AM130*Assumptions!H$45</f>
        <v>22847579.66707994</v>
      </c>
    </row>
    <row r="131" spans="1:39" x14ac:dyDescent="0.35">
      <c r="A131">
        <v>2150</v>
      </c>
      <c r="B131" s="51">
        <f>'Temporary Relocation Numbers'!B131*Assumptions!C$45</f>
        <v>0</v>
      </c>
      <c r="C131" s="51">
        <f>'Temporary Relocation Numbers'!C131*Assumptions!D$45</f>
        <v>0</v>
      </c>
      <c r="D131" s="51">
        <f>'Temporary Relocation Numbers'!D131*Assumptions!E$45</f>
        <v>0</v>
      </c>
      <c r="E131" s="51">
        <f>'Temporary Relocation Numbers'!E131*Assumptions!F$45</f>
        <v>0</v>
      </c>
      <c r="F131" s="51">
        <f>'Temporary Relocation Numbers'!F131*Assumptions!G$45</f>
        <v>0</v>
      </c>
      <c r="G131" s="51">
        <f>'Temporary Relocation Numbers'!G131*Assumptions!H$45</f>
        <v>0</v>
      </c>
      <c r="H131" s="52">
        <f>'Temporary Relocation Numbers'!H131*Assumptions!C$45</f>
        <v>143886.09674500013</v>
      </c>
      <c r="I131" s="52">
        <f>'Temporary Relocation Numbers'!I131*Assumptions!D$45</f>
        <v>148741.82340654623</v>
      </c>
      <c r="J131" s="52">
        <f>'Temporary Relocation Numbers'!J131*Assumptions!E$45</f>
        <v>103474.18645867521</v>
      </c>
      <c r="K131" s="52">
        <f>'Temporary Relocation Numbers'!K131*Assumptions!F$45</f>
        <v>75039.593002542533</v>
      </c>
      <c r="L131" s="52">
        <f>'Temporary Relocation Numbers'!L131*Assumptions!G$45</f>
        <v>78082.325635555288</v>
      </c>
      <c r="M131" s="52">
        <f>'Temporary Relocation Numbers'!M131*Assumptions!H$45</f>
        <v>34000.850991054074</v>
      </c>
      <c r="N131" s="53">
        <f>'Temporary Relocation Numbers'!N131*Assumptions!C$45</f>
        <v>113757998.11429423</v>
      </c>
      <c r="O131" s="53">
        <f>'Temporary Relocation Numbers'!O131*Assumptions!D$45</f>
        <v>197151477.64447492</v>
      </c>
      <c r="P131" s="53">
        <f>'Temporary Relocation Numbers'!P131*Assumptions!E$45</f>
        <v>159052232.84842959</v>
      </c>
      <c r="Q131" s="53">
        <f>'Temporary Relocation Numbers'!Q131*Assumptions!F$45</f>
        <v>52250232.523690723</v>
      </c>
      <c r="R131" s="53">
        <f>'Temporary Relocation Numbers'!R131*Assumptions!G$45</f>
        <v>42407737.244015306</v>
      </c>
      <c r="S131" s="53">
        <f>'Temporary Relocation Numbers'!S131*Assumptions!H$45</f>
        <v>24621861.48897117</v>
      </c>
      <c r="U131">
        <v>2150</v>
      </c>
      <c r="V131" s="51">
        <f>'Temporary Relocation Numbers'!V131*Assumptions!C$45</f>
        <v>0</v>
      </c>
      <c r="W131" s="51">
        <f>'Temporary Relocation Numbers'!W131*Assumptions!D$45</f>
        <v>0</v>
      </c>
      <c r="X131" s="51">
        <f>'Temporary Relocation Numbers'!X131*Assumptions!E$45</f>
        <v>0</v>
      </c>
      <c r="Y131" s="51">
        <f>'Temporary Relocation Numbers'!Y131*Assumptions!F$45</f>
        <v>0</v>
      </c>
      <c r="Z131" s="51">
        <f>'Temporary Relocation Numbers'!Z131*Assumptions!G$45</f>
        <v>0</v>
      </c>
      <c r="AA131" s="51">
        <f>'Temporary Relocation Numbers'!AA131*Assumptions!H$45</f>
        <v>0</v>
      </c>
      <c r="AB131" s="52">
        <f>'Temporary Relocation Numbers'!AB131*Assumptions!C$45</f>
        <v>133954.4555140232</v>
      </c>
      <c r="AC131" s="52">
        <f>'Temporary Relocation Numbers'!AC131*Assumptions!D$45</f>
        <v>135829.83949254485</v>
      </c>
      <c r="AD131" s="52">
        <f>'Temporary Relocation Numbers'!AD131*Assumptions!E$45</f>
        <v>93499.454933270943</v>
      </c>
      <c r="AE131" s="52">
        <f>'Temporary Relocation Numbers'!AE131*Assumptions!F$45</f>
        <v>74846.502424720893</v>
      </c>
      <c r="AF131" s="52">
        <f>'Temporary Relocation Numbers'!AF131*Assumptions!G$45</f>
        <v>76487.339387635133</v>
      </c>
      <c r="AG131" s="52">
        <f>'Temporary Relocation Numbers'!AG131*Assumptions!H$45</f>
        <v>31098.33463961909</v>
      </c>
      <c r="AH131" s="53">
        <f>'Temporary Relocation Numbers'!AH131*Assumptions!C$45</f>
        <v>105905928.66502978</v>
      </c>
      <c r="AI131" s="53">
        <f>'Temporary Relocation Numbers'!AI131*Assumptions!D$45</f>
        <v>180037147.25866747</v>
      </c>
      <c r="AJ131" s="53">
        <f>'Temporary Relocation Numbers'!AJ131*Assumptions!E$45</f>
        <v>143719874.35907072</v>
      </c>
      <c r="AK131" s="53">
        <f>'Temporary Relocation Numbers'!AK131*Assumptions!F$45</f>
        <v>52115783.132567652</v>
      </c>
      <c r="AL131" s="53">
        <f>'Temporary Relocation Numbers'!AL131*Assumptions!G$45</f>
        <v>41541475.165381528</v>
      </c>
      <c r="AM131" s="53">
        <f>'Temporary Relocation Numbers'!AM131*Assumptions!H$45</f>
        <v>22519991.874198604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F3B13-3CAE-43EE-ABB3-E9BE8B743062}">
  <dimension ref="A1:J52"/>
  <sheetViews>
    <sheetView topLeftCell="A7" workbookViewId="0">
      <selection activeCell="H28" sqref="H28"/>
    </sheetView>
  </sheetViews>
  <sheetFormatPr defaultColWidth="8.81640625" defaultRowHeight="14.5" x14ac:dyDescent="0.35"/>
  <cols>
    <col min="1" max="1" width="3.54296875" style="5" customWidth="1"/>
    <col min="2" max="2" width="69.1796875" style="5" bestFit="1" customWidth="1"/>
    <col min="3" max="8" width="14.54296875" style="5" customWidth="1"/>
    <col min="9" max="9" width="3.54296875" style="5" customWidth="1"/>
    <col min="10" max="16384" width="8.81640625" style="5"/>
  </cols>
  <sheetData>
    <row r="1" spans="1:10" x14ac:dyDescent="0.35">
      <c r="A1" s="2"/>
      <c r="B1" s="3"/>
      <c r="C1" s="4"/>
      <c r="D1" s="4"/>
      <c r="E1" s="4"/>
      <c r="F1" s="4"/>
      <c r="G1" s="4"/>
      <c r="H1" s="4"/>
      <c r="I1" s="2"/>
      <c r="J1" s="2"/>
    </row>
    <row r="2" spans="1:10" x14ac:dyDescent="0.35">
      <c r="A2" s="2"/>
      <c r="B2" s="6"/>
      <c r="C2" s="3"/>
      <c r="D2" s="4"/>
      <c r="E2" s="4"/>
      <c r="F2" s="4"/>
      <c r="G2" s="4"/>
      <c r="H2" s="7" t="s">
        <v>8</v>
      </c>
      <c r="I2" s="2"/>
      <c r="J2" s="2"/>
    </row>
    <row r="3" spans="1:10" x14ac:dyDescent="0.35">
      <c r="A3" s="2"/>
      <c r="B3" s="2"/>
      <c r="C3" s="4"/>
      <c r="D3" s="4"/>
      <c r="E3" s="4"/>
      <c r="F3" s="4"/>
      <c r="G3" s="4"/>
      <c r="H3" s="4"/>
      <c r="I3" s="2"/>
      <c r="J3" s="2"/>
    </row>
    <row r="4" spans="1:10" x14ac:dyDescent="0.35">
      <c r="A4" s="2"/>
      <c r="B4" s="2"/>
      <c r="C4" s="4"/>
      <c r="D4" s="4"/>
      <c r="E4" s="4"/>
      <c r="F4" s="4"/>
      <c r="G4" s="4"/>
      <c r="H4" s="4"/>
      <c r="I4" s="2"/>
      <c r="J4" s="2"/>
    </row>
    <row r="5" spans="1:10" x14ac:dyDescent="0.35">
      <c r="A5" s="2"/>
      <c r="B5" s="2"/>
      <c r="C5" s="4"/>
      <c r="D5" s="4"/>
      <c r="E5" s="4"/>
      <c r="F5" s="4"/>
      <c r="G5" s="4"/>
      <c r="H5" s="4"/>
      <c r="I5" s="2"/>
      <c r="J5" s="2"/>
    </row>
    <row r="6" spans="1:10" ht="18.5" x14ac:dyDescent="0.35">
      <c r="A6" s="2"/>
      <c r="B6" s="8" t="s">
        <v>9</v>
      </c>
      <c r="C6" s="8"/>
      <c r="D6" s="8"/>
      <c r="E6" s="8"/>
      <c r="F6" s="8"/>
      <c r="G6" s="8"/>
      <c r="H6" s="8"/>
      <c r="I6" s="9"/>
      <c r="J6" s="2"/>
    </row>
    <row r="7" spans="1:10" x14ac:dyDescent="0.35">
      <c r="A7" s="2"/>
      <c r="B7" s="10"/>
      <c r="C7" s="4"/>
      <c r="D7" s="4"/>
      <c r="E7" s="4"/>
      <c r="F7" s="4"/>
      <c r="G7" s="4"/>
      <c r="H7" s="4"/>
      <c r="I7" s="2"/>
      <c r="J7" s="2"/>
    </row>
    <row r="8" spans="1:10" x14ac:dyDescent="0.35">
      <c r="A8" s="2"/>
      <c r="B8" s="11"/>
      <c r="C8" s="12" t="s">
        <v>52</v>
      </c>
      <c r="D8" s="12" t="s">
        <v>2</v>
      </c>
      <c r="E8" s="12" t="s">
        <v>53</v>
      </c>
      <c r="F8" s="12" t="s">
        <v>4</v>
      </c>
      <c r="G8" s="12" t="s">
        <v>54</v>
      </c>
      <c r="H8" s="12" t="s">
        <v>55</v>
      </c>
      <c r="I8" s="2"/>
      <c r="J8" s="2"/>
    </row>
    <row r="9" spans="1:10" x14ac:dyDescent="0.35">
      <c r="A9" s="2"/>
      <c r="B9" s="2" t="s">
        <v>10</v>
      </c>
      <c r="C9" s="13">
        <v>6406008</v>
      </c>
      <c r="D9" s="13">
        <v>4386948</v>
      </c>
      <c r="E9" s="13">
        <v>5019684</v>
      </c>
      <c r="F9" s="13">
        <v>995544</v>
      </c>
      <c r="G9" s="13">
        <v>1257096</v>
      </c>
      <c r="H9" s="13">
        <v>313836</v>
      </c>
      <c r="I9" s="2"/>
      <c r="J9" s="2"/>
    </row>
    <row r="10" spans="1:10" x14ac:dyDescent="0.35">
      <c r="A10" s="2"/>
      <c r="B10" s="2" t="s">
        <v>11</v>
      </c>
      <c r="C10" s="13">
        <v>6306408</v>
      </c>
      <c r="D10" s="13">
        <v>4212348</v>
      </c>
      <c r="E10" s="13">
        <v>4993764</v>
      </c>
      <c r="F10" s="13">
        <v>1010676</v>
      </c>
      <c r="G10" s="13">
        <v>1266672</v>
      </c>
      <c r="H10" s="13">
        <v>307884</v>
      </c>
      <c r="I10" s="2"/>
      <c r="J10" s="2"/>
    </row>
    <row r="11" spans="1:10" x14ac:dyDescent="0.35">
      <c r="A11" s="2"/>
      <c r="B11" s="2" t="s">
        <v>12</v>
      </c>
      <c r="C11" s="13">
        <v>5414700</v>
      </c>
      <c r="D11" s="13">
        <v>3231492</v>
      </c>
      <c r="E11" s="13">
        <v>4614048</v>
      </c>
      <c r="F11" s="13">
        <v>1110012</v>
      </c>
      <c r="G11" s="13">
        <v>1289472</v>
      </c>
      <c r="H11" s="13">
        <v>323820</v>
      </c>
      <c r="I11" s="2"/>
      <c r="J11" s="2"/>
    </row>
    <row r="12" spans="1:10" x14ac:dyDescent="0.35">
      <c r="A12" s="2"/>
      <c r="B12" s="2" t="s">
        <v>56</v>
      </c>
      <c r="C12" s="14">
        <v>0.77200000000000002</v>
      </c>
      <c r="D12" s="14">
        <v>0.82699999999999996</v>
      </c>
      <c r="E12" s="14">
        <v>0.78500000000000003</v>
      </c>
      <c r="F12" s="14">
        <v>0.78100000000000003</v>
      </c>
      <c r="G12" s="14">
        <v>0.76</v>
      </c>
      <c r="H12" s="14">
        <v>0.82699999999999996</v>
      </c>
      <c r="I12" s="2"/>
      <c r="J12" s="2"/>
    </row>
    <row r="13" spans="1:10" x14ac:dyDescent="0.35">
      <c r="A13" s="2"/>
      <c r="B13" s="2" t="s">
        <v>13</v>
      </c>
      <c r="C13" s="14">
        <v>0.16500000000000001</v>
      </c>
      <c r="D13" s="14">
        <v>0.26100000000000001</v>
      </c>
      <c r="E13" s="14">
        <v>0.13700000000000001</v>
      </c>
      <c r="F13" s="14">
        <v>0.20899999999999999</v>
      </c>
      <c r="G13" s="14">
        <v>0.17199999999999999</v>
      </c>
      <c r="H13" s="14">
        <v>0.2</v>
      </c>
      <c r="I13" s="2"/>
      <c r="J13" s="2"/>
    </row>
    <row r="14" spans="1:10" x14ac:dyDescent="0.35">
      <c r="A14" s="2"/>
      <c r="B14" s="2" t="s">
        <v>14</v>
      </c>
      <c r="C14" s="13">
        <v>2791896</v>
      </c>
      <c r="D14" s="13">
        <v>2523732</v>
      </c>
      <c r="E14" s="13">
        <v>2212536</v>
      </c>
      <c r="F14" s="13">
        <v>496548</v>
      </c>
      <c r="G14" s="13">
        <v>566592</v>
      </c>
      <c r="H14" s="13">
        <v>135480</v>
      </c>
      <c r="I14" s="2"/>
      <c r="J14" s="2"/>
    </row>
    <row r="15" spans="1:10" x14ac:dyDescent="0.35">
      <c r="A15" s="2"/>
      <c r="B15" s="2" t="s">
        <v>15</v>
      </c>
      <c r="C15" s="13">
        <v>1904073</v>
      </c>
      <c r="D15" s="13">
        <v>1862514</v>
      </c>
      <c r="E15" s="13">
        <v>1323096</v>
      </c>
      <c r="F15" s="13">
        <v>333680</v>
      </c>
      <c r="G15" s="13">
        <v>365451</v>
      </c>
      <c r="H15" s="13">
        <v>102693</v>
      </c>
      <c r="I15" s="2"/>
      <c r="J15" s="2"/>
    </row>
    <row r="16" spans="1:10" x14ac:dyDescent="0.35">
      <c r="A16" s="2"/>
      <c r="B16" s="2" t="s">
        <v>16</v>
      </c>
      <c r="C16" s="4" t="s">
        <v>57</v>
      </c>
      <c r="D16" s="4" t="s">
        <v>58</v>
      </c>
      <c r="E16" s="4" t="s">
        <v>59</v>
      </c>
      <c r="F16" s="4" t="s">
        <v>60</v>
      </c>
      <c r="G16" s="4" t="s">
        <v>61</v>
      </c>
      <c r="H16" s="4" t="s">
        <v>62</v>
      </c>
      <c r="I16" s="2"/>
      <c r="J16" s="2"/>
    </row>
    <row r="17" spans="1:10" x14ac:dyDescent="0.35">
      <c r="A17" s="2"/>
      <c r="B17" s="2" t="s">
        <v>17</v>
      </c>
      <c r="C17" s="4" t="s">
        <v>63</v>
      </c>
      <c r="D17" s="4" t="s">
        <v>64</v>
      </c>
      <c r="E17" s="4" t="s">
        <v>65</v>
      </c>
      <c r="F17" s="4" t="s">
        <v>66</v>
      </c>
      <c r="G17" s="4" t="s">
        <v>67</v>
      </c>
      <c r="H17" s="4" t="s">
        <v>68</v>
      </c>
      <c r="I17" s="2"/>
      <c r="J17" s="2"/>
    </row>
    <row r="18" spans="1:10" x14ac:dyDescent="0.35">
      <c r="A18" s="2"/>
      <c r="B18" s="2" t="s">
        <v>18</v>
      </c>
      <c r="C18" s="4" t="s">
        <v>69</v>
      </c>
      <c r="D18" s="4" t="s">
        <v>70</v>
      </c>
      <c r="E18" s="4" t="s">
        <v>71</v>
      </c>
      <c r="F18" s="4" t="s">
        <v>72</v>
      </c>
      <c r="G18" s="4" t="s">
        <v>73</v>
      </c>
      <c r="H18" s="4" t="s">
        <v>74</v>
      </c>
      <c r="I18" s="2"/>
      <c r="J18" s="2"/>
    </row>
    <row r="19" spans="1:10" x14ac:dyDescent="0.35">
      <c r="A19" s="2"/>
      <c r="B19" s="2" t="s">
        <v>19</v>
      </c>
      <c r="C19" s="13">
        <v>95568</v>
      </c>
      <c r="D19" s="13">
        <v>83640</v>
      </c>
      <c r="E19" s="13">
        <v>39156</v>
      </c>
      <c r="F19" s="13">
        <v>1080</v>
      </c>
      <c r="G19" s="13">
        <v>4656</v>
      </c>
      <c r="H19" s="13">
        <v>2328</v>
      </c>
      <c r="I19" s="2"/>
      <c r="J19" s="2"/>
    </row>
    <row r="20" spans="1:10" x14ac:dyDescent="0.35">
      <c r="A20" s="2"/>
      <c r="B20" s="2" t="s">
        <v>20</v>
      </c>
      <c r="C20" s="14">
        <v>0.64800000000000002</v>
      </c>
      <c r="D20" s="14">
        <v>0.55300000000000005</v>
      </c>
      <c r="E20" s="14">
        <v>0.627</v>
      </c>
      <c r="F20" s="14">
        <v>0.54900000000000004</v>
      </c>
      <c r="G20" s="14">
        <v>0.55700000000000005</v>
      </c>
      <c r="H20" s="14">
        <v>0.51</v>
      </c>
      <c r="I20" s="2"/>
      <c r="J20" s="2"/>
    </row>
    <row r="21" spans="1:10" x14ac:dyDescent="0.35">
      <c r="A21" s="2"/>
      <c r="B21" s="2" t="s">
        <v>21</v>
      </c>
      <c r="C21" s="13">
        <v>22342094</v>
      </c>
      <c r="D21" s="13">
        <v>36406400</v>
      </c>
      <c r="E21" s="13">
        <v>17508375</v>
      </c>
      <c r="F21" s="13">
        <v>2774258</v>
      </c>
      <c r="G21" s="13">
        <v>2611585</v>
      </c>
      <c r="H21" s="13">
        <v>151132</v>
      </c>
      <c r="I21" s="2"/>
      <c r="J21" s="2"/>
    </row>
    <row r="22" spans="1:10" x14ac:dyDescent="0.35">
      <c r="A22" s="2"/>
      <c r="B22" s="2" t="s">
        <v>22</v>
      </c>
      <c r="C22" s="13">
        <v>51556220</v>
      </c>
      <c r="D22" s="13">
        <v>26864638</v>
      </c>
      <c r="E22" s="13">
        <v>70145543</v>
      </c>
      <c r="F22" s="13">
        <v>6658061</v>
      </c>
      <c r="G22" s="13">
        <v>9541905</v>
      </c>
      <c r="H22" s="13">
        <v>697773</v>
      </c>
      <c r="I22" s="2"/>
      <c r="J22" s="2"/>
    </row>
    <row r="23" spans="1:10" x14ac:dyDescent="0.35">
      <c r="A23" s="2"/>
      <c r="B23" s="2" t="s">
        <v>23</v>
      </c>
      <c r="C23" s="13">
        <v>13500228</v>
      </c>
      <c r="D23" s="13">
        <v>2862506</v>
      </c>
      <c r="E23" s="13">
        <v>3929251</v>
      </c>
      <c r="F23" s="13">
        <v>2234577</v>
      </c>
      <c r="G23" s="13">
        <v>2307892</v>
      </c>
      <c r="H23" s="4"/>
      <c r="I23" s="2"/>
      <c r="J23" s="2"/>
    </row>
    <row r="24" spans="1:10" x14ac:dyDescent="0.35">
      <c r="A24" s="2"/>
      <c r="B24" s="2" t="s">
        <v>24</v>
      </c>
      <c r="C24" s="13">
        <v>120644546</v>
      </c>
      <c r="D24" s="13">
        <v>104661514</v>
      </c>
      <c r="E24" s="13">
        <v>86911348</v>
      </c>
      <c r="F24" s="13">
        <v>16147988</v>
      </c>
      <c r="G24" s="13">
        <v>17600539</v>
      </c>
      <c r="H24" s="13">
        <v>2241932</v>
      </c>
      <c r="I24" s="2"/>
      <c r="J24" s="2"/>
    </row>
    <row r="25" spans="1:10" x14ac:dyDescent="0.35">
      <c r="A25" s="2"/>
      <c r="B25" s="2" t="s">
        <v>25</v>
      </c>
      <c r="C25" s="4" t="s">
        <v>75</v>
      </c>
      <c r="D25" s="4" t="s">
        <v>76</v>
      </c>
      <c r="E25" s="4" t="s">
        <v>77</v>
      </c>
      <c r="F25" s="4" t="s">
        <v>78</v>
      </c>
      <c r="G25" s="4" t="s">
        <v>79</v>
      </c>
      <c r="H25" s="4" t="s">
        <v>80</v>
      </c>
      <c r="I25" s="2"/>
      <c r="J25" s="2"/>
    </row>
    <row r="26" spans="1:10" x14ac:dyDescent="0.35">
      <c r="A26" s="2"/>
      <c r="B26" s="2" t="s">
        <v>26</v>
      </c>
      <c r="C26" s="13">
        <v>2376180</v>
      </c>
      <c r="D26" s="13">
        <v>1634628</v>
      </c>
      <c r="E26" s="13">
        <v>1865736</v>
      </c>
      <c r="F26" s="13">
        <v>403548</v>
      </c>
      <c r="G26" s="13">
        <v>500448</v>
      </c>
      <c r="H26" s="13">
        <v>110052</v>
      </c>
      <c r="I26" s="2"/>
      <c r="J26" s="2"/>
    </row>
    <row r="27" spans="1:10" x14ac:dyDescent="0.35">
      <c r="A27" s="2"/>
      <c r="B27" s="2" t="s">
        <v>27</v>
      </c>
      <c r="C27" s="15">
        <v>2.5499999999999998</v>
      </c>
      <c r="D27" s="15">
        <v>2.4900000000000002</v>
      </c>
      <c r="E27" s="15">
        <v>2.4700000000000002</v>
      </c>
      <c r="F27" s="15">
        <v>2.5</v>
      </c>
      <c r="G27" s="15">
        <v>2.5</v>
      </c>
      <c r="H27" s="15">
        <v>2.65</v>
      </c>
      <c r="I27" s="2"/>
      <c r="J27" s="2"/>
    </row>
    <row r="28" spans="1:10" x14ac:dyDescent="0.35">
      <c r="A28" s="2"/>
      <c r="B28" s="2" t="s">
        <v>28</v>
      </c>
      <c r="C28" s="4" t="s">
        <v>81</v>
      </c>
      <c r="D28" s="4" t="s">
        <v>82</v>
      </c>
      <c r="E28" s="4" t="s">
        <v>83</v>
      </c>
      <c r="F28" s="4" t="s">
        <v>84</v>
      </c>
      <c r="G28" s="4" t="s">
        <v>85</v>
      </c>
      <c r="H28" s="4" t="s">
        <v>86</v>
      </c>
      <c r="I28" s="2"/>
      <c r="J28" s="2"/>
    </row>
    <row r="29" spans="1:10" x14ac:dyDescent="0.35">
      <c r="A29" s="2"/>
      <c r="B29" s="2" t="s">
        <v>29</v>
      </c>
      <c r="C29" s="4" t="s">
        <v>87</v>
      </c>
      <c r="D29" s="4" t="s">
        <v>88</v>
      </c>
      <c r="E29" s="4" t="s">
        <v>89</v>
      </c>
      <c r="F29" s="4" t="s">
        <v>90</v>
      </c>
      <c r="G29" s="4" t="s">
        <v>91</v>
      </c>
      <c r="H29" s="4" t="s">
        <v>92</v>
      </c>
      <c r="I29" s="2"/>
      <c r="J29" s="2"/>
    </row>
    <row r="30" spans="1:10" x14ac:dyDescent="0.35">
      <c r="A30" s="2"/>
      <c r="B30" s="2" t="s">
        <v>30</v>
      </c>
      <c r="C30" s="14">
        <v>0.121</v>
      </c>
      <c r="D30" s="14">
        <v>0.128</v>
      </c>
      <c r="E30" s="14">
        <v>0.16</v>
      </c>
      <c r="F30" s="14">
        <v>0.191</v>
      </c>
      <c r="G30" s="14">
        <v>0.20499999999999999</v>
      </c>
      <c r="H30" s="14">
        <v>0.16800000000000001</v>
      </c>
      <c r="I30" s="2"/>
      <c r="J30" s="2"/>
    </row>
    <row r="31" spans="1:10" x14ac:dyDescent="0.35">
      <c r="A31" s="2"/>
      <c r="B31" s="2" t="s">
        <v>31</v>
      </c>
      <c r="C31" s="13">
        <v>170172</v>
      </c>
      <c r="D31" s="13">
        <v>113688</v>
      </c>
      <c r="E31" s="13">
        <v>110220</v>
      </c>
      <c r="F31" s="13">
        <v>18924</v>
      </c>
      <c r="G31" s="13">
        <v>21132</v>
      </c>
      <c r="H31" s="13">
        <v>3888</v>
      </c>
      <c r="I31" s="2"/>
      <c r="J31" s="2"/>
    </row>
    <row r="32" spans="1:10" x14ac:dyDescent="0.35">
      <c r="A32" s="2"/>
      <c r="B32" s="2" t="s">
        <v>32</v>
      </c>
      <c r="C32" s="13">
        <v>2990424</v>
      </c>
      <c r="D32" s="13">
        <v>1412112</v>
      </c>
      <c r="E32" s="13">
        <v>1941528</v>
      </c>
      <c r="F32" s="13">
        <v>284904</v>
      </c>
      <c r="G32" s="13">
        <v>388428</v>
      </c>
      <c r="H32" s="13">
        <v>65676</v>
      </c>
      <c r="I32" s="2"/>
      <c r="J32" s="2"/>
    </row>
    <row r="33" spans="1:10" x14ac:dyDescent="0.35">
      <c r="A33" s="2"/>
      <c r="B33" s="2" t="s">
        <v>33</v>
      </c>
      <c r="C33" s="13">
        <v>186551503</v>
      </c>
      <c r="D33" s="13">
        <v>60187999</v>
      </c>
      <c r="E33" s="13">
        <v>116972082</v>
      </c>
      <c r="F33" s="13">
        <v>14470878</v>
      </c>
      <c r="G33" s="13">
        <v>20694659</v>
      </c>
      <c r="H33" s="13">
        <v>2989576</v>
      </c>
      <c r="I33" s="2"/>
      <c r="J33" s="2"/>
    </row>
    <row r="34" spans="1:10" x14ac:dyDescent="0.35">
      <c r="A34" s="2"/>
      <c r="B34" s="2" t="s">
        <v>34</v>
      </c>
      <c r="C34" s="4">
        <v>2.58</v>
      </c>
      <c r="D34" s="4">
        <v>1.19</v>
      </c>
      <c r="E34" s="4">
        <v>2.12</v>
      </c>
      <c r="F34" s="4">
        <v>0.28999999999999998</v>
      </c>
      <c r="G34" s="4">
        <v>0.61</v>
      </c>
      <c r="H34" s="4">
        <v>0.19</v>
      </c>
      <c r="I34" s="2"/>
      <c r="J34" s="2"/>
    </row>
    <row r="35" spans="1:10" x14ac:dyDescent="0.35">
      <c r="A35" s="2"/>
      <c r="B35" s="2" t="s">
        <v>35</v>
      </c>
      <c r="C35" s="13">
        <v>2442659</v>
      </c>
      <c r="D35" s="13">
        <v>3522311</v>
      </c>
      <c r="E35" s="13">
        <v>2353615</v>
      </c>
      <c r="F35" s="13">
        <v>3438613</v>
      </c>
      <c r="G35" s="13">
        <v>2067059</v>
      </c>
      <c r="H35" s="13">
        <v>1556199</v>
      </c>
      <c r="I35" s="2"/>
      <c r="J35" s="2"/>
    </row>
    <row r="36" spans="1:10" x14ac:dyDescent="0.35">
      <c r="A36" s="2"/>
      <c r="B36" s="2" t="s">
        <v>36</v>
      </c>
      <c r="C36" s="13">
        <v>531771287</v>
      </c>
      <c r="D36" s="13">
        <v>222153795</v>
      </c>
      <c r="E36" s="13">
        <v>417708522</v>
      </c>
      <c r="F36" s="13">
        <v>45815957</v>
      </c>
      <c r="G36" s="13">
        <v>69643447</v>
      </c>
      <c r="H36" s="13">
        <v>9845914</v>
      </c>
      <c r="I36" s="2"/>
      <c r="J36" s="2"/>
    </row>
    <row r="37" spans="1:10" x14ac:dyDescent="0.35">
      <c r="A37" s="2"/>
      <c r="B37" s="2" t="s">
        <v>37</v>
      </c>
      <c r="C37" s="13">
        <v>534828123</v>
      </c>
      <c r="D37" s="13">
        <v>223457321</v>
      </c>
      <c r="E37" s="13">
        <v>414066160</v>
      </c>
      <c r="F37" s="13">
        <v>46354925</v>
      </c>
      <c r="G37" s="13">
        <v>68360180</v>
      </c>
      <c r="H37" s="13">
        <v>9766147</v>
      </c>
      <c r="I37" s="2"/>
      <c r="J37" s="2"/>
    </row>
    <row r="38" spans="1:10" x14ac:dyDescent="0.35">
      <c r="A38" s="2"/>
      <c r="B38" s="2" t="s">
        <v>38</v>
      </c>
      <c r="C38" s="4" t="s">
        <v>93</v>
      </c>
      <c r="D38" s="4" t="s">
        <v>94</v>
      </c>
      <c r="E38" s="4" t="s">
        <v>95</v>
      </c>
      <c r="F38" s="4" t="s">
        <v>96</v>
      </c>
      <c r="G38" s="4" t="s">
        <v>97</v>
      </c>
      <c r="H38" s="4" t="s">
        <v>98</v>
      </c>
      <c r="I38" s="2"/>
      <c r="J38" s="2"/>
    </row>
    <row r="39" spans="1:10" x14ac:dyDescent="0.35">
      <c r="A39" s="2"/>
      <c r="B39" s="2" t="s">
        <v>39</v>
      </c>
      <c r="C39" s="16">
        <v>4.2999999999999997E-2</v>
      </c>
      <c r="D39" s="16">
        <v>6.3299999999999995E-2</v>
      </c>
      <c r="E39" s="16">
        <v>3.56E-2</v>
      </c>
      <c r="F39" s="16">
        <v>0.18820000000000001</v>
      </c>
      <c r="G39" s="16">
        <v>9.9599999999999994E-2</v>
      </c>
      <c r="H39" s="16">
        <v>7.5899999999999995E-2</v>
      </c>
      <c r="I39" s="2"/>
      <c r="J39" s="2"/>
    </row>
    <row r="40" spans="1:10" x14ac:dyDescent="0.35">
      <c r="A40" s="2"/>
      <c r="B40" s="2" t="s">
        <v>40</v>
      </c>
      <c r="C40" s="16">
        <v>4.5900000000000003E-2</v>
      </c>
      <c r="D40" s="16">
        <v>5.3699999999999998E-2</v>
      </c>
      <c r="E40" s="16">
        <v>6.2300000000000001E-2</v>
      </c>
      <c r="F40" s="16">
        <v>0.1888</v>
      </c>
      <c r="G40" s="16">
        <v>0.13969999999999999</v>
      </c>
      <c r="H40" s="16">
        <v>0.15790000000000001</v>
      </c>
      <c r="I40" s="2"/>
      <c r="J40" s="2"/>
    </row>
    <row r="41" spans="1:10" x14ac:dyDescent="0.35">
      <c r="A41" s="2"/>
      <c r="B41" s="2" t="s">
        <v>41</v>
      </c>
      <c r="C41" s="16">
        <v>6.9500000000000006E-2</v>
      </c>
      <c r="D41" s="16">
        <v>6.93E-2</v>
      </c>
      <c r="E41" s="16">
        <v>0.1123</v>
      </c>
      <c r="F41" s="16">
        <v>0.1578</v>
      </c>
      <c r="G41" s="16">
        <v>0.18909999999999999</v>
      </c>
      <c r="H41" s="16">
        <v>0.1336</v>
      </c>
      <c r="I41" s="2"/>
      <c r="J41" s="2"/>
    </row>
    <row r="42" spans="1:10" x14ac:dyDescent="0.35">
      <c r="A42" s="2"/>
      <c r="B42" s="2" t="s">
        <v>42</v>
      </c>
      <c r="C42" s="16">
        <v>0.16039999999999999</v>
      </c>
      <c r="D42" s="16">
        <v>0.15310000000000001</v>
      </c>
      <c r="E42" s="16">
        <v>0.21609999999999999</v>
      </c>
      <c r="F42" s="16">
        <v>0.1726</v>
      </c>
      <c r="G42" s="16">
        <v>0.1867</v>
      </c>
      <c r="H42" s="16">
        <v>0.1605</v>
      </c>
      <c r="I42" s="2"/>
      <c r="J42" s="2"/>
    </row>
    <row r="43" spans="1:10" x14ac:dyDescent="0.35">
      <c r="A43" s="2"/>
      <c r="B43" s="2" t="s">
        <v>43</v>
      </c>
      <c r="C43" s="16">
        <v>0.10780000000000001</v>
      </c>
      <c r="D43" s="16">
        <v>0.112</v>
      </c>
      <c r="E43" s="16">
        <v>0.1053</v>
      </c>
      <c r="F43" s="16">
        <v>8.7599999999999997E-2</v>
      </c>
      <c r="G43" s="16">
        <v>0.1192</v>
      </c>
      <c r="H43" s="16">
        <v>0.10249999999999999</v>
      </c>
      <c r="I43" s="2"/>
      <c r="J43" s="2"/>
    </row>
    <row r="44" spans="1:10" x14ac:dyDescent="0.35">
      <c r="A44" s="2"/>
      <c r="B44" s="2" t="s">
        <v>44</v>
      </c>
      <c r="C44" s="16">
        <v>8.1799999999999998E-2</v>
      </c>
      <c r="D44" s="16">
        <v>9.4700000000000006E-2</v>
      </c>
      <c r="E44" s="16">
        <v>7.6100000000000001E-2</v>
      </c>
      <c r="F44" s="16">
        <v>3.3700000000000001E-2</v>
      </c>
      <c r="G44" s="16">
        <v>6.7900000000000002E-2</v>
      </c>
      <c r="H44" s="16">
        <v>5.8200000000000002E-2</v>
      </c>
      <c r="I44" s="2"/>
      <c r="J44" s="2"/>
    </row>
    <row r="45" spans="1:10" x14ac:dyDescent="0.35">
      <c r="A45" s="2"/>
      <c r="B45" s="2" t="s">
        <v>45</v>
      </c>
      <c r="C45" s="16">
        <v>0.22919999999999999</v>
      </c>
      <c r="D45" s="16">
        <v>0.24440000000000001</v>
      </c>
      <c r="E45" s="16">
        <v>0.18940000000000001</v>
      </c>
      <c r="F45" s="16">
        <v>0.1013</v>
      </c>
      <c r="G45" s="16">
        <v>0.126</v>
      </c>
      <c r="H45" s="16">
        <v>0.17019999999999999</v>
      </c>
      <c r="I45" s="2"/>
      <c r="J45" s="2"/>
    </row>
    <row r="46" spans="1:10" x14ac:dyDescent="0.35">
      <c r="A46" s="2"/>
      <c r="B46" s="2" t="s">
        <v>46</v>
      </c>
      <c r="C46" s="16">
        <v>0.11509999999999999</v>
      </c>
      <c r="D46" s="16">
        <v>0.11260000000000001</v>
      </c>
      <c r="E46" s="16">
        <v>0.1008</v>
      </c>
      <c r="F46" s="16">
        <v>2.9100000000000001E-2</v>
      </c>
      <c r="G46" s="16">
        <v>4.19E-2</v>
      </c>
      <c r="H46" s="16">
        <v>8.0100000000000005E-2</v>
      </c>
      <c r="I46" s="2"/>
      <c r="J46" s="2"/>
    </row>
    <row r="47" spans="1:10" x14ac:dyDescent="0.35">
      <c r="A47" s="2"/>
      <c r="B47" s="2" t="s">
        <v>47</v>
      </c>
      <c r="C47" s="16">
        <v>5.28E-2</v>
      </c>
      <c r="D47" s="16">
        <v>4.8599999999999997E-2</v>
      </c>
      <c r="E47" s="16">
        <v>4.3400000000000001E-2</v>
      </c>
      <c r="F47" s="16">
        <v>1.83E-2</v>
      </c>
      <c r="G47" s="16">
        <v>1.3899999999999999E-2</v>
      </c>
      <c r="H47" s="16">
        <v>3.0499999999999999E-2</v>
      </c>
      <c r="I47" s="2"/>
      <c r="J47" s="2"/>
    </row>
    <row r="48" spans="1:10" x14ac:dyDescent="0.35">
      <c r="A48" s="2"/>
      <c r="B48" s="2" t="s">
        <v>48</v>
      </c>
      <c r="C48" s="16">
        <v>5.7299999999999997E-2</v>
      </c>
      <c r="D48" s="16">
        <v>3.1E-2</v>
      </c>
      <c r="E48" s="16">
        <v>4.2599999999999999E-2</v>
      </c>
      <c r="F48" s="16">
        <v>1.0800000000000001E-2</v>
      </c>
      <c r="G48" s="16">
        <v>8.9999999999999993E-3</v>
      </c>
      <c r="H48" s="16">
        <v>1.5800000000000002E-2</v>
      </c>
      <c r="I48" s="2"/>
      <c r="J48" s="2"/>
    </row>
    <row r="49" spans="1:10" x14ac:dyDescent="0.35">
      <c r="A49" s="2"/>
      <c r="B49" s="2" t="s">
        <v>49</v>
      </c>
      <c r="C49" s="16">
        <v>1.9900000000000001E-2</v>
      </c>
      <c r="D49" s="16">
        <v>8.0000000000000002E-3</v>
      </c>
      <c r="E49" s="16">
        <v>8.6999999999999994E-3</v>
      </c>
      <c r="F49" s="16">
        <v>2.5999999999999999E-3</v>
      </c>
      <c r="G49" s="16">
        <v>1.8E-3</v>
      </c>
      <c r="H49" s="16">
        <v>1.0800000000000001E-2</v>
      </c>
      <c r="I49" s="2"/>
      <c r="J49" s="2"/>
    </row>
    <row r="50" spans="1:10" x14ac:dyDescent="0.35">
      <c r="A50" s="2"/>
      <c r="B50" s="2" t="s">
        <v>50</v>
      </c>
      <c r="C50" s="16">
        <v>1.1299999999999999E-2</v>
      </c>
      <c r="D50" s="16">
        <v>5.5999999999999999E-3</v>
      </c>
      <c r="E50" s="16">
        <v>3.5999999999999999E-3</v>
      </c>
      <c r="F50" s="16">
        <v>6.0000000000000001E-3</v>
      </c>
      <c r="G50" s="16">
        <v>2.9999999999999997E-4</v>
      </c>
      <c r="H50" s="16">
        <v>0</v>
      </c>
      <c r="I50" s="2"/>
      <c r="J50" s="2"/>
    </row>
    <row r="51" spans="1:10" x14ac:dyDescent="0.35">
      <c r="A51" s="2"/>
      <c r="B51" s="2" t="s">
        <v>51</v>
      </c>
      <c r="C51" s="16">
        <v>6.0000000000000001E-3</v>
      </c>
      <c r="D51" s="16">
        <v>3.7000000000000002E-3</v>
      </c>
      <c r="E51" s="16">
        <v>3.8E-3</v>
      </c>
      <c r="F51" s="16">
        <v>3.2000000000000002E-3</v>
      </c>
      <c r="G51" s="16">
        <v>4.8999999999999998E-3</v>
      </c>
      <c r="H51" s="16">
        <v>4.0000000000000001E-3</v>
      </c>
      <c r="I51" s="2"/>
      <c r="J51" s="2"/>
    </row>
    <row r="52" spans="1:10" x14ac:dyDescent="0.35">
      <c r="A52" s="2"/>
      <c r="B52" s="2"/>
      <c r="C52" s="4"/>
      <c r="D52" s="4"/>
      <c r="E52" s="4"/>
      <c r="F52" s="4"/>
      <c r="G52" s="4"/>
      <c r="H52" s="4"/>
      <c r="I52" s="2"/>
      <c r="J52" s="2"/>
    </row>
  </sheetData>
  <conditionalFormatting sqref="B9:H51">
    <cfRule type="expression" dxfId="6" priority="1">
      <formula>MOD(ROW(),3)=2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0EE8F-3255-4359-B634-8E9675029CE2}">
  <sheetPr>
    <tabColor rgb="FF92D050"/>
  </sheetPr>
  <dimension ref="A1:BA131"/>
  <sheetViews>
    <sheetView topLeftCell="V1" zoomScale="85" zoomScaleNormal="85" workbookViewId="0">
      <selection activeCell="AJ4" sqref="AJ4"/>
    </sheetView>
  </sheetViews>
  <sheetFormatPr defaultColWidth="8.81640625" defaultRowHeight="14.5" x14ac:dyDescent="0.35"/>
  <cols>
    <col min="2" max="2" width="13.81640625" style="30" bestFit="1" customWidth="1"/>
    <col min="3" max="4" width="14.54296875" style="30" bestFit="1" customWidth="1"/>
    <col min="5" max="7" width="13.81640625" style="30" bestFit="1" customWidth="1"/>
    <col min="8" max="9" width="14.81640625" style="32" bestFit="1" customWidth="1"/>
    <col min="10" max="13" width="13.81640625" style="32" bestFit="1" customWidth="1"/>
    <col min="14" max="14" width="16.1796875" style="34" bestFit="1" customWidth="1"/>
    <col min="15" max="16" width="17.453125" style="34" bestFit="1" customWidth="1"/>
    <col min="17" max="17" width="16.1796875" style="34" bestFit="1" customWidth="1"/>
    <col min="18" max="19" width="15.81640625" style="34" bestFit="1" customWidth="1"/>
    <col min="22" max="22" width="20.1796875" bestFit="1" customWidth="1"/>
    <col min="23" max="23" width="22.453125" bestFit="1" customWidth="1"/>
    <col min="24" max="24" width="20" bestFit="1" customWidth="1"/>
    <col min="25" max="25" width="19.1796875" bestFit="1" customWidth="1"/>
    <col min="26" max="26" width="20.453125" bestFit="1" customWidth="1"/>
    <col min="27" max="27" width="14.54296875" bestFit="1" customWidth="1"/>
    <col min="30" max="30" width="13.81640625" style="30" bestFit="1" customWidth="1"/>
    <col min="31" max="32" width="14.54296875" style="30" bestFit="1" customWidth="1"/>
    <col min="33" max="35" width="13.81640625" style="30" bestFit="1" customWidth="1"/>
    <col min="36" max="37" width="14.81640625" style="32" bestFit="1" customWidth="1"/>
    <col min="38" max="41" width="13.81640625" style="32" bestFit="1" customWidth="1"/>
    <col min="42" max="42" width="16.1796875" style="34" bestFit="1" customWidth="1"/>
    <col min="43" max="44" width="17.453125" style="34" bestFit="1" customWidth="1"/>
    <col min="45" max="45" width="16.1796875" style="34" bestFit="1" customWidth="1"/>
    <col min="46" max="47" width="15.81640625" style="34" bestFit="1" customWidth="1"/>
    <col min="50" max="50" width="20.1796875" bestFit="1" customWidth="1"/>
    <col min="51" max="51" width="22.453125" bestFit="1" customWidth="1"/>
    <col min="52" max="52" width="20" bestFit="1" customWidth="1"/>
    <col min="53" max="53" width="19.1796875" bestFit="1" customWidth="1"/>
  </cols>
  <sheetData>
    <row r="1" spans="1:53" x14ac:dyDescent="0.35">
      <c r="A1" t="s">
        <v>115</v>
      </c>
      <c r="AC1" t="s">
        <v>115</v>
      </c>
    </row>
    <row r="2" spans="1:53" ht="15" thickBot="1" x14ac:dyDescent="0.4">
      <c r="B2" s="30" t="s">
        <v>126</v>
      </c>
      <c r="H2" s="32" t="s">
        <v>127</v>
      </c>
      <c r="N2" s="34" t="s">
        <v>128</v>
      </c>
      <c r="AD2" s="30" t="s">
        <v>126</v>
      </c>
      <c r="AJ2" s="32" t="s">
        <v>127</v>
      </c>
      <c r="AP2" s="34" t="s">
        <v>128</v>
      </c>
    </row>
    <row r="3" spans="1:53" ht="15" thickBot="1" x14ac:dyDescent="0.4">
      <c r="A3" s="1" t="s">
        <v>0</v>
      </c>
      <c r="B3" s="31" t="s">
        <v>1</v>
      </c>
      <c r="C3" s="31" t="s">
        <v>2</v>
      </c>
      <c r="D3" s="31" t="s">
        <v>3</v>
      </c>
      <c r="E3" s="31" t="s">
        <v>4</v>
      </c>
      <c r="F3" s="31" t="s">
        <v>5</v>
      </c>
      <c r="G3" s="31" t="s">
        <v>6</v>
      </c>
      <c r="H3" s="33" t="s">
        <v>1</v>
      </c>
      <c r="I3" s="33" t="s">
        <v>2</v>
      </c>
      <c r="J3" s="33" t="s">
        <v>3</v>
      </c>
      <c r="K3" s="33" t="s">
        <v>4</v>
      </c>
      <c r="L3" s="33" t="s">
        <v>5</v>
      </c>
      <c r="M3" s="33" t="s">
        <v>6</v>
      </c>
      <c r="N3" s="35" t="s">
        <v>1</v>
      </c>
      <c r="O3" s="35" t="s">
        <v>2</v>
      </c>
      <c r="P3" s="35" t="s">
        <v>3</v>
      </c>
      <c r="Q3" s="35" t="s">
        <v>4</v>
      </c>
      <c r="R3" s="35" t="s">
        <v>5</v>
      </c>
      <c r="S3" s="35" t="s">
        <v>6</v>
      </c>
      <c r="U3" s="67" t="s">
        <v>0</v>
      </c>
      <c r="V3" s="63" t="s">
        <v>138</v>
      </c>
      <c r="W3" s="64" t="s">
        <v>139</v>
      </c>
      <c r="X3" s="65" t="s">
        <v>140</v>
      </c>
      <c r="Y3" s="66" t="s">
        <v>141</v>
      </c>
      <c r="AC3" s="1" t="s">
        <v>0</v>
      </c>
      <c r="AD3" s="31" t="s">
        <v>1</v>
      </c>
      <c r="AE3" s="31" t="s">
        <v>2</v>
      </c>
      <c r="AF3" s="31" t="s">
        <v>3</v>
      </c>
      <c r="AG3" s="31" t="s">
        <v>4</v>
      </c>
      <c r="AH3" s="31" t="s">
        <v>5</v>
      </c>
      <c r="AI3" s="31" t="s">
        <v>6</v>
      </c>
      <c r="AJ3" s="33" t="s">
        <v>1</v>
      </c>
      <c r="AK3" s="33" t="s">
        <v>2</v>
      </c>
      <c r="AL3" s="33" t="s">
        <v>3</v>
      </c>
      <c r="AM3" s="33" t="s">
        <v>4</v>
      </c>
      <c r="AN3" s="33" t="s">
        <v>5</v>
      </c>
      <c r="AO3" s="33" t="s">
        <v>6</v>
      </c>
      <c r="AP3" s="35" t="s">
        <v>1</v>
      </c>
      <c r="AQ3" s="35" t="s">
        <v>2</v>
      </c>
      <c r="AR3" s="35" t="s">
        <v>3</v>
      </c>
      <c r="AS3" s="35" t="s">
        <v>4</v>
      </c>
      <c r="AT3" s="35" t="s">
        <v>5</v>
      </c>
      <c r="AU3" s="35" t="s">
        <v>6</v>
      </c>
      <c r="AW3" s="67" t="s">
        <v>0</v>
      </c>
      <c r="AX3" s="63" t="s">
        <v>138</v>
      </c>
      <c r="AY3" s="64" t="s">
        <v>139</v>
      </c>
      <c r="AZ3" s="65" t="s">
        <v>140</v>
      </c>
      <c r="BA3" s="66" t="s">
        <v>141</v>
      </c>
    </row>
    <row r="4" spans="1:53" x14ac:dyDescent="0.35">
      <c r="A4">
        <v>2023</v>
      </c>
      <c r="B4" s="51">
        <f>'Temp Relocation Housing Costs'!B4+'Temp Relocation Living Costs'!B4</f>
        <v>0</v>
      </c>
      <c r="C4" s="51">
        <f>'Temp Relocation Housing Costs'!C4+'Temp Relocation Living Costs'!C4</f>
        <v>0</v>
      </c>
      <c r="D4" s="51">
        <f>'Temp Relocation Housing Costs'!D4+'Temp Relocation Living Costs'!D4</f>
        <v>0</v>
      </c>
      <c r="E4" s="51">
        <f>'Temp Relocation Housing Costs'!E4+'Temp Relocation Living Costs'!E4</f>
        <v>0</v>
      </c>
      <c r="F4" s="51">
        <f>'Temp Relocation Housing Costs'!F4+'Temp Relocation Living Costs'!F4</f>
        <v>0</v>
      </c>
      <c r="G4" s="51">
        <f>'Temp Relocation Housing Costs'!G4+'Temp Relocation Living Costs'!G4</f>
        <v>0</v>
      </c>
      <c r="H4" s="52">
        <f>'Temp Relocation Housing Costs'!H4+'Temp Relocation Living Costs'!H4</f>
        <v>439473.03747772553</v>
      </c>
      <c r="I4" s="52">
        <f>'Temp Relocation Housing Costs'!I4+'Temp Relocation Living Costs'!I4</f>
        <v>504477.8421612099</v>
      </c>
      <c r="J4" s="52">
        <f>'Temp Relocation Housing Costs'!J4+'Temp Relocation Living Costs'!J4</f>
        <v>347504.50801007054</v>
      </c>
      <c r="K4" s="52">
        <f>'Temp Relocation Housing Costs'!K4+'Temp Relocation Living Costs'!K4</f>
        <v>313514.39162689005</v>
      </c>
      <c r="L4" s="52">
        <f>'Temp Relocation Housing Costs'!L4+'Temp Relocation Living Costs'!L4</f>
        <v>258233.77363671144</v>
      </c>
      <c r="M4" s="52">
        <f>'Temp Relocation Housing Costs'!M4+'Temp Relocation Living Costs'!M4</f>
        <v>109675.29551182737</v>
      </c>
      <c r="N4" s="53">
        <f>'Temp Relocation Housing Costs'!N4+'Temp Relocation Living Costs'!N4</f>
        <v>129339136.8586601</v>
      </c>
      <c r="O4" s="53">
        <f>'Temp Relocation Housing Costs'!O4+'Temp Relocation Living Costs'!O4</f>
        <v>248910744.98545426</v>
      </c>
      <c r="P4" s="53">
        <f>'Temp Relocation Housing Costs'!P4+'Temp Relocation Living Costs'!P4</f>
        <v>198839565.83931962</v>
      </c>
      <c r="Q4" s="53">
        <f>'Temp Relocation Housing Costs'!Q4+'Temp Relocation Living Costs'!Q4</f>
        <v>81262438.947017759</v>
      </c>
      <c r="R4" s="53">
        <f>'Temp Relocation Housing Costs'!R4+'Temp Relocation Living Costs'!R4</f>
        <v>52208355.734955363</v>
      </c>
      <c r="S4" s="53">
        <f>'Temp Relocation Housing Costs'!S4+'Temp Relocation Living Costs'!S4</f>
        <v>29564771.293746389</v>
      </c>
      <c r="U4" s="68">
        <v>2023</v>
      </c>
      <c r="V4" s="55">
        <f>SUM(B4:G4)</f>
        <v>0</v>
      </c>
      <c r="W4" s="56">
        <f>SUM(H4:M4)</f>
        <v>1972878.8484244349</v>
      </c>
      <c r="X4" s="57">
        <f>SUM(N4:S4)</f>
        <v>740125013.65915346</v>
      </c>
      <c r="Y4" s="58">
        <f>SUM(V4:X4)</f>
        <v>742097892.5075779</v>
      </c>
      <c r="Z4" s="96">
        <f>Y4/1.0556^(U4-2022)</f>
        <v>703010508.24893689</v>
      </c>
      <c r="AA4" s="25">
        <f>SUM(Z:Z)</f>
        <v>21425785147.801804</v>
      </c>
      <c r="AC4">
        <v>2023</v>
      </c>
      <c r="AD4" s="51">
        <f>'Temp Relocation Housing Costs'!V4+'Temp Relocation Living Costs'!V4</f>
        <v>0</v>
      </c>
      <c r="AE4" s="51">
        <f>'Temp Relocation Housing Costs'!W4+'Temp Relocation Living Costs'!W4</f>
        <v>0</v>
      </c>
      <c r="AF4" s="51">
        <f>'Temp Relocation Housing Costs'!X4+'Temp Relocation Living Costs'!X4</f>
        <v>0</v>
      </c>
      <c r="AG4" s="51">
        <f>'Temp Relocation Housing Costs'!Y4+'Temp Relocation Living Costs'!Y4</f>
        <v>0</v>
      </c>
      <c r="AH4" s="51">
        <f>'Temp Relocation Housing Costs'!Z4+'Temp Relocation Living Costs'!Z4</f>
        <v>0</v>
      </c>
      <c r="AI4" s="51">
        <f>'Temp Relocation Housing Costs'!AA4+'Temp Relocation Living Costs'!AA4</f>
        <v>0</v>
      </c>
      <c r="AJ4" s="52">
        <f>'Temp Relocation Housing Costs'!AB4+'Temp Relocation Living Costs'!AB4</f>
        <v>409138.70610273746</v>
      </c>
      <c r="AK4" s="52">
        <f>'Temp Relocation Housing Costs'!AC4+'Temp Relocation Living Costs'!AC4</f>
        <v>460685.11706363049</v>
      </c>
      <c r="AL4" s="52">
        <f>'Temp Relocation Housing Costs'!AD4+'Temp Relocation Living Costs'!AD4</f>
        <v>314005.67810960556</v>
      </c>
      <c r="AM4" s="52">
        <f>'Temp Relocation Housing Costs'!AE4+'Temp Relocation Living Costs'!AE4</f>
        <v>312707.66183782305</v>
      </c>
      <c r="AN4" s="52">
        <f>'Temp Relocation Housing Costs'!AF4+'Temp Relocation Living Costs'!AF4</f>
        <v>252958.83703170411</v>
      </c>
      <c r="AO4" s="52">
        <f>'Temp Relocation Housing Costs'!AG4+'Temp Relocation Living Costs'!AG4</f>
        <v>100312.75518437185</v>
      </c>
      <c r="AP4" s="53">
        <f>'Temp Relocation Housing Costs'!AH4+'Temp Relocation Living Costs'!AH4</f>
        <v>120411589.76784596</v>
      </c>
      <c r="AQ4" s="53">
        <f>'Temp Relocation Housing Costs'!AI4+'Temp Relocation Living Costs'!AI4</f>
        <v>227303294.83009475</v>
      </c>
      <c r="AR4" s="53">
        <f>'Temp Relocation Housing Costs'!AJ4+'Temp Relocation Living Costs'!AJ4</f>
        <v>179671777.68118539</v>
      </c>
      <c r="AS4" s="53">
        <f>'Temp Relocation Housing Costs'!AK4+'Temp Relocation Living Costs'!AK4</f>
        <v>81053335.850057498</v>
      </c>
      <c r="AT4" s="53">
        <f>'Temp Relocation Housing Costs'!AL4+'Temp Relocation Living Costs'!AL4</f>
        <v>51141896.600369059</v>
      </c>
      <c r="AU4" s="53">
        <f>'Temp Relocation Housing Costs'!AM4+'Temp Relocation Living Costs'!AM4</f>
        <v>27040945.28335876</v>
      </c>
      <c r="AW4" s="68">
        <v>2023</v>
      </c>
      <c r="AX4" s="55">
        <f>SUM(AD4:AI4)</f>
        <v>0</v>
      </c>
      <c r="AY4" s="56">
        <f>SUM(AJ4:AO4)</f>
        <v>1849808.7553298725</v>
      </c>
      <c r="AZ4" s="57">
        <f>SUM(AP4:AU4)</f>
        <v>686622840.01291144</v>
      </c>
      <c r="BA4" s="58">
        <f>SUM(AX4:AZ4)</f>
        <v>688472648.76824129</v>
      </c>
    </row>
    <row r="5" spans="1:53" x14ac:dyDescent="0.35">
      <c r="A5">
        <v>2024</v>
      </c>
      <c r="B5" s="51">
        <f>'Temp Relocation Housing Costs'!B5+'Temp Relocation Living Costs'!B5</f>
        <v>0</v>
      </c>
      <c r="C5" s="51">
        <f>'Temp Relocation Housing Costs'!C5+'Temp Relocation Living Costs'!C5</f>
        <v>0</v>
      </c>
      <c r="D5" s="51">
        <f>'Temp Relocation Housing Costs'!D5+'Temp Relocation Living Costs'!D5</f>
        <v>0</v>
      </c>
      <c r="E5" s="51">
        <f>'Temp Relocation Housing Costs'!E5+'Temp Relocation Living Costs'!E5</f>
        <v>0</v>
      </c>
      <c r="F5" s="51">
        <f>'Temp Relocation Housing Costs'!F5+'Temp Relocation Living Costs'!F5</f>
        <v>0</v>
      </c>
      <c r="G5" s="51">
        <f>'Temp Relocation Housing Costs'!G5+'Temp Relocation Living Costs'!G5</f>
        <v>0</v>
      </c>
      <c r="H5" s="52">
        <f>'Temp Relocation Housing Costs'!H5+'Temp Relocation Living Costs'!H5</f>
        <v>442124.53228770464</v>
      </c>
      <c r="I5" s="52">
        <f>'Temp Relocation Housing Costs'!I5+'Temp Relocation Living Costs'!I5</f>
        <v>507521.53373309103</v>
      </c>
      <c r="J5" s="52">
        <f>'Temp Relocation Housing Costs'!J5+'Temp Relocation Living Costs'!J5</f>
        <v>349601.12445944652</v>
      </c>
      <c r="K5" s="52">
        <f>'Temp Relocation Housing Costs'!K5+'Temp Relocation Living Costs'!K5</f>
        <v>315405.93379526387</v>
      </c>
      <c r="L5" s="52">
        <f>'Temp Relocation Housing Costs'!L5+'Temp Relocation Living Costs'!L5</f>
        <v>259791.78846849452</v>
      </c>
      <c r="M5" s="52">
        <f>'Temp Relocation Housing Costs'!M5+'Temp Relocation Living Costs'!M5</f>
        <v>110337.00499576192</v>
      </c>
      <c r="N5" s="53">
        <f>'Temp Relocation Housing Costs'!N5+'Temp Relocation Living Costs'!N5</f>
        <v>131135897.0250442</v>
      </c>
      <c r="O5" s="53">
        <f>'Temp Relocation Housing Costs'!O5+'Temp Relocation Living Costs'!O5</f>
        <v>252368576.25321341</v>
      </c>
      <c r="P5" s="53">
        <f>'Temp Relocation Housing Costs'!P5+'Temp Relocation Living Costs'!P5</f>
        <v>201601815.68942961</v>
      </c>
      <c r="Q5" s="53">
        <f>'Temp Relocation Housing Costs'!Q5+'Temp Relocation Living Costs'!Q5</f>
        <v>82391324.734177247</v>
      </c>
      <c r="R5" s="53">
        <f>'Temp Relocation Housing Costs'!R5+'Temp Relocation Living Costs'!R5</f>
        <v>52933626.493793704</v>
      </c>
      <c r="S5" s="53">
        <f>'Temp Relocation Housing Costs'!S5+'Temp Relocation Living Costs'!S5</f>
        <v>29975480.725392807</v>
      </c>
      <c r="U5" s="68">
        <v>2024</v>
      </c>
      <c r="V5" s="55">
        <f t="shared" ref="V5:V68" si="0">SUM(B5:G5)</f>
        <v>0</v>
      </c>
      <c r="W5" s="56">
        <f t="shared" ref="W5:W68" si="1">SUM(H5:M5)</f>
        <v>1984781.9177397625</v>
      </c>
      <c r="X5" s="57">
        <f t="shared" ref="X5:X68" si="2">SUM(N5:S5)</f>
        <v>750406720.92105103</v>
      </c>
      <c r="Y5" s="58">
        <f t="shared" ref="Y5:Y68" si="3">SUM(V5:X5)</f>
        <v>752391502.83879077</v>
      </c>
      <c r="Z5" s="96">
        <f t="shared" ref="Z5:Z68" si="4">Y5/1.0556^(U5-2022)</f>
        <v>675219722.46001315</v>
      </c>
      <c r="AC5">
        <v>2024</v>
      </c>
      <c r="AD5" s="51">
        <f>'Temp Relocation Housing Costs'!V5+'Temp Relocation Living Costs'!V5</f>
        <v>0</v>
      </c>
      <c r="AE5" s="51">
        <f>'Temp Relocation Housing Costs'!W5+'Temp Relocation Living Costs'!W5</f>
        <v>0</v>
      </c>
      <c r="AF5" s="51">
        <f>'Temp Relocation Housing Costs'!X5+'Temp Relocation Living Costs'!X5</f>
        <v>0</v>
      </c>
      <c r="AG5" s="51">
        <f>'Temp Relocation Housing Costs'!Y5+'Temp Relocation Living Costs'!Y5</f>
        <v>0</v>
      </c>
      <c r="AH5" s="51">
        <f>'Temp Relocation Housing Costs'!Z5+'Temp Relocation Living Costs'!Z5</f>
        <v>0</v>
      </c>
      <c r="AI5" s="51">
        <f>'Temp Relocation Housing Costs'!AA5+'Temp Relocation Living Costs'!AA5</f>
        <v>0</v>
      </c>
      <c r="AJ5" s="52">
        <f>'Temp Relocation Housing Costs'!AB5+'Temp Relocation Living Costs'!AB5</f>
        <v>411607.18326351873</v>
      </c>
      <c r="AK5" s="52">
        <f>'Temp Relocation Housing Costs'!AC5+'Temp Relocation Living Costs'!AC5</f>
        <v>463464.59178166889</v>
      </c>
      <c r="AL5" s="52">
        <f>'Temp Relocation Housing Costs'!AD5+'Temp Relocation Living Costs'!AD5</f>
        <v>315900.18438145792</v>
      </c>
      <c r="AM5" s="52">
        <f>'Temp Relocation Housing Costs'!AE5+'Temp Relocation Living Costs'!AE5</f>
        <v>314594.33672273159</v>
      </c>
      <c r="AN5" s="52">
        <f>'Temp Relocation Housing Costs'!AF5+'Temp Relocation Living Costs'!AF5</f>
        <v>254485.02632280911</v>
      </c>
      <c r="AO5" s="52">
        <f>'Temp Relocation Housing Costs'!AG5+'Temp Relocation Living Costs'!AG5</f>
        <v>100917.97718222775</v>
      </c>
      <c r="AP5" s="53">
        <f>'Temp Relocation Housing Costs'!AH5+'Temp Relocation Living Costs'!AH5</f>
        <v>122084329.76998676</v>
      </c>
      <c r="AQ5" s="53">
        <f>'Temp Relocation Housing Costs'!AI5+'Temp Relocation Living Costs'!AI5</f>
        <v>230460958.59496796</v>
      </c>
      <c r="AR5" s="53">
        <f>'Temp Relocation Housing Costs'!AJ5+'Temp Relocation Living Costs'!AJ5</f>
        <v>182167751.45216978</v>
      </c>
      <c r="AS5" s="53">
        <f>'Temp Relocation Housing Costs'!AK5+'Temp Relocation Living Costs'!AK5</f>
        <v>82179316.807910025</v>
      </c>
      <c r="AT5" s="53">
        <f>'Temp Relocation Housing Costs'!AL5+'Temp Relocation Living Costs'!AL5</f>
        <v>51852352.266586244</v>
      </c>
      <c r="AU5" s="53">
        <f>'Temp Relocation Housing Costs'!AM5+'Temp Relocation Living Costs'!AM5</f>
        <v>27416594.097217817</v>
      </c>
      <c r="AW5" s="68">
        <v>2024</v>
      </c>
      <c r="AX5" s="55">
        <f t="shared" ref="AX5:AX68" si="5">SUM(AD5:AI5)</f>
        <v>0</v>
      </c>
      <c r="AY5" s="56">
        <f t="shared" ref="AY5:AY68" si="6">SUM(AJ5:AO5)</f>
        <v>1860969.2996544139</v>
      </c>
      <c r="AZ5" s="57">
        <f t="shared" ref="AZ5:AZ68" si="7">SUM(AP5:AU5)</f>
        <v>696161302.98883867</v>
      </c>
      <c r="BA5" s="58">
        <f t="shared" ref="BA5:BA68" si="8">SUM(AX5:AZ5)</f>
        <v>698022272.28849304</v>
      </c>
    </row>
    <row r="6" spans="1:53" x14ac:dyDescent="0.35">
      <c r="A6">
        <v>2025</v>
      </c>
      <c r="B6" s="51">
        <f>'Temp Relocation Housing Costs'!B6+'Temp Relocation Living Costs'!B6</f>
        <v>0</v>
      </c>
      <c r="C6" s="51">
        <f>'Temp Relocation Housing Costs'!C6+'Temp Relocation Living Costs'!C6</f>
        <v>0</v>
      </c>
      <c r="D6" s="51">
        <f>'Temp Relocation Housing Costs'!D6+'Temp Relocation Living Costs'!D6</f>
        <v>0</v>
      </c>
      <c r="E6" s="51">
        <f>'Temp Relocation Housing Costs'!E6+'Temp Relocation Living Costs'!E6</f>
        <v>0</v>
      </c>
      <c r="F6" s="51">
        <f>'Temp Relocation Housing Costs'!F6+'Temp Relocation Living Costs'!F6</f>
        <v>0</v>
      </c>
      <c r="G6" s="51">
        <f>'Temp Relocation Housing Costs'!G6+'Temp Relocation Living Costs'!G6</f>
        <v>0</v>
      </c>
      <c r="H6" s="52">
        <f>'Temp Relocation Housing Costs'!H6+'Temp Relocation Living Costs'!H6</f>
        <v>444792.02449485683</v>
      </c>
      <c r="I6" s="52">
        <f>'Temp Relocation Housing Costs'!I6+'Temp Relocation Living Costs'!I6</f>
        <v>510583.58896262065</v>
      </c>
      <c r="J6" s="52">
        <f>'Temp Relocation Housing Costs'!J6+'Temp Relocation Living Costs'!J6</f>
        <v>351710.39053043752</v>
      </c>
      <c r="K6" s="52">
        <f>'Temp Relocation Housing Costs'!K6+'Temp Relocation Living Costs'!K6</f>
        <v>317308.88830026501</v>
      </c>
      <c r="L6" s="52">
        <f>'Temp Relocation Housing Costs'!L6+'Temp Relocation Living Costs'!L6</f>
        <v>261359.20334962773</v>
      </c>
      <c r="M6" s="52">
        <f>'Temp Relocation Housing Costs'!M6+'Temp Relocation Living Costs'!M6</f>
        <v>111002.70680485127</v>
      </c>
      <c r="N6" s="53">
        <f>'Temp Relocation Housing Costs'!N6+'Temp Relocation Living Costs'!N6</f>
        <v>132957617.51800779</v>
      </c>
      <c r="O6" s="53">
        <f>'Temp Relocation Housing Costs'!O6+'Temp Relocation Living Costs'!O6</f>
        <v>255874443.20170212</v>
      </c>
      <c r="P6" s="53">
        <f>'Temp Relocation Housing Costs'!P6+'Temp Relocation Living Costs'!P6</f>
        <v>204402438.30605736</v>
      </c>
      <c r="Q6" s="53">
        <f>'Temp Relocation Housing Costs'!Q6+'Temp Relocation Living Costs'!Q6</f>
        <v>83535892.835785627</v>
      </c>
      <c r="R6" s="53">
        <f>'Temp Relocation Housing Costs'!R6+'Temp Relocation Living Costs'!R6</f>
        <v>53668972.606782198</v>
      </c>
      <c r="S6" s="53">
        <f>'Temp Relocation Housing Costs'!S6+'Temp Relocation Living Costs'!S6</f>
        <v>30391895.671740063</v>
      </c>
      <c r="U6" s="68">
        <v>2025</v>
      </c>
      <c r="V6" s="55">
        <f t="shared" si="0"/>
        <v>0</v>
      </c>
      <c r="W6" s="56">
        <f t="shared" si="1"/>
        <v>1996756.8024426589</v>
      </c>
      <c r="X6" s="57">
        <f t="shared" si="2"/>
        <v>760831260.14007509</v>
      </c>
      <c r="Y6" s="58">
        <f t="shared" si="3"/>
        <v>762828016.94251776</v>
      </c>
      <c r="Z6" s="96">
        <f t="shared" si="4"/>
        <v>648527640.58934772</v>
      </c>
      <c r="AC6">
        <v>2025</v>
      </c>
      <c r="AD6" s="51">
        <f>'Temp Relocation Housing Costs'!V6+'Temp Relocation Living Costs'!V6</f>
        <v>0</v>
      </c>
      <c r="AE6" s="51">
        <f>'Temp Relocation Housing Costs'!W6+'Temp Relocation Living Costs'!W6</f>
        <v>0</v>
      </c>
      <c r="AF6" s="51">
        <f>'Temp Relocation Housing Costs'!X6+'Temp Relocation Living Costs'!X6</f>
        <v>0</v>
      </c>
      <c r="AG6" s="51">
        <f>'Temp Relocation Housing Costs'!Y6+'Temp Relocation Living Costs'!Y6</f>
        <v>0</v>
      </c>
      <c r="AH6" s="51">
        <f>'Temp Relocation Housing Costs'!Z6+'Temp Relocation Living Costs'!Z6</f>
        <v>0</v>
      </c>
      <c r="AI6" s="51">
        <f>'Temp Relocation Housing Costs'!AA6+'Temp Relocation Living Costs'!AA6</f>
        <v>0</v>
      </c>
      <c r="AJ6" s="52">
        <f>'Temp Relocation Housing Costs'!AB6+'Temp Relocation Living Costs'!AB6</f>
        <v>414090.55361187318</v>
      </c>
      <c r="AK6" s="52">
        <f>'Temp Relocation Housing Costs'!AC6+'Temp Relocation Living Costs'!AC6</f>
        <v>466260.83604450489</v>
      </c>
      <c r="AL6" s="52">
        <f>'Temp Relocation Housing Costs'!AD6+'Temp Relocation Living Costs'!AD6</f>
        <v>317806.12087341252</v>
      </c>
      <c r="AM6" s="52">
        <f>'Temp Relocation Housing Costs'!AE6+'Temp Relocation Living Costs'!AE6</f>
        <v>316492.39457824099</v>
      </c>
      <c r="AN6" s="52">
        <f>'Temp Relocation Housing Costs'!AF6+'Temp Relocation Living Costs'!AF6</f>
        <v>256020.42364862695</v>
      </c>
      <c r="AO6" s="52">
        <f>'Temp Relocation Housing Costs'!AG6+'Temp Relocation Living Costs'!AG6</f>
        <v>101526.85069644381</v>
      </c>
      <c r="AP6" s="53">
        <f>'Temp Relocation Housing Costs'!AH6+'Temp Relocation Living Costs'!AH6</f>
        <v>123780307.22892189</v>
      </c>
      <c r="AQ6" s="53">
        <f>'Temp Relocation Housing Costs'!AI6+'Temp Relocation Living Costs'!AI6</f>
        <v>233662488.15800065</v>
      </c>
      <c r="AR6" s="53">
        <f>'Temp Relocation Housing Costs'!AJ6+'Temp Relocation Living Costs'!AJ6</f>
        <v>184698398.92174971</v>
      </c>
      <c r="AS6" s="53">
        <f>'Temp Relocation Housing Costs'!AK6+'Temp Relocation Living Costs'!AK6</f>
        <v>83320939.726752177</v>
      </c>
      <c r="AT6" s="53">
        <f>'Temp Relocation Housing Costs'!AL6+'Temp Relocation Living Costs'!AL6</f>
        <v>52572677.477877319</v>
      </c>
      <c r="AU6" s="53">
        <f>'Temp Relocation Housing Costs'!AM6+'Temp Relocation Living Costs'!AM6</f>
        <v>27797461.36885915</v>
      </c>
      <c r="AW6" s="68">
        <v>2025</v>
      </c>
      <c r="AX6" s="55">
        <f t="shared" si="5"/>
        <v>0</v>
      </c>
      <c r="AY6" s="56">
        <f t="shared" si="6"/>
        <v>1872197.1794531024</v>
      </c>
      <c r="AZ6" s="57">
        <f t="shared" si="7"/>
        <v>705832272.88216078</v>
      </c>
      <c r="BA6" s="58">
        <f t="shared" si="8"/>
        <v>707704470.06161392</v>
      </c>
    </row>
    <row r="7" spans="1:53" x14ac:dyDescent="0.35">
      <c r="A7">
        <v>2026</v>
      </c>
      <c r="B7" s="51">
        <f>'Temp Relocation Housing Costs'!B7+'Temp Relocation Living Costs'!B7</f>
        <v>0</v>
      </c>
      <c r="C7" s="51">
        <f>'Temp Relocation Housing Costs'!C7+'Temp Relocation Living Costs'!C7</f>
        <v>0</v>
      </c>
      <c r="D7" s="51">
        <f>'Temp Relocation Housing Costs'!D7+'Temp Relocation Living Costs'!D7</f>
        <v>0</v>
      </c>
      <c r="E7" s="51">
        <f>'Temp Relocation Housing Costs'!E7+'Temp Relocation Living Costs'!E7</f>
        <v>0</v>
      </c>
      <c r="F7" s="51">
        <f>'Temp Relocation Housing Costs'!F7+'Temp Relocation Living Costs'!F7</f>
        <v>0</v>
      </c>
      <c r="G7" s="51">
        <f>'Temp Relocation Housing Costs'!G7+'Temp Relocation Living Costs'!G7</f>
        <v>0</v>
      </c>
      <c r="H7" s="52">
        <f>'Temp Relocation Housing Costs'!H7+'Temp Relocation Living Costs'!H7</f>
        <v>447475.61061708396</v>
      </c>
      <c r="I7" s="52">
        <f>'Temp Relocation Housing Costs'!I7+'Temp Relocation Living Costs'!I7</f>
        <v>513664.11864417949</v>
      </c>
      <c r="J7" s="52">
        <f>'Temp Relocation Housing Costs'!J7+'Temp Relocation Living Costs'!J7</f>
        <v>353832.38254264253</v>
      </c>
      <c r="K7" s="52">
        <f>'Temp Relocation Housing Costs'!K7+'Temp Relocation Living Costs'!K7</f>
        <v>319223.32399651868</v>
      </c>
      <c r="L7" s="52">
        <f>'Temp Relocation Housing Costs'!L7+'Temp Relocation Living Costs'!L7</f>
        <v>262936.07499390229</v>
      </c>
      <c r="M7" s="52">
        <f>'Temp Relocation Housing Costs'!M7+'Temp Relocation Living Costs'!M7</f>
        <v>111672.42502619181</v>
      </c>
      <c r="N7" s="53">
        <f>'Temp Relocation Housing Costs'!N7+'Temp Relocation Living Costs'!N7</f>
        <v>134804645.08271733</v>
      </c>
      <c r="O7" s="53">
        <f>'Temp Relocation Housing Costs'!O7+'Temp Relocation Living Costs'!O7</f>
        <v>259429013.13549507</v>
      </c>
      <c r="P7" s="53">
        <f>'Temp Relocation Housing Costs'!P7+'Temp Relocation Living Costs'!P7</f>
        <v>207241966.75800189</v>
      </c>
      <c r="Q7" s="53">
        <f>'Temp Relocation Housing Costs'!Q7+'Temp Relocation Living Costs'!Q7</f>
        <v>84696361.108236611</v>
      </c>
      <c r="R7" s="53">
        <f>'Temp Relocation Housing Costs'!R7+'Temp Relocation Living Costs'!R7</f>
        <v>54414534.039251015</v>
      </c>
      <c r="S7" s="53">
        <f>'Temp Relocation Housing Costs'!S7+'Temp Relocation Living Costs'!S7</f>
        <v>30814095.392954823</v>
      </c>
      <c r="U7" s="68">
        <v>2026</v>
      </c>
      <c r="V7" s="55">
        <f t="shared" si="0"/>
        <v>0</v>
      </c>
      <c r="W7" s="56">
        <f t="shared" si="1"/>
        <v>2008803.935820519</v>
      </c>
      <c r="X7" s="57">
        <f t="shared" si="2"/>
        <v>771400615.51665676</v>
      </c>
      <c r="Y7" s="58">
        <f t="shared" si="3"/>
        <v>773409419.45247722</v>
      </c>
      <c r="Z7" s="96">
        <f t="shared" si="4"/>
        <v>622890820.71881759</v>
      </c>
      <c r="AC7">
        <v>2026</v>
      </c>
      <c r="AD7" s="51">
        <f>'Temp Relocation Housing Costs'!V7+'Temp Relocation Living Costs'!V7</f>
        <v>0</v>
      </c>
      <c r="AE7" s="51">
        <f>'Temp Relocation Housing Costs'!W7+'Temp Relocation Living Costs'!W7</f>
        <v>0</v>
      </c>
      <c r="AF7" s="51">
        <f>'Temp Relocation Housing Costs'!X7+'Temp Relocation Living Costs'!X7</f>
        <v>0</v>
      </c>
      <c r="AG7" s="51">
        <f>'Temp Relocation Housing Costs'!Y7+'Temp Relocation Living Costs'!Y7</f>
        <v>0</v>
      </c>
      <c r="AH7" s="51">
        <f>'Temp Relocation Housing Costs'!Z7+'Temp Relocation Living Costs'!Z7</f>
        <v>0</v>
      </c>
      <c r="AI7" s="51">
        <f>'Temp Relocation Housing Costs'!AA7+'Temp Relocation Living Costs'!AA7</f>
        <v>0</v>
      </c>
      <c r="AJ7" s="52">
        <f>'Temp Relocation Housing Costs'!AB7+'Temp Relocation Living Costs'!AB7</f>
        <v>416588.90700361889</v>
      </c>
      <c r="AK7" s="52">
        <f>'Temp Relocation Housing Costs'!AC7+'Temp Relocation Living Costs'!AC7</f>
        <v>469073.95102867781</v>
      </c>
      <c r="AL7" s="52">
        <f>'Temp Relocation Housing Costs'!AD7+'Temp Relocation Living Costs'!AD7</f>
        <v>319723.5565479917</v>
      </c>
      <c r="AM7" s="52">
        <f>'Temp Relocation Housing Costs'!AE7+'Temp Relocation Living Costs'!AE7</f>
        <v>318401.90408180089</v>
      </c>
      <c r="AN7" s="52">
        <f>'Temp Relocation Housing Costs'!AF7+'Temp Relocation Living Costs'!AF7</f>
        <v>257565.08456445712</v>
      </c>
      <c r="AO7" s="52">
        <f>'Temp Relocation Housing Costs'!AG7+'Temp Relocation Living Costs'!AG7</f>
        <v>102139.39775789762</v>
      </c>
      <c r="AP7" s="53">
        <f>'Temp Relocation Housing Costs'!AH7+'Temp Relocation Living Costs'!AH7</f>
        <v>125499844.9559654</v>
      </c>
      <c r="AQ7" s="53">
        <f>'Temp Relocation Housing Costs'!AI7+'Temp Relocation Living Costs'!AI7</f>
        <v>236908492.89637521</v>
      </c>
      <c r="AR7" s="53">
        <f>'Temp Relocation Housing Costs'!AJ7+'Temp Relocation Living Costs'!AJ7</f>
        <v>187264201.77181944</v>
      </c>
      <c r="AS7" s="53">
        <f>'Temp Relocation Housing Costs'!AK7+'Temp Relocation Living Costs'!AK7</f>
        <v>84478421.902393371</v>
      </c>
      <c r="AT7" s="53">
        <f>'Temp Relocation Housing Costs'!AL7+'Temp Relocation Living Costs'!AL7</f>
        <v>53303009.340503171</v>
      </c>
      <c r="AU7" s="53">
        <f>'Temp Relocation Housing Costs'!AM7+'Temp Relocation Living Costs'!AM7</f>
        <v>28183619.592326697</v>
      </c>
      <c r="AW7" s="68">
        <v>2026</v>
      </c>
      <c r="AX7" s="55">
        <f t="shared" si="5"/>
        <v>0</v>
      </c>
      <c r="AY7" s="56">
        <f t="shared" si="6"/>
        <v>1883492.8009844441</v>
      </c>
      <c r="AZ7" s="57">
        <f t="shared" si="7"/>
        <v>715637590.45938325</v>
      </c>
      <c r="BA7" s="58">
        <f t="shared" si="8"/>
        <v>717521083.26036775</v>
      </c>
    </row>
    <row r="8" spans="1:53" x14ac:dyDescent="0.35">
      <c r="A8">
        <v>2027</v>
      </c>
      <c r="B8" s="51">
        <f>'Temp Relocation Housing Costs'!B8+'Temp Relocation Living Costs'!B8</f>
        <v>0</v>
      </c>
      <c r="C8" s="51">
        <f>'Temp Relocation Housing Costs'!C8+'Temp Relocation Living Costs'!C8</f>
        <v>0</v>
      </c>
      <c r="D8" s="51">
        <f>'Temp Relocation Housing Costs'!D8+'Temp Relocation Living Costs'!D8</f>
        <v>0</v>
      </c>
      <c r="E8" s="51">
        <f>'Temp Relocation Housing Costs'!E8+'Temp Relocation Living Costs'!E8</f>
        <v>0</v>
      </c>
      <c r="F8" s="51">
        <f>'Temp Relocation Housing Costs'!F8+'Temp Relocation Living Costs'!F8</f>
        <v>0</v>
      </c>
      <c r="G8" s="51">
        <f>'Temp Relocation Housing Costs'!G8+'Temp Relocation Living Costs'!G8</f>
        <v>0</v>
      </c>
      <c r="H8" s="52">
        <f>'Temp Relocation Housing Costs'!H8+'Temp Relocation Living Costs'!H8</f>
        <v>450175.38775461452</v>
      </c>
      <c r="I8" s="52">
        <f>'Temp Relocation Housing Costs'!I8+'Temp Relocation Living Costs'!I8</f>
        <v>516763.2342406091</v>
      </c>
      <c r="J8" s="52">
        <f>'Temp Relocation Housing Costs'!J8+'Temp Relocation Living Costs'!J8</f>
        <v>355967.17727612361</v>
      </c>
      <c r="K8" s="52">
        <f>'Temp Relocation Housing Costs'!K8+'Temp Relocation Living Costs'!K8</f>
        <v>321149.31015407445</v>
      </c>
      <c r="L8" s="52">
        <f>'Temp Relocation Housing Costs'!L8+'Temp Relocation Living Costs'!L8</f>
        <v>264522.46045728348</v>
      </c>
      <c r="M8" s="52">
        <f>'Temp Relocation Housing Costs'!M8+'Temp Relocation Living Costs'!M8</f>
        <v>112346.18389220581</v>
      </c>
      <c r="N8" s="53">
        <f>'Temp Relocation Housing Costs'!N8+'Temp Relocation Living Costs'!N8</f>
        <v>136677331.2812719</v>
      </c>
      <c r="O8" s="53">
        <f>'Temp Relocation Housing Costs'!O8+'Temp Relocation Living Costs'!O8</f>
        <v>263032962.62926328</v>
      </c>
      <c r="P8" s="53">
        <f>'Temp Relocation Housing Costs'!P8+'Temp Relocation Living Costs'!P8</f>
        <v>210120941.51937497</v>
      </c>
      <c r="Q8" s="53">
        <f>'Temp Relocation Housing Costs'!Q8+'Temp Relocation Living Costs'!Q8</f>
        <v>85872950.434352636</v>
      </c>
      <c r="R8" s="53">
        <f>'Temp Relocation Housing Costs'!R8+'Temp Relocation Living Costs'!R8</f>
        <v>55170452.700908065</v>
      </c>
      <c r="S8" s="53">
        <f>'Temp Relocation Housing Costs'!S8+'Temp Relocation Living Costs'!S8</f>
        <v>31242160.250274248</v>
      </c>
      <c r="U8" s="68">
        <v>2027</v>
      </c>
      <c r="V8" s="55">
        <f t="shared" si="0"/>
        <v>0</v>
      </c>
      <c r="W8" s="56">
        <f t="shared" si="1"/>
        <v>2020923.7537749112</v>
      </c>
      <c r="X8" s="57">
        <f t="shared" si="2"/>
        <v>782116798.81544518</v>
      </c>
      <c r="Y8" s="58">
        <f t="shared" si="3"/>
        <v>784137722.56922007</v>
      </c>
      <c r="Z8" s="96">
        <f t="shared" si="4"/>
        <v>598267538.81826019</v>
      </c>
      <c r="AC8">
        <v>2027</v>
      </c>
      <c r="AD8" s="51">
        <f>'Temp Relocation Housing Costs'!V8+'Temp Relocation Living Costs'!V8</f>
        <v>0</v>
      </c>
      <c r="AE8" s="51">
        <f>'Temp Relocation Housing Costs'!W8+'Temp Relocation Living Costs'!W8</f>
        <v>0</v>
      </c>
      <c r="AF8" s="51">
        <f>'Temp Relocation Housing Costs'!X8+'Temp Relocation Living Costs'!X8</f>
        <v>0</v>
      </c>
      <c r="AG8" s="51">
        <f>'Temp Relocation Housing Costs'!Y8+'Temp Relocation Living Costs'!Y8</f>
        <v>0</v>
      </c>
      <c r="AH8" s="51">
        <f>'Temp Relocation Housing Costs'!Z8+'Temp Relocation Living Costs'!Z8</f>
        <v>0</v>
      </c>
      <c r="AI8" s="51">
        <f>'Temp Relocation Housing Costs'!AA8+'Temp Relocation Living Costs'!AA8</f>
        <v>0</v>
      </c>
      <c r="AJ8" s="52">
        <f>'Temp Relocation Housing Costs'!AB8+'Temp Relocation Living Costs'!AB8</f>
        <v>419102.33383670636</v>
      </c>
      <c r="AK8" s="52">
        <f>'Temp Relocation Housing Costs'!AC8+'Temp Relocation Living Costs'!AC8</f>
        <v>471904.03852116002</v>
      </c>
      <c r="AL8" s="52">
        <f>'Temp Relocation Housing Costs'!AD8+'Temp Relocation Living Costs'!AD8</f>
        <v>321652.56078379316</v>
      </c>
      <c r="AM8" s="52">
        <f>'Temp Relocation Housing Costs'!AE8+'Temp Relocation Living Costs'!AE8</f>
        <v>320322.93432521645</v>
      </c>
      <c r="AN8" s="52">
        <f>'Temp Relocation Housing Costs'!AF8+'Temp Relocation Living Costs'!AF8</f>
        <v>259119.06496078375</v>
      </c>
      <c r="AO8" s="52">
        <f>'Temp Relocation Housing Costs'!AG8+'Temp Relocation Living Costs'!AG8</f>
        <v>102755.64053038666</v>
      </c>
      <c r="AP8" s="53">
        <f>'Temp Relocation Housing Costs'!AH8+'Temp Relocation Living Costs'!AH8</f>
        <v>127243270.24687849</v>
      </c>
      <c r="AQ8" s="53">
        <f>'Temp Relocation Housing Costs'!AI8+'Temp Relocation Living Costs'!AI8</f>
        <v>240199590.65265182</v>
      </c>
      <c r="AR8" s="53">
        <f>'Temp Relocation Housing Costs'!AJ8+'Temp Relocation Living Costs'!AJ8</f>
        <v>189865648.37572715</v>
      </c>
      <c r="AS8" s="53">
        <f>'Temp Relocation Housing Costs'!AK8+'Temp Relocation Living Costs'!AK8</f>
        <v>85651983.649284273</v>
      </c>
      <c r="AT8" s="53">
        <f>'Temp Relocation Housing Costs'!AL8+'Temp Relocation Living Costs'!AL8</f>
        <v>54043486.865384713</v>
      </c>
      <c r="AU8" s="53">
        <f>'Temp Relocation Housing Costs'!AM8+'Temp Relocation Living Costs'!AM8</f>
        <v>28575142.268740963</v>
      </c>
      <c r="AW8" s="68">
        <v>2027</v>
      </c>
      <c r="AX8" s="55">
        <f t="shared" si="5"/>
        <v>0</v>
      </c>
      <c r="AY8" s="56">
        <f t="shared" si="6"/>
        <v>1894856.5729580463</v>
      </c>
      <c r="AZ8" s="57">
        <f t="shared" si="7"/>
        <v>725579122.05866742</v>
      </c>
      <c r="BA8" s="58">
        <f t="shared" si="8"/>
        <v>727473978.63162541</v>
      </c>
    </row>
    <row r="9" spans="1:53" x14ac:dyDescent="0.35">
      <c r="A9">
        <v>2028</v>
      </c>
      <c r="B9" s="51">
        <f>'Temp Relocation Housing Costs'!B9+'Temp Relocation Living Costs'!B9</f>
        <v>0</v>
      </c>
      <c r="C9" s="51">
        <f>'Temp Relocation Housing Costs'!C9+'Temp Relocation Living Costs'!C9</f>
        <v>0</v>
      </c>
      <c r="D9" s="51">
        <f>'Temp Relocation Housing Costs'!D9+'Temp Relocation Living Costs'!D9</f>
        <v>0</v>
      </c>
      <c r="E9" s="51">
        <f>'Temp Relocation Housing Costs'!E9+'Temp Relocation Living Costs'!E9</f>
        <v>0</v>
      </c>
      <c r="F9" s="51">
        <f>'Temp Relocation Housing Costs'!F9+'Temp Relocation Living Costs'!F9</f>
        <v>0</v>
      </c>
      <c r="G9" s="51">
        <f>'Temp Relocation Housing Costs'!G9+'Temp Relocation Living Costs'!G9</f>
        <v>0</v>
      </c>
      <c r="H9" s="52">
        <f>'Temp Relocation Housing Costs'!H9+'Temp Relocation Living Costs'!H9</f>
        <v>452891.45359351655</v>
      </c>
      <c r="I9" s="52">
        <f>'Temp Relocation Housing Costs'!I9+'Temp Relocation Living Costs'!I9</f>
        <v>519881.04788724607</v>
      </c>
      <c r="J9" s="52">
        <f>'Temp Relocation Housing Costs'!J9+'Temp Relocation Living Costs'!J9</f>
        <v>358114.85197418387</v>
      </c>
      <c r="K9" s="52">
        <f>'Temp Relocation Housing Costs'!K9+'Temp Relocation Living Costs'!K9</f>
        <v>323086.91646091198</v>
      </c>
      <c r="L9" s="52">
        <f>'Temp Relocation Housing Costs'!L9+'Temp Relocation Living Costs'!L9</f>
        <v>266118.41713997518</v>
      </c>
      <c r="M9" s="52">
        <f>'Temp Relocation Housing Costs'!M9+'Temp Relocation Living Costs'!M9</f>
        <v>113024.00778151833</v>
      </c>
      <c r="N9" s="53">
        <f>'Temp Relocation Housing Costs'!N9+'Temp Relocation Living Costs'!N9</f>
        <v>138576032.55961919</v>
      </c>
      <c r="O9" s="53">
        <f>'Temp Relocation Housing Costs'!O9+'Temp Relocation Living Costs'!O9</f>
        <v>266686977.65655327</v>
      </c>
      <c r="P9" s="53">
        <f>'Temp Relocation Housing Costs'!P9+'Temp Relocation Living Costs'!P9</f>
        <v>213039910.57247534</v>
      </c>
      <c r="Q9" s="53">
        <f>'Temp Relocation Housing Costs'!Q9+'Temp Relocation Living Costs'!Q9</f>
        <v>87065884.765427768</v>
      </c>
      <c r="R9" s="53">
        <f>'Temp Relocation Housing Costs'!R9+'Temp Relocation Living Costs'!R9</f>
        <v>55936872.472849905</v>
      </c>
      <c r="S9" s="53">
        <f>'Temp Relocation Housing Costs'!S9+'Temp Relocation Living Costs'!S9</f>
        <v>31676171.721301947</v>
      </c>
      <c r="U9" s="68">
        <v>2028</v>
      </c>
      <c r="V9" s="55">
        <f t="shared" si="0"/>
        <v>0</v>
      </c>
      <c r="W9" s="56">
        <f t="shared" si="1"/>
        <v>2033116.694837352</v>
      </c>
      <c r="X9" s="57">
        <f t="shared" si="2"/>
        <v>792981849.74822724</v>
      </c>
      <c r="Y9" s="58">
        <f t="shared" si="3"/>
        <v>795014966.44306457</v>
      </c>
      <c r="Z9" s="96">
        <f t="shared" si="4"/>
        <v>574617720.80181551</v>
      </c>
      <c r="AC9">
        <v>2028</v>
      </c>
      <c r="AD9" s="51">
        <f>'Temp Relocation Housing Costs'!V9+'Temp Relocation Living Costs'!V9</f>
        <v>0</v>
      </c>
      <c r="AE9" s="51">
        <f>'Temp Relocation Housing Costs'!W9+'Temp Relocation Living Costs'!W9</f>
        <v>0</v>
      </c>
      <c r="AF9" s="51">
        <f>'Temp Relocation Housing Costs'!X9+'Temp Relocation Living Costs'!X9</f>
        <v>0</v>
      </c>
      <c r="AG9" s="51">
        <f>'Temp Relocation Housing Costs'!Y9+'Temp Relocation Living Costs'!Y9</f>
        <v>0</v>
      </c>
      <c r="AH9" s="51">
        <f>'Temp Relocation Housing Costs'!Z9+'Temp Relocation Living Costs'!Z9</f>
        <v>0</v>
      </c>
      <c r="AI9" s="51">
        <f>'Temp Relocation Housing Costs'!AA9+'Temp Relocation Living Costs'!AA9</f>
        <v>0</v>
      </c>
      <c r="AJ9" s="52">
        <f>'Temp Relocation Housing Costs'!AB9+'Temp Relocation Living Costs'!AB9</f>
        <v>421630.92505448847</v>
      </c>
      <c r="AK9" s="52">
        <f>'Temp Relocation Housing Costs'!AC9+'Temp Relocation Living Costs'!AC9</f>
        <v>474751.20092304121</v>
      </c>
      <c r="AL9" s="52">
        <f>'Temp Relocation Housing Costs'!AD9+'Temp Relocation Living Costs'!AD9</f>
        <v>323593.20337800006</v>
      </c>
      <c r="AM9" s="52">
        <f>'Temp Relocation Housing Costs'!AE9+'Temp Relocation Living Costs'!AE9</f>
        <v>322255.55481714738</v>
      </c>
      <c r="AN9" s="52">
        <f>'Temp Relocation Housing Costs'!AF9+'Temp Relocation Living Costs'!AF9</f>
        <v>260682.42106529797</v>
      </c>
      <c r="AO9" s="52">
        <f>'Temp Relocation Housing Costs'!AG9+'Temp Relocation Living Costs'!AG9</f>
        <v>103375.60131143052</v>
      </c>
      <c r="AP9" s="53">
        <f>'Temp Relocation Housing Costs'!AH9+'Temp Relocation Living Costs'!AH9</f>
        <v>129010914.94416663</v>
      </c>
      <c r="AQ9" s="53">
        <f>'Temp Relocation Housing Costs'!AI9+'Temp Relocation Living Costs'!AI9</f>
        <v>243536407.85236824</v>
      </c>
      <c r="AR9" s="53">
        <f>'Temp Relocation Housing Costs'!AJ9+'Temp Relocation Living Costs'!AJ9</f>
        <v>192503233.89123118</v>
      </c>
      <c r="AS9" s="53">
        <f>'Temp Relocation Housing Costs'!AK9+'Temp Relocation Living Costs'!AK9</f>
        <v>86841848.342451274</v>
      </c>
      <c r="AT9" s="53">
        <f>'Temp Relocation Housing Costs'!AL9+'Temp Relocation Living Costs'!AL9</f>
        <v>54794250.994561926</v>
      </c>
      <c r="AU9" s="53">
        <f>'Temp Relocation Housing Costs'!AM9+'Temp Relocation Living Costs'!AM9</f>
        <v>28972103.920289166</v>
      </c>
      <c r="AW9" s="68">
        <v>2028</v>
      </c>
      <c r="AX9" s="55">
        <f t="shared" si="5"/>
        <v>0</v>
      </c>
      <c r="AY9" s="56">
        <f t="shared" si="6"/>
        <v>1906288.9065494055</v>
      </c>
      <c r="AZ9" s="57">
        <f t="shared" si="7"/>
        <v>735658759.94506848</v>
      </c>
      <c r="BA9" s="58">
        <f t="shared" si="8"/>
        <v>737565048.85161793</v>
      </c>
    </row>
    <row r="10" spans="1:53" x14ac:dyDescent="0.35">
      <c r="A10">
        <v>2029</v>
      </c>
      <c r="B10" s="51">
        <f>'Temp Relocation Housing Costs'!B10+'Temp Relocation Living Costs'!B10</f>
        <v>0</v>
      </c>
      <c r="C10" s="51">
        <f>'Temp Relocation Housing Costs'!C10+'Temp Relocation Living Costs'!C10</f>
        <v>0</v>
      </c>
      <c r="D10" s="51">
        <f>'Temp Relocation Housing Costs'!D10+'Temp Relocation Living Costs'!D10</f>
        <v>0</v>
      </c>
      <c r="E10" s="51">
        <f>'Temp Relocation Housing Costs'!E10+'Temp Relocation Living Costs'!E10</f>
        <v>0</v>
      </c>
      <c r="F10" s="51">
        <f>'Temp Relocation Housing Costs'!F10+'Temp Relocation Living Costs'!F10</f>
        <v>0</v>
      </c>
      <c r="G10" s="51">
        <f>'Temp Relocation Housing Costs'!G10+'Temp Relocation Living Costs'!G10</f>
        <v>0</v>
      </c>
      <c r="H10" s="52">
        <f>'Temp Relocation Housing Costs'!H10+'Temp Relocation Living Costs'!H10</f>
        <v>455623.90640923212</v>
      </c>
      <c r="I10" s="52">
        <f>'Temp Relocation Housing Costs'!I10+'Temp Relocation Living Costs'!I10</f>
        <v>523017.67239597818</v>
      </c>
      <c r="J10" s="52">
        <f>'Temp Relocation Housing Costs'!J10+'Temp Relocation Living Costs'!J10</f>
        <v>360275.48434616218</v>
      </c>
      <c r="K10" s="52">
        <f>'Temp Relocation Housing Costs'!K10+'Temp Relocation Living Costs'!K10</f>
        <v>325036.2130254634</v>
      </c>
      <c r="L10" s="52">
        <f>'Temp Relocation Housing Costs'!L10+'Temp Relocation Living Costs'!L10</f>
        <v>267724.00278849696</v>
      </c>
      <c r="M10" s="52">
        <f>'Temp Relocation Housing Costs'!M10+'Temp Relocation Living Costs'!M10</f>
        <v>113705.92121983919</v>
      </c>
      <c r="N10" s="53">
        <f>'Temp Relocation Housing Costs'!N10+'Temp Relocation Living Costs'!N10</f>
        <v>140501110.31540129</v>
      </c>
      <c r="O10" s="53">
        <f>'Temp Relocation Housing Costs'!O10+'Temp Relocation Living Costs'!O10</f>
        <v>270391753.72035444</v>
      </c>
      <c r="P10" s="53">
        <f>'Temp Relocation Housing Costs'!P10+'Temp Relocation Living Costs'!P10</f>
        <v>215999429.51209024</v>
      </c>
      <c r="Q10" s="53">
        <f>'Temp Relocation Housing Costs'!Q10+'Temp Relocation Living Costs'!Q10</f>
        <v>88275391.163854241</v>
      </c>
      <c r="R10" s="53">
        <f>'Temp Relocation Housing Costs'!R10+'Temp Relocation Living Costs'!R10</f>
        <v>56713939.234948017</v>
      </c>
      <c r="S10" s="53">
        <f>'Temp Relocation Housing Costs'!S10+'Temp Relocation Living Costs'!S10</f>
        <v>32116212.415516362</v>
      </c>
      <c r="U10" s="68">
        <v>2029</v>
      </c>
      <c r="V10" s="55">
        <f t="shared" si="0"/>
        <v>0</v>
      </c>
      <c r="W10" s="56">
        <f t="shared" si="1"/>
        <v>2045383.200185172</v>
      </c>
      <c r="X10" s="57">
        <f t="shared" si="2"/>
        <v>803997836.36216462</v>
      </c>
      <c r="Y10" s="58">
        <f t="shared" si="3"/>
        <v>806043219.5623498</v>
      </c>
      <c r="Z10" s="96">
        <f t="shared" si="4"/>
        <v>551902877.2719878</v>
      </c>
      <c r="AC10">
        <v>2029</v>
      </c>
      <c r="AD10" s="51">
        <f>'Temp Relocation Housing Costs'!V10+'Temp Relocation Living Costs'!V10</f>
        <v>0</v>
      </c>
      <c r="AE10" s="51">
        <f>'Temp Relocation Housing Costs'!W10+'Temp Relocation Living Costs'!W10</f>
        <v>0</v>
      </c>
      <c r="AF10" s="51">
        <f>'Temp Relocation Housing Costs'!X10+'Temp Relocation Living Costs'!X10</f>
        <v>0</v>
      </c>
      <c r="AG10" s="51">
        <f>'Temp Relocation Housing Costs'!Y10+'Temp Relocation Living Costs'!Y10</f>
        <v>0</v>
      </c>
      <c r="AH10" s="51">
        <f>'Temp Relocation Housing Costs'!Z10+'Temp Relocation Living Costs'!Z10</f>
        <v>0</v>
      </c>
      <c r="AI10" s="51">
        <f>'Temp Relocation Housing Costs'!AA10+'Temp Relocation Living Costs'!AA10</f>
        <v>0</v>
      </c>
      <c r="AJ10" s="52">
        <f>'Temp Relocation Housing Costs'!AB10+'Temp Relocation Living Costs'!AB10</f>
        <v>424174.77214901091</v>
      </c>
      <c r="AK10" s="52">
        <f>'Temp Relocation Housing Costs'!AC10+'Temp Relocation Living Costs'!AC10</f>
        <v>477615.54125323176</v>
      </c>
      <c r="AL10" s="52">
        <f>'Temp Relocation Housing Costs'!AD10+'Temp Relocation Living Costs'!AD10</f>
        <v>325545.55454890622</v>
      </c>
      <c r="AM10" s="52">
        <f>'Temp Relocation Housing Costs'!AE10+'Temp Relocation Living Costs'!AE10</f>
        <v>324199.83548562403</v>
      </c>
      <c r="AN10" s="52">
        <f>'Temp Relocation Housing Costs'!AF10+'Temp Relocation Living Costs'!AF10</f>
        <v>262255.20944493194</v>
      </c>
      <c r="AO10" s="52">
        <f>'Temp Relocation Housing Costs'!AG10+'Temp Relocation Living Costs'!AG10</f>
        <v>103999.30253307744</v>
      </c>
      <c r="AP10" s="53">
        <f>'Temp Relocation Housing Costs'!AH10+'Temp Relocation Living Costs'!AH10</f>
        <v>130803115.50024234</v>
      </c>
      <c r="AQ10" s="53">
        <f>'Temp Relocation Housing Costs'!AI10+'Temp Relocation Living Costs'!AI10</f>
        <v>246919579.62327296</v>
      </c>
      <c r="AR10" s="53">
        <f>'Temp Relocation Housing Costs'!AJ10+'Temp Relocation Living Costs'!AJ10</f>
        <v>195177460.35474825</v>
      </c>
      <c r="AS10" s="53">
        <f>'Temp Relocation Housing Costs'!AK10+'Temp Relocation Living Costs'!AK10</f>
        <v>88048242.460013658</v>
      </c>
      <c r="AT10" s="53">
        <f>'Temp Relocation Housing Costs'!AL10+'Temp Relocation Living Costs'!AL10</f>
        <v>55555444.62802083</v>
      </c>
      <c r="AU10" s="53">
        <f>'Temp Relocation Housing Costs'!AM10+'Temp Relocation Living Costs'!AM10</f>
        <v>29374580.104409695</v>
      </c>
      <c r="AW10" s="68">
        <v>2029</v>
      </c>
      <c r="AX10" s="55">
        <f t="shared" si="5"/>
        <v>0</v>
      </c>
      <c r="AY10" s="56">
        <f t="shared" si="6"/>
        <v>1917790.2154147823</v>
      </c>
      <c r="AZ10" s="57">
        <f t="shared" si="7"/>
        <v>745878422.67070782</v>
      </c>
      <c r="BA10" s="58">
        <f t="shared" si="8"/>
        <v>747796212.88612258</v>
      </c>
    </row>
    <row r="11" spans="1:53" x14ac:dyDescent="0.35">
      <c r="A11">
        <v>2030</v>
      </c>
      <c r="B11" s="51">
        <f>'Temp Relocation Housing Costs'!B11+'Temp Relocation Living Costs'!B11</f>
        <v>0</v>
      </c>
      <c r="C11" s="51">
        <f>'Temp Relocation Housing Costs'!C11+'Temp Relocation Living Costs'!C11</f>
        <v>0</v>
      </c>
      <c r="D11" s="51">
        <f>'Temp Relocation Housing Costs'!D11+'Temp Relocation Living Costs'!D11</f>
        <v>0</v>
      </c>
      <c r="E11" s="51">
        <f>'Temp Relocation Housing Costs'!E11+'Temp Relocation Living Costs'!E11</f>
        <v>0</v>
      </c>
      <c r="F11" s="51">
        <f>'Temp Relocation Housing Costs'!F11+'Temp Relocation Living Costs'!F11</f>
        <v>0</v>
      </c>
      <c r="G11" s="51">
        <f>'Temp Relocation Housing Costs'!G11+'Temp Relocation Living Costs'!G11</f>
        <v>0</v>
      </c>
      <c r="H11" s="52">
        <f>'Temp Relocation Housing Costs'!H11+'Temp Relocation Living Costs'!H11</f>
        <v>514965.82967497833</v>
      </c>
      <c r="I11" s="52">
        <f>'Temp Relocation Housing Costs'!I11+'Temp Relocation Living Costs'!I11</f>
        <v>591137.17654261657</v>
      </c>
      <c r="J11" s="52">
        <f>'Temp Relocation Housing Costs'!J11+'Temp Relocation Living Costs'!J11</f>
        <v>407198.92239639675</v>
      </c>
      <c r="K11" s="52">
        <f>'Temp Relocation Housing Costs'!K11+'Temp Relocation Living Costs'!K11</f>
        <v>367369.97501779714</v>
      </c>
      <c r="L11" s="52">
        <f>'Temp Relocation Housing Costs'!L11+'Temp Relocation Living Costs'!L11</f>
        <v>302593.23815211246</v>
      </c>
      <c r="M11" s="52">
        <f>'Temp Relocation Housing Costs'!M11+'Temp Relocation Living Costs'!M11</f>
        <v>128515.34617970551</v>
      </c>
      <c r="N11" s="53">
        <f>'Temp Relocation Housing Costs'!N11+'Temp Relocation Living Costs'!N11</f>
        <v>160040876.27332491</v>
      </c>
      <c r="O11" s="53">
        <f>'Temp Relocation Housing Costs'!O11+'Temp Relocation Living Costs'!O11</f>
        <v>307995667.11853266</v>
      </c>
      <c r="P11" s="53">
        <f>'Temp Relocation Housing Costs'!P11+'Temp Relocation Living Costs'!P11</f>
        <v>246038895.32297796</v>
      </c>
      <c r="Q11" s="53">
        <f>'Temp Relocation Housing Costs'!Q11+'Temp Relocation Living Costs'!Q11</f>
        <v>100552023.5642232</v>
      </c>
      <c r="R11" s="53">
        <f>'Temp Relocation Housing Costs'!R11+'Temp Relocation Living Costs'!R11</f>
        <v>64601258.393601745</v>
      </c>
      <c r="S11" s="53">
        <f>'Temp Relocation Housing Costs'!S11+'Temp Relocation Living Costs'!S11</f>
        <v>36582677.290031731</v>
      </c>
      <c r="U11" s="68">
        <v>2030</v>
      </c>
      <c r="V11" s="55">
        <f t="shared" si="0"/>
        <v>0</v>
      </c>
      <c r="W11" s="56">
        <f t="shared" si="1"/>
        <v>2311780.4879636071</v>
      </c>
      <c r="X11" s="57">
        <f t="shared" si="2"/>
        <v>915811397.96269226</v>
      </c>
      <c r="Y11" s="58">
        <f t="shared" si="3"/>
        <v>918123178.45065582</v>
      </c>
      <c r="Z11" s="96">
        <f t="shared" si="4"/>
        <v>595533092.23879576</v>
      </c>
      <c r="AC11">
        <v>2030</v>
      </c>
      <c r="AD11" s="51">
        <f>'Temp Relocation Housing Costs'!V11+'Temp Relocation Living Costs'!V11</f>
        <v>0</v>
      </c>
      <c r="AE11" s="51">
        <f>'Temp Relocation Housing Costs'!W11+'Temp Relocation Living Costs'!W11</f>
        <v>0</v>
      </c>
      <c r="AF11" s="51">
        <f>'Temp Relocation Housing Costs'!X11+'Temp Relocation Living Costs'!X11</f>
        <v>0</v>
      </c>
      <c r="AG11" s="51">
        <f>'Temp Relocation Housing Costs'!Y11+'Temp Relocation Living Costs'!Y11</f>
        <v>0</v>
      </c>
      <c r="AH11" s="51">
        <f>'Temp Relocation Housing Costs'!Z11+'Temp Relocation Living Costs'!Z11</f>
        <v>0</v>
      </c>
      <c r="AI11" s="51">
        <f>'Temp Relocation Housing Costs'!AA11+'Temp Relocation Living Costs'!AA11</f>
        <v>0</v>
      </c>
      <c r="AJ11" s="52">
        <f>'Temp Relocation Housing Costs'!AB11+'Temp Relocation Living Costs'!AB11</f>
        <v>479420.65900009195</v>
      </c>
      <c r="AK11" s="52">
        <f>'Temp Relocation Housing Costs'!AC11+'Temp Relocation Living Costs'!AC11</f>
        <v>539821.72578587651</v>
      </c>
      <c r="AL11" s="52">
        <f>'Temp Relocation Housing Costs'!AD11+'Temp Relocation Living Costs'!AD11</f>
        <v>367945.65481975209</v>
      </c>
      <c r="AM11" s="52">
        <f>'Temp Relocation Housing Costs'!AE11+'Temp Relocation Living Costs'!AE11</f>
        <v>366424.66497662902</v>
      </c>
      <c r="AN11" s="52">
        <f>'Temp Relocation Housing Costs'!AF11+'Temp Relocation Living Costs'!AF11</f>
        <v>296412.17157093866</v>
      </c>
      <c r="AO11" s="52">
        <f>'Temp Relocation Housing Costs'!AG11+'Temp Relocation Living Costs'!AG11</f>
        <v>117544.50624999097</v>
      </c>
      <c r="AP11" s="53">
        <f>'Temp Relocation Housing Costs'!AH11+'Temp Relocation Living Costs'!AH11</f>
        <v>148994162.23079491</v>
      </c>
      <c r="AQ11" s="53">
        <f>'Temp Relocation Housing Costs'!AI11+'Temp Relocation Living Costs'!AI11</f>
        <v>281259171.56981975</v>
      </c>
      <c r="AR11" s="53">
        <f>'Temp Relocation Housing Costs'!AJ11+'Temp Relocation Living Costs'!AJ11</f>
        <v>222321173.93133512</v>
      </c>
      <c r="AS11" s="53">
        <f>'Temp Relocation Housing Costs'!AK11+'Temp Relocation Living Costs'!AK11</f>
        <v>100293284.84304591</v>
      </c>
      <c r="AT11" s="53">
        <f>'Temp Relocation Housing Costs'!AL11+'Temp Relocation Living Costs'!AL11</f>
        <v>63281649.661440551</v>
      </c>
      <c r="AU11" s="53">
        <f>'Temp Relocation Housing Costs'!AM11+'Temp Relocation Living Costs'!AM11</f>
        <v>33459760.777103111</v>
      </c>
      <c r="AW11" s="68">
        <v>2030</v>
      </c>
      <c r="AX11" s="55">
        <f t="shared" si="5"/>
        <v>0</v>
      </c>
      <c r="AY11" s="56">
        <f t="shared" si="6"/>
        <v>2167569.3824032787</v>
      </c>
      <c r="AZ11" s="57">
        <f t="shared" si="7"/>
        <v>849609203.01353943</v>
      </c>
      <c r="BA11" s="58">
        <f t="shared" si="8"/>
        <v>851776772.39594269</v>
      </c>
    </row>
    <row r="12" spans="1:53" x14ac:dyDescent="0.35">
      <c r="A12">
        <v>2031</v>
      </c>
      <c r="B12" s="51">
        <f>'Temp Relocation Housing Costs'!B12+'Temp Relocation Living Costs'!B12</f>
        <v>0</v>
      </c>
      <c r="C12" s="51">
        <f>'Temp Relocation Housing Costs'!C12+'Temp Relocation Living Costs'!C12</f>
        <v>0</v>
      </c>
      <c r="D12" s="51">
        <f>'Temp Relocation Housing Costs'!D12+'Temp Relocation Living Costs'!D12</f>
        <v>0</v>
      </c>
      <c r="E12" s="51">
        <f>'Temp Relocation Housing Costs'!E12+'Temp Relocation Living Costs'!E12</f>
        <v>0</v>
      </c>
      <c r="F12" s="51">
        <f>'Temp Relocation Housing Costs'!F12+'Temp Relocation Living Costs'!F12</f>
        <v>0</v>
      </c>
      <c r="G12" s="51">
        <f>'Temp Relocation Housing Costs'!G12+'Temp Relocation Living Costs'!G12</f>
        <v>0</v>
      </c>
      <c r="H12" s="52">
        <f>'Temp Relocation Housing Costs'!H12+'Temp Relocation Living Costs'!H12</f>
        <v>518072.79895012762</v>
      </c>
      <c r="I12" s="52">
        <f>'Temp Relocation Housing Costs'!I12+'Temp Relocation Living Costs'!I12</f>
        <v>594703.71424100245</v>
      </c>
      <c r="J12" s="52">
        <f>'Temp Relocation Housing Costs'!J12+'Temp Relocation Living Costs'!J12</f>
        <v>409655.69616245024</v>
      </c>
      <c r="K12" s="52">
        <f>'Temp Relocation Housing Costs'!K12+'Temp Relocation Living Costs'!K12</f>
        <v>369586.44678974565</v>
      </c>
      <c r="L12" s="52">
        <f>'Temp Relocation Housing Costs'!L12+'Temp Relocation Living Costs'!L12</f>
        <v>304418.88917521021</v>
      </c>
      <c r="M12" s="52">
        <f>'Temp Relocation Housing Costs'!M12+'Temp Relocation Living Costs'!M12</f>
        <v>129290.72429016678</v>
      </c>
      <c r="N12" s="53">
        <f>'Temp Relocation Housing Costs'!N12+'Temp Relocation Living Costs'!N12</f>
        <v>162264140.46438992</v>
      </c>
      <c r="O12" s="53">
        <f>'Temp Relocation Housing Costs'!O12+'Temp Relocation Living Costs'!O12</f>
        <v>312274297.38882905</v>
      </c>
      <c r="P12" s="53">
        <f>'Temp Relocation Housing Costs'!P12+'Temp Relocation Living Costs'!P12</f>
        <v>249456831.27983031</v>
      </c>
      <c r="Q12" s="53">
        <f>'Temp Relocation Housing Costs'!Q12+'Temp Relocation Living Costs'!Q12</f>
        <v>101948877.40891016</v>
      </c>
      <c r="R12" s="53">
        <f>'Temp Relocation Housing Costs'!R12+'Temp Relocation Living Costs'!R12</f>
        <v>65498689.523877122</v>
      </c>
      <c r="S12" s="53">
        <f>'Temp Relocation Housing Costs'!S12+'Temp Relocation Living Costs'!S12</f>
        <v>37090878.434177622</v>
      </c>
      <c r="U12" s="68">
        <v>2031</v>
      </c>
      <c r="V12" s="55">
        <f t="shared" si="0"/>
        <v>0</v>
      </c>
      <c r="W12" s="56">
        <f t="shared" si="1"/>
        <v>2325728.269608703</v>
      </c>
      <c r="X12" s="57">
        <f t="shared" si="2"/>
        <v>928533714.50001419</v>
      </c>
      <c r="Y12" s="58">
        <f t="shared" si="3"/>
        <v>930859442.76962292</v>
      </c>
      <c r="Z12" s="96">
        <f t="shared" si="4"/>
        <v>571991631.24789369</v>
      </c>
      <c r="AC12">
        <v>2031</v>
      </c>
      <c r="AD12" s="51">
        <f>'Temp Relocation Housing Costs'!V12+'Temp Relocation Living Costs'!V12</f>
        <v>0</v>
      </c>
      <c r="AE12" s="51">
        <f>'Temp Relocation Housing Costs'!W12+'Temp Relocation Living Costs'!W12</f>
        <v>0</v>
      </c>
      <c r="AF12" s="51">
        <f>'Temp Relocation Housing Costs'!X12+'Temp Relocation Living Costs'!X12</f>
        <v>0</v>
      </c>
      <c r="AG12" s="51">
        <f>'Temp Relocation Housing Costs'!Y12+'Temp Relocation Living Costs'!Y12</f>
        <v>0</v>
      </c>
      <c r="AH12" s="51">
        <f>'Temp Relocation Housing Costs'!Z12+'Temp Relocation Living Costs'!Z12</f>
        <v>0</v>
      </c>
      <c r="AI12" s="51">
        <f>'Temp Relocation Housing Costs'!AA12+'Temp Relocation Living Costs'!AA12</f>
        <v>0</v>
      </c>
      <c r="AJ12" s="52">
        <f>'Temp Relocation Housing Costs'!AB12+'Temp Relocation Living Costs'!AB12</f>
        <v>482313.1718068645</v>
      </c>
      <c r="AK12" s="52">
        <f>'Temp Relocation Housing Costs'!AC12+'Temp Relocation Living Costs'!AC12</f>
        <v>543078.65939083684</v>
      </c>
      <c r="AL12" s="52">
        <f>'Temp Relocation Housing Costs'!AD12+'Temp Relocation Living Costs'!AD12</f>
        <v>370165.59986964241</v>
      </c>
      <c r="AM12" s="52">
        <f>'Temp Relocation Housing Costs'!AE12+'Temp Relocation Living Costs'!AE12</f>
        <v>368635.43336189794</v>
      </c>
      <c r="AN12" s="52">
        <f>'Temp Relocation Housing Costs'!AF12+'Temp Relocation Living Costs'!AF12</f>
        <v>298200.53005373821</v>
      </c>
      <c r="AO12" s="52">
        <f>'Temp Relocation Housing Costs'!AG12+'Temp Relocation Living Costs'!AG12</f>
        <v>118253.69343938529</v>
      </c>
      <c r="AP12" s="53">
        <f>'Temp Relocation Housing Costs'!AH12+'Temp Relocation Living Costs'!AH12</f>
        <v>151063967.1036433</v>
      </c>
      <c r="AQ12" s="53">
        <f>'Temp Relocation Housing Costs'!AI12+'Temp Relocation Living Costs'!AI12</f>
        <v>285166382.39695776</v>
      </c>
      <c r="AR12" s="53">
        <f>'Temp Relocation Housing Costs'!AJ12+'Temp Relocation Living Costs'!AJ12</f>
        <v>225409626.80929184</v>
      </c>
      <c r="AS12" s="53">
        <f>'Temp Relocation Housing Costs'!AK12+'Temp Relocation Living Costs'!AK12</f>
        <v>101686544.32767293</v>
      </c>
      <c r="AT12" s="53">
        <f>'Temp Relocation Housing Costs'!AL12+'Temp Relocation Living Costs'!AL12</f>
        <v>64160748.982313551</v>
      </c>
      <c r="AU12" s="53">
        <f>'Temp Relocation Housing Costs'!AM12+'Temp Relocation Living Costs'!AM12</f>
        <v>33924578.826776177</v>
      </c>
      <c r="AW12" s="68">
        <v>2031</v>
      </c>
      <c r="AX12" s="55">
        <f t="shared" si="5"/>
        <v>0</v>
      </c>
      <c r="AY12" s="56">
        <f t="shared" si="6"/>
        <v>2180647.0879223654</v>
      </c>
      <c r="AZ12" s="57">
        <f t="shared" si="7"/>
        <v>861411848.44665551</v>
      </c>
      <c r="BA12" s="58">
        <f t="shared" si="8"/>
        <v>863592495.53457785</v>
      </c>
    </row>
    <row r="13" spans="1:53" x14ac:dyDescent="0.35">
      <c r="A13">
        <v>2032</v>
      </c>
      <c r="B13" s="51">
        <f>'Temp Relocation Housing Costs'!B13+'Temp Relocation Living Costs'!B13</f>
        <v>0</v>
      </c>
      <c r="C13" s="51">
        <f>'Temp Relocation Housing Costs'!C13+'Temp Relocation Living Costs'!C13</f>
        <v>0</v>
      </c>
      <c r="D13" s="51">
        <f>'Temp Relocation Housing Costs'!D13+'Temp Relocation Living Costs'!D13</f>
        <v>0</v>
      </c>
      <c r="E13" s="51">
        <f>'Temp Relocation Housing Costs'!E13+'Temp Relocation Living Costs'!E13</f>
        <v>0</v>
      </c>
      <c r="F13" s="51">
        <f>'Temp Relocation Housing Costs'!F13+'Temp Relocation Living Costs'!F13</f>
        <v>0</v>
      </c>
      <c r="G13" s="51">
        <f>'Temp Relocation Housing Costs'!G13+'Temp Relocation Living Costs'!G13</f>
        <v>0</v>
      </c>
      <c r="H13" s="52">
        <f>'Temp Relocation Housing Costs'!H13+'Temp Relocation Living Costs'!H13</f>
        <v>521198.51365947933</v>
      </c>
      <c r="I13" s="52">
        <f>'Temp Relocation Housing Costs'!I13+'Temp Relocation Living Costs'!I13</f>
        <v>598291.77011090401</v>
      </c>
      <c r="J13" s="52">
        <f>'Temp Relocation Housing Costs'!J13+'Temp Relocation Living Costs'!J13</f>
        <v>412127.29250539583</v>
      </c>
      <c r="K13" s="52">
        <f>'Temp Relocation Housing Costs'!K13+'Temp Relocation Living Costs'!K13</f>
        <v>371816.29131246294</v>
      </c>
      <c r="L13" s="52">
        <f>'Temp Relocation Housing Costs'!L13+'Temp Relocation Living Costs'!L13</f>
        <v>306255.55499057006</v>
      </c>
      <c r="M13" s="52">
        <f>'Temp Relocation Housing Costs'!M13+'Temp Relocation Living Costs'!M13</f>
        <v>130070.7805284319</v>
      </c>
      <c r="N13" s="53">
        <f>'Temp Relocation Housing Costs'!N13+'Temp Relocation Living Costs'!N13</f>
        <v>164518289.91288644</v>
      </c>
      <c r="O13" s="53">
        <f>'Temp Relocation Housing Costs'!O13+'Temp Relocation Living Costs'!O13</f>
        <v>316612365.75824285</v>
      </c>
      <c r="P13" s="53">
        <f>'Temp Relocation Housing Costs'!P13+'Temp Relocation Living Costs'!P13</f>
        <v>252922248.69765183</v>
      </c>
      <c r="Q13" s="53">
        <f>'Temp Relocation Housing Costs'!Q13+'Temp Relocation Living Costs'!Q13</f>
        <v>103365136.14068195</v>
      </c>
      <c r="R13" s="53">
        <f>'Temp Relocation Housing Costs'!R13+'Temp Relocation Living Costs'!R13</f>
        <v>66408587.634728655</v>
      </c>
      <c r="S13" s="53">
        <f>'Temp Relocation Housing Costs'!S13+'Temp Relocation Living Costs'!S13</f>
        <v>37606139.433480196</v>
      </c>
      <c r="U13" s="68">
        <v>2032</v>
      </c>
      <c r="V13" s="55">
        <f t="shared" si="0"/>
        <v>0</v>
      </c>
      <c r="W13" s="56">
        <f t="shared" si="1"/>
        <v>2339760.2031072439</v>
      </c>
      <c r="X13" s="57">
        <f t="shared" si="2"/>
        <v>941432767.57767189</v>
      </c>
      <c r="Y13" s="58">
        <f t="shared" si="3"/>
        <v>943772527.78077912</v>
      </c>
      <c r="Z13" s="96">
        <f t="shared" si="4"/>
        <v>549380848.60308802</v>
      </c>
      <c r="AC13">
        <v>2032</v>
      </c>
      <c r="AD13" s="51">
        <f>'Temp Relocation Housing Costs'!V13+'Temp Relocation Living Costs'!V13</f>
        <v>0</v>
      </c>
      <c r="AE13" s="51">
        <f>'Temp Relocation Housing Costs'!W13+'Temp Relocation Living Costs'!W13</f>
        <v>0</v>
      </c>
      <c r="AF13" s="51">
        <f>'Temp Relocation Housing Costs'!X13+'Temp Relocation Living Costs'!X13</f>
        <v>0</v>
      </c>
      <c r="AG13" s="51">
        <f>'Temp Relocation Housing Costs'!Y13+'Temp Relocation Living Costs'!Y13</f>
        <v>0</v>
      </c>
      <c r="AH13" s="51">
        <f>'Temp Relocation Housing Costs'!Z13+'Temp Relocation Living Costs'!Z13</f>
        <v>0</v>
      </c>
      <c r="AI13" s="51">
        <f>'Temp Relocation Housing Costs'!AA13+'Temp Relocation Living Costs'!AA13</f>
        <v>0</v>
      </c>
      <c r="AJ13" s="52">
        <f>'Temp Relocation Housing Costs'!AB13+'Temp Relocation Living Costs'!AB13</f>
        <v>485223.13615682832</v>
      </c>
      <c r="AK13" s="52">
        <f>'Temp Relocation Housing Costs'!AC13+'Temp Relocation Living Costs'!AC13</f>
        <v>546355.24321734358</v>
      </c>
      <c r="AL13" s="52">
        <f>'Temp Relocation Housing Costs'!AD13+'Temp Relocation Living Costs'!AD13</f>
        <v>372398.93862580421</v>
      </c>
      <c r="AM13" s="52">
        <f>'Temp Relocation Housing Costs'!AE13+'Temp Relocation Living Costs'!AE13</f>
        <v>370859.54008740559</v>
      </c>
      <c r="AN13" s="52">
        <f>'Temp Relocation Housing Costs'!AF13+'Temp Relocation Living Costs'!AF13</f>
        <v>299999.67832983832</v>
      </c>
      <c r="AO13" s="52">
        <f>'Temp Relocation Housing Costs'!AG13+'Temp Relocation Living Costs'!AG13</f>
        <v>118967.15940356583</v>
      </c>
      <c r="AP13" s="53">
        <f>'Temp Relocation Housing Costs'!AH13+'Temp Relocation Living Costs'!AH13</f>
        <v>153162525.39976361</v>
      </c>
      <c r="AQ13" s="53">
        <f>'Temp Relocation Housing Costs'!AI13+'Temp Relocation Living Costs'!AI13</f>
        <v>289127871.6192233</v>
      </c>
      <c r="AR13" s="53">
        <f>'Temp Relocation Housing Costs'!AJ13+'Temp Relocation Living Costs'!AJ13</f>
        <v>228540984.01799992</v>
      </c>
      <c r="AS13" s="53">
        <f>'Temp Relocation Housing Costs'!AK13+'Temp Relocation Living Costs'!AK13</f>
        <v>103099158.76706623</v>
      </c>
      <c r="AT13" s="53">
        <f>'Temp Relocation Housing Costs'!AL13+'Temp Relocation Living Costs'!AL13</f>
        <v>65052060.62097685</v>
      </c>
      <c r="AU13" s="53">
        <f>'Temp Relocation Housing Costs'!AM13+'Temp Relocation Living Costs'!AM13</f>
        <v>34395854.060071707</v>
      </c>
      <c r="AW13" s="68">
        <v>2032</v>
      </c>
      <c r="AX13" s="55">
        <f t="shared" si="5"/>
        <v>0</v>
      </c>
      <c r="AY13" s="56">
        <f t="shared" si="6"/>
        <v>2193803.6958207856</v>
      </c>
      <c r="AZ13" s="57">
        <f t="shared" si="7"/>
        <v>873378454.48510158</v>
      </c>
      <c r="BA13" s="58">
        <f t="shared" si="8"/>
        <v>875572258.18092239</v>
      </c>
    </row>
    <row r="14" spans="1:53" x14ac:dyDescent="0.35">
      <c r="A14">
        <v>2033</v>
      </c>
      <c r="B14" s="51">
        <f>'Temp Relocation Housing Costs'!B14+'Temp Relocation Living Costs'!B14</f>
        <v>0</v>
      </c>
      <c r="C14" s="51">
        <f>'Temp Relocation Housing Costs'!C14+'Temp Relocation Living Costs'!C14</f>
        <v>0</v>
      </c>
      <c r="D14" s="51">
        <f>'Temp Relocation Housing Costs'!D14+'Temp Relocation Living Costs'!D14</f>
        <v>0</v>
      </c>
      <c r="E14" s="51">
        <f>'Temp Relocation Housing Costs'!E14+'Temp Relocation Living Costs'!E14</f>
        <v>0</v>
      </c>
      <c r="F14" s="51">
        <f>'Temp Relocation Housing Costs'!F14+'Temp Relocation Living Costs'!F14</f>
        <v>0</v>
      </c>
      <c r="G14" s="51">
        <f>'Temp Relocation Housing Costs'!G14+'Temp Relocation Living Costs'!G14</f>
        <v>0</v>
      </c>
      <c r="H14" s="52">
        <f>'Temp Relocation Housing Costs'!H14+'Temp Relocation Living Costs'!H14</f>
        <v>524343.08690080594</v>
      </c>
      <c r="I14" s="52">
        <f>'Temp Relocation Housing Costs'!I14+'Temp Relocation Living Costs'!I14</f>
        <v>601901.47397898871</v>
      </c>
      <c r="J14" s="52">
        <f>'Temp Relocation Housing Costs'!J14+'Temp Relocation Living Costs'!J14</f>
        <v>414613.8008550331</v>
      </c>
      <c r="K14" s="52">
        <f>'Temp Relocation Housing Costs'!K14+'Temp Relocation Living Costs'!K14</f>
        <v>374059.58926843974</v>
      </c>
      <c r="L14" s="52">
        <f>'Temp Relocation Housing Costs'!L14+'Temp Relocation Living Costs'!L14</f>
        <v>308103.30205429287</v>
      </c>
      <c r="M14" s="52">
        <f>'Temp Relocation Housing Costs'!M14+'Temp Relocation Living Costs'!M14</f>
        <v>130855.54311928494</v>
      </c>
      <c r="N14" s="53">
        <f>'Temp Relocation Housing Costs'!N14+'Temp Relocation Living Costs'!N14</f>
        <v>166803753.67224443</v>
      </c>
      <c r="O14" s="53">
        <f>'Temp Relocation Housing Costs'!O14+'Temp Relocation Living Costs'!O14</f>
        <v>321010697.93205893</v>
      </c>
      <c r="P14" s="53">
        <f>'Temp Relocation Housing Costs'!P14+'Temp Relocation Living Costs'!P14</f>
        <v>256435807.18187794</v>
      </c>
      <c r="Q14" s="53">
        <f>'Temp Relocation Housing Costs'!Q14+'Temp Relocation Living Costs'!Q14</f>
        <v>104801069.32936095</v>
      </c>
      <c r="R14" s="53">
        <f>'Temp Relocation Housing Costs'!R14+'Temp Relocation Living Costs'!R14</f>
        <v>67331125.915607229</v>
      </c>
      <c r="S14" s="53">
        <f>'Temp Relocation Housing Costs'!S14+'Temp Relocation Living Costs'!S14</f>
        <v>38128558.362403467</v>
      </c>
      <c r="U14" s="68">
        <v>2033</v>
      </c>
      <c r="V14" s="55">
        <f t="shared" si="0"/>
        <v>0</v>
      </c>
      <c r="W14" s="56">
        <f t="shared" si="1"/>
        <v>2353876.7961768452</v>
      </c>
      <c r="X14" s="57">
        <f t="shared" si="2"/>
        <v>954511012.39355302</v>
      </c>
      <c r="Y14" s="58">
        <f t="shared" si="3"/>
        <v>956864889.18972981</v>
      </c>
      <c r="Z14" s="96">
        <f t="shared" si="4"/>
        <v>527663947.36234963</v>
      </c>
      <c r="AC14">
        <v>2033</v>
      </c>
      <c r="AD14" s="51">
        <f>'Temp Relocation Housing Costs'!V14+'Temp Relocation Living Costs'!V14</f>
        <v>0</v>
      </c>
      <c r="AE14" s="51">
        <f>'Temp Relocation Housing Costs'!W14+'Temp Relocation Living Costs'!W14</f>
        <v>0</v>
      </c>
      <c r="AF14" s="51">
        <f>'Temp Relocation Housing Costs'!X14+'Temp Relocation Living Costs'!X14</f>
        <v>0</v>
      </c>
      <c r="AG14" s="51">
        <f>'Temp Relocation Housing Costs'!Y14+'Temp Relocation Living Costs'!Y14</f>
        <v>0</v>
      </c>
      <c r="AH14" s="51">
        <f>'Temp Relocation Housing Costs'!Z14+'Temp Relocation Living Costs'!Z14</f>
        <v>0</v>
      </c>
      <c r="AI14" s="51">
        <f>'Temp Relocation Housing Costs'!AA14+'Temp Relocation Living Costs'!AA14</f>
        <v>0</v>
      </c>
      <c r="AJ14" s="52">
        <f>'Temp Relocation Housing Costs'!AB14+'Temp Relocation Living Costs'!AB14</f>
        <v>488150.65734125767</v>
      </c>
      <c r="AK14" s="52">
        <f>'Temp Relocation Housing Costs'!AC14+'Temp Relocation Living Costs'!AC14</f>
        <v>549651.59582206758</v>
      </c>
      <c r="AL14" s="52">
        <f>'Temp Relocation Housing Costs'!AD14+'Temp Relocation Living Costs'!AD14</f>
        <v>374645.75189716008</v>
      </c>
      <c r="AM14" s="52">
        <f>'Temp Relocation Housing Costs'!AE14+'Temp Relocation Living Costs'!AE14</f>
        <v>373097.06562803185</v>
      </c>
      <c r="AN14" s="52">
        <f>'Temp Relocation Housing Costs'!AF14+'Temp Relocation Living Costs'!AF14</f>
        <v>301809.68149784225</v>
      </c>
      <c r="AO14" s="52">
        <f>'Temp Relocation Housing Costs'!AG14+'Temp Relocation Living Costs'!AG14</f>
        <v>119684.92995787998</v>
      </c>
      <c r="AP14" s="53">
        <f>'Temp Relocation Housing Costs'!AH14+'Temp Relocation Living Costs'!AH14</f>
        <v>155290236.55746076</v>
      </c>
      <c r="AQ14" s="53">
        <f>'Temp Relocation Housing Costs'!AI14+'Temp Relocation Living Costs'!AI14</f>
        <v>293144393.26405644</v>
      </c>
      <c r="AR14" s="53">
        <f>'Temp Relocation Housing Costs'!AJ14+'Temp Relocation Living Costs'!AJ14</f>
        <v>231715841.57807851</v>
      </c>
      <c r="AS14" s="53">
        <f>'Temp Relocation Housing Costs'!AK14+'Temp Relocation Living Costs'!AK14</f>
        <v>104531397.03739588</v>
      </c>
      <c r="AT14" s="53">
        <f>'Temp Relocation Housing Costs'!AL14+'Temp Relocation Living Costs'!AL14</f>
        <v>65955754.229143605</v>
      </c>
      <c r="AU14" s="53">
        <f>'Temp Relocation Housing Costs'!AM14+'Temp Relocation Living Costs'!AM14</f>
        <v>34873676.179229915</v>
      </c>
      <c r="AW14" s="68">
        <v>2033</v>
      </c>
      <c r="AX14" s="55">
        <f t="shared" si="5"/>
        <v>0</v>
      </c>
      <c r="AY14" s="56">
        <f t="shared" si="6"/>
        <v>2207039.6821442395</v>
      </c>
      <c r="AZ14" s="57">
        <f t="shared" si="7"/>
        <v>885511298.84536505</v>
      </c>
      <c r="BA14" s="58">
        <f t="shared" si="8"/>
        <v>887718338.52750933</v>
      </c>
    </row>
    <row r="15" spans="1:53" x14ac:dyDescent="0.35">
      <c r="A15">
        <v>2034</v>
      </c>
      <c r="B15" s="51">
        <f>'Temp Relocation Housing Costs'!B15+'Temp Relocation Living Costs'!B15</f>
        <v>0</v>
      </c>
      <c r="C15" s="51">
        <f>'Temp Relocation Housing Costs'!C15+'Temp Relocation Living Costs'!C15</f>
        <v>0</v>
      </c>
      <c r="D15" s="51">
        <f>'Temp Relocation Housing Costs'!D15+'Temp Relocation Living Costs'!D15</f>
        <v>0</v>
      </c>
      <c r="E15" s="51">
        <f>'Temp Relocation Housing Costs'!E15+'Temp Relocation Living Costs'!E15</f>
        <v>0</v>
      </c>
      <c r="F15" s="51">
        <f>'Temp Relocation Housing Costs'!F15+'Temp Relocation Living Costs'!F15</f>
        <v>0</v>
      </c>
      <c r="G15" s="51">
        <f>'Temp Relocation Housing Costs'!G15+'Temp Relocation Living Costs'!G15</f>
        <v>0</v>
      </c>
      <c r="H15" s="52">
        <f>'Temp Relocation Housing Costs'!H15+'Temp Relocation Living Costs'!H15</f>
        <v>527506.63245423802</v>
      </c>
      <c r="I15" s="52">
        <f>'Temp Relocation Housing Costs'!I15+'Temp Relocation Living Costs'!I15</f>
        <v>605532.95645521441</v>
      </c>
      <c r="J15" s="52">
        <f>'Temp Relocation Housing Costs'!J15+'Temp Relocation Living Costs'!J15</f>
        <v>417115.31118072302</v>
      </c>
      <c r="K15" s="52">
        <f>'Temp Relocation Housing Costs'!K15+'Temp Relocation Living Costs'!K15</f>
        <v>376316.42182695254</v>
      </c>
      <c r="L15" s="52">
        <f>'Temp Relocation Housing Costs'!L15+'Temp Relocation Living Costs'!L15</f>
        <v>309962.1972234323</v>
      </c>
      <c r="M15" s="52">
        <f>'Temp Relocation Housing Costs'!M15+'Temp Relocation Living Costs'!M15</f>
        <v>131645.04045779997</v>
      </c>
      <c r="N15" s="53">
        <f>'Temp Relocation Housing Costs'!N15+'Temp Relocation Living Costs'!N15</f>
        <v>169120966.7562404</v>
      </c>
      <c r="O15" s="53">
        <f>'Temp Relocation Housing Costs'!O15+'Temp Relocation Living Costs'!O15</f>
        <v>325470131.08613801</v>
      </c>
      <c r="P15" s="53">
        <f>'Temp Relocation Housing Costs'!P15+'Temp Relocation Living Costs'!P15</f>
        <v>259998175.50108558</v>
      </c>
      <c r="Q15" s="53">
        <f>'Temp Relocation Housing Costs'!Q15+'Temp Relocation Living Costs'!Q15</f>
        <v>106256950.28959367</v>
      </c>
      <c r="R15" s="53">
        <f>'Temp Relocation Housing Costs'!R15+'Temp Relocation Living Costs'!R15</f>
        <v>68266479.961886033</v>
      </c>
      <c r="S15" s="53">
        <f>'Temp Relocation Housing Costs'!S15+'Temp Relocation Living Costs'!S15</f>
        <v>38658234.657847449</v>
      </c>
      <c r="U15" s="68">
        <v>2034</v>
      </c>
      <c r="V15" s="55">
        <f t="shared" si="0"/>
        <v>0</v>
      </c>
      <c r="W15" s="56">
        <f t="shared" si="1"/>
        <v>2368078.5595983602</v>
      </c>
      <c r="X15" s="57">
        <f t="shared" si="2"/>
        <v>967770938.25279105</v>
      </c>
      <c r="Y15" s="58">
        <f t="shared" si="3"/>
        <v>970139016.81238937</v>
      </c>
      <c r="Z15" s="96">
        <f t="shared" si="4"/>
        <v>506805585.63509387</v>
      </c>
      <c r="AC15">
        <v>2034</v>
      </c>
      <c r="AD15" s="51">
        <f>'Temp Relocation Housing Costs'!V15+'Temp Relocation Living Costs'!V15</f>
        <v>0</v>
      </c>
      <c r="AE15" s="51">
        <f>'Temp Relocation Housing Costs'!W15+'Temp Relocation Living Costs'!W15</f>
        <v>0</v>
      </c>
      <c r="AF15" s="51">
        <f>'Temp Relocation Housing Costs'!X15+'Temp Relocation Living Costs'!X15</f>
        <v>0</v>
      </c>
      <c r="AG15" s="51">
        <f>'Temp Relocation Housing Costs'!Y15+'Temp Relocation Living Costs'!Y15</f>
        <v>0</v>
      </c>
      <c r="AH15" s="51">
        <f>'Temp Relocation Housing Costs'!Z15+'Temp Relocation Living Costs'!Z15</f>
        <v>0</v>
      </c>
      <c r="AI15" s="51">
        <f>'Temp Relocation Housing Costs'!AA15+'Temp Relocation Living Costs'!AA15</f>
        <v>0</v>
      </c>
      <c r="AJ15" s="52">
        <f>'Temp Relocation Housing Costs'!AB15+'Temp Relocation Living Costs'!AB15</f>
        <v>491095.84128668671</v>
      </c>
      <c r="AK15" s="52">
        <f>'Temp Relocation Housing Costs'!AC15+'Temp Relocation Living Costs'!AC15</f>
        <v>552967.83647697442</v>
      </c>
      <c r="AL15" s="52">
        <f>'Temp Relocation Housing Costs'!AD15+'Temp Relocation Living Costs'!AD15</f>
        <v>376906.12098018132</v>
      </c>
      <c r="AM15" s="52">
        <f>'Temp Relocation Housing Costs'!AE15+'Temp Relocation Living Costs'!AE15</f>
        <v>375348.09094418981</v>
      </c>
      <c r="AN15" s="52">
        <f>'Temp Relocation Housing Costs'!AF15+'Temp Relocation Living Costs'!AF15</f>
        <v>303630.60504911595</v>
      </c>
      <c r="AO15" s="52">
        <f>'Temp Relocation Housing Costs'!AG15+'Temp Relocation Living Costs'!AG15</f>
        <v>120407.03107342824</v>
      </c>
      <c r="AP15" s="53">
        <f>'Temp Relocation Housing Costs'!AH15+'Temp Relocation Living Costs'!AH15</f>
        <v>157447505.56397745</v>
      </c>
      <c r="AQ15" s="53">
        <f>'Temp Relocation Housing Costs'!AI15+'Temp Relocation Living Costs'!AI15</f>
        <v>297216711.83373475</v>
      </c>
      <c r="AR15" s="53">
        <f>'Temp Relocation Housing Costs'!AJ15+'Temp Relocation Living Costs'!AJ15</f>
        <v>234934803.78997752</v>
      </c>
      <c r="AS15" s="53">
        <f>'Temp Relocation Housing Costs'!AK15+'Temp Relocation Living Costs'!AK15</f>
        <v>105983531.75001979</v>
      </c>
      <c r="AT15" s="53">
        <f>'Temp Relocation Housing Costs'!AL15+'Temp Relocation Living Costs'!AL15</f>
        <v>66872001.815303437</v>
      </c>
      <c r="AU15" s="53">
        <f>'Temp Relocation Housing Costs'!AM15+'Temp Relocation Living Costs'!AM15</f>
        <v>35358136.132621214</v>
      </c>
      <c r="AW15" s="68">
        <v>2034</v>
      </c>
      <c r="AX15" s="55">
        <f t="shared" si="5"/>
        <v>0</v>
      </c>
      <c r="AY15" s="56">
        <f t="shared" si="6"/>
        <v>2220355.5258105765</v>
      </c>
      <c r="AZ15" s="57">
        <f t="shared" si="7"/>
        <v>897812690.88563418</v>
      </c>
      <c r="BA15" s="58">
        <f t="shared" si="8"/>
        <v>900033046.41144478</v>
      </c>
    </row>
    <row r="16" spans="1:53" x14ac:dyDescent="0.35">
      <c r="A16">
        <v>2035</v>
      </c>
      <c r="B16" s="51">
        <f>'Temp Relocation Housing Costs'!B16+'Temp Relocation Living Costs'!B16</f>
        <v>0</v>
      </c>
      <c r="C16" s="51">
        <f>'Temp Relocation Housing Costs'!C16+'Temp Relocation Living Costs'!C16</f>
        <v>0</v>
      </c>
      <c r="D16" s="51">
        <f>'Temp Relocation Housing Costs'!D16+'Temp Relocation Living Costs'!D16</f>
        <v>0</v>
      </c>
      <c r="E16" s="51">
        <f>'Temp Relocation Housing Costs'!E16+'Temp Relocation Living Costs'!E16</f>
        <v>0</v>
      </c>
      <c r="F16" s="51">
        <f>'Temp Relocation Housing Costs'!F16+'Temp Relocation Living Costs'!F16</f>
        <v>0</v>
      </c>
      <c r="G16" s="51">
        <f>'Temp Relocation Housing Costs'!G16+'Temp Relocation Living Costs'!G16</f>
        <v>0</v>
      </c>
      <c r="H16" s="52">
        <f>'Temp Relocation Housing Costs'!H16+'Temp Relocation Living Costs'!H16</f>
        <v>530689.26478638174</v>
      </c>
      <c r="I16" s="52">
        <f>'Temp Relocation Housing Costs'!I16+'Temp Relocation Living Costs'!I16</f>
        <v>609186.34893755475</v>
      </c>
      <c r="J16" s="52">
        <f>'Temp Relocation Housing Costs'!J16+'Temp Relocation Living Costs'!J16</f>
        <v>419631.91399464326</v>
      </c>
      <c r="K16" s="52">
        <f>'Temp Relocation Housing Costs'!K16+'Temp Relocation Living Costs'!K16</f>
        <v>378586.87064700021</v>
      </c>
      <c r="L16" s="52">
        <f>'Temp Relocation Housing Costs'!L16+'Temp Relocation Living Costs'!L16</f>
        <v>311832.30775841436</v>
      </c>
      <c r="M16" s="52">
        <f>'Temp Relocation Housing Costs'!M16+'Temp Relocation Living Costs'!M16</f>
        <v>132439.30111036857</v>
      </c>
      <c r="N16" s="53">
        <f>'Temp Relocation Housing Costs'!N16+'Temp Relocation Living Costs'!N16</f>
        <v>171470370.22179812</v>
      </c>
      <c r="O16" s="53">
        <f>'Temp Relocation Housing Costs'!O16+'Temp Relocation Living Costs'!O16</f>
        <v>329991514.02626407</v>
      </c>
      <c r="P16" s="53">
        <f>'Temp Relocation Housing Costs'!P16+'Temp Relocation Living Costs'!P16</f>
        <v>263610031.71428567</v>
      </c>
      <c r="Q16" s="53">
        <f>'Temp Relocation Housing Costs'!Q16+'Temp Relocation Living Costs'!Q16</f>
        <v>107733056.13287315</v>
      </c>
      <c r="R16" s="53">
        <f>'Temp Relocation Housing Costs'!R16+'Temp Relocation Living Costs'!R16</f>
        <v>69214827.808283165</v>
      </c>
      <c r="S16" s="53">
        <f>'Temp Relocation Housing Costs'!S16+'Temp Relocation Living Costs'!S16</f>
        <v>39195269.13807483</v>
      </c>
      <c r="U16" s="68">
        <v>2035</v>
      </c>
      <c r="V16" s="55">
        <f t="shared" si="0"/>
        <v>0</v>
      </c>
      <c r="W16" s="56">
        <f t="shared" si="1"/>
        <v>2382366.0072343629</v>
      </c>
      <c r="X16" s="57">
        <f t="shared" si="2"/>
        <v>981215069.04157913</v>
      </c>
      <c r="Y16" s="58">
        <f t="shared" si="3"/>
        <v>983597435.04881346</v>
      </c>
      <c r="Z16" s="96">
        <f t="shared" si="4"/>
        <v>486771819.03690982</v>
      </c>
      <c r="AC16">
        <v>2035</v>
      </c>
      <c r="AD16" s="51">
        <f>'Temp Relocation Housing Costs'!V16+'Temp Relocation Living Costs'!V16</f>
        <v>0</v>
      </c>
      <c r="AE16" s="51">
        <f>'Temp Relocation Housing Costs'!W16+'Temp Relocation Living Costs'!W16</f>
        <v>0</v>
      </c>
      <c r="AF16" s="51">
        <f>'Temp Relocation Housing Costs'!X16+'Temp Relocation Living Costs'!X16</f>
        <v>0</v>
      </c>
      <c r="AG16" s="51">
        <f>'Temp Relocation Housing Costs'!Y16+'Temp Relocation Living Costs'!Y16</f>
        <v>0</v>
      </c>
      <c r="AH16" s="51">
        <f>'Temp Relocation Housing Costs'!Z16+'Temp Relocation Living Costs'!Z16</f>
        <v>0</v>
      </c>
      <c r="AI16" s="51">
        <f>'Temp Relocation Housing Costs'!AA16+'Temp Relocation Living Costs'!AA16</f>
        <v>0</v>
      </c>
      <c r="AJ16" s="52">
        <f>'Temp Relocation Housing Costs'!AB16+'Temp Relocation Living Costs'!AB16</f>
        <v>494058.79455874034</v>
      </c>
      <c r="AK16" s="52">
        <f>'Temp Relocation Housing Costs'!AC16+'Temp Relocation Living Costs'!AC16</f>
        <v>556304.08517363854</v>
      </c>
      <c r="AL16" s="52">
        <f>'Temp Relocation Housing Costs'!AD16+'Temp Relocation Living Costs'!AD16</f>
        <v>379180.127661829</v>
      </c>
      <c r="AM16" s="52">
        <f>'Temp Relocation Housing Costs'!AE16+'Temp Relocation Living Costs'!AE16</f>
        <v>377612.69748475496</v>
      </c>
      <c r="AN16" s="52">
        <f>'Temp Relocation Housing Costs'!AF16+'Temp Relocation Living Costs'!AF16</f>
        <v>305462.51487015781</v>
      </c>
      <c r="AO16" s="52">
        <f>'Temp Relocation Housing Costs'!AG16+'Temp Relocation Living Costs'!AG16</f>
        <v>121133.48887800373</v>
      </c>
      <c r="AP16" s="53">
        <f>'Temp Relocation Housing Costs'!AH16+'Temp Relocation Living Costs'!AH16</f>
        <v>159634743.03257936</v>
      </c>
      <c r="AQ16" s="53">
        <f>'Temp Relocation Housing Costs'!AI16+'Temp Relocation Living Costs'!AI16</f>
        <v>301345602.45088875</v>
      </c>
      <c r="AR16" s="53">
        <f>'Temp Relocation Housing Costs'!AJ16+'Temp Relocation Living Costs'!AJ16</f>
        <v>238198483.34899905</v>
      </c>
      <c r="AS16" s="53">
        <f>'Temp Relocation Housing Costs'!AK16+'Temp Relocation Living Costs'!AK16</f>
        <v>107455839.30337259</v>
      </c>
      <c r="AT16" s="53">
        <f>'Temp Relocation Housing Costs'!AL16+'Temp Relocation Living Costs'!AL16</f>
        <v>67800977.777462557</v>
      </c>
      <c r="AU16" s="53">
        <f>'Temp Relocation Housing Costs'!AM16+'Temp Relocation Living Costs'!AM16</f>
        <v>35849326.132057376</v>
      </c>
      <c r="AW16" s="68">
        <v>2035</v>
      </c>
      <c r="AX16" s="55">
        <f t="shared" si="5"/>
        <v>0</v>
      </c>
      <c r="AY16" s="56">
        <f t="shared" si="6"/>
        <v>2233751.7086271243</v>
      </c>
      <c r="AZ16" s="57">
        <f t="shared" si="7"/>
        <v>910284972.04535985</v>
      </c>
      <c r="BA16" s="58">
        <f t="shared" si="8"/>
        <v>912518723.75398695</v>
      </c>
    </row>
    <row r="17" spans="1:53" x14ac:dyDescent="0.35">
      <c r="A17">
        <v>2036</v>
      </c>
      <c r="B17" s="51">
        <f>'Temp Relocation Housing Costs'!B17+'Temp Relocation Living Costs'!B17</f>
        <v>0</v>
      </c>
      <c r="C17" s="51">
        <f>'Temp Relocation Housing Costs'!C17+'Temp Relocation Living Costs'!C17</f>
        <v>0</v>
      </c>
      <c r="D17" s="51">
        <f>'Temp Relocation Housing Costs'!D17+'Temp Relocation Living Costs'!D17</f>
        <v>0</v>
      </c>
      <c r="E17" s="51">
        <f>'Temp Relocation Housing Costs'!E17+'Temp Relocation Living Costs'!E17</f>
        <v>0</v>
      </c>
      <c r="F17" s="51">
        <f>'Temp Relocation Housing Costs'!F17+'Temp Relocation Living Costs'!F17</f>
        <v>0</v>
      </c>
      <c r="G17" s="51">
        <f>'Temp Relocation Housing Costs'!G17+'Temp Relocation Living Costs'!G17</f>
        <v>0</v>
      </c>
      <c r="H17" s="52">
        <f>'Temp Relocation Housing Costs'!H17+'Temp Relocation Living Costs'!H17</f>
        <v>533891.0990544603</v>
      </c>
      <c r="I17" s="52">
        <f>'Temp Relocation Housing Costs'!I17+'Temp Relocation Living Costs'!I17</f>
        <v>612861.78361675271</v>
      </c>
      <c r="J17" s="52">
        <f>'Temp Relocation Housing Costs'!J17+'Temp Relocation Living Costs'!J17</f>
        <v>422163.70035506308</v>
      </c>
      <c r="K17" s="52">
        <f>'Temp Relocation Housing Costs'!K17+'Temp Relocation Living Costs'!K17</f>
        <v>380871.01788025937</v>
      </c>
      <c r="L17" s="52">
        <f>'Temp Relocation Housing Costs'!L17+'Temp Relocation Living Costs'!L17</f>
        <v>313713.70132547058</v>
      </c>
      <c r="M17" s="52">
        <f>'Temp Relocation Housing Costs'!M17+'Temp Relocation Living Costs'!M17</f>
        <v>133238.35381573325</v>
      </c>
      <c r="N17" s="53">
        <f>'Temp Relocation Housing Costs'!N17+'Temp Relocation Living Costs'!N17</f>
        <v>173852411.2529389</v>
      </c>
      <c r="O17" s="53">
        <f>'Temp Relocation Housing Costs'!O17+'Temp Relocation Living Costs'!O17</f>
        <v>334575707.3497057</v>
      </c>
      <c r="P17" s="53">
        <f>'Temp Relocation Housing Costs'!P17+'Temp Relocation Living Costs'!P17</f>
        <v>267272063.29998478</v>
      </c>
      <c r="Q17" s="53">
        <f>'Temp Relocation Housing Costs'!Q17+'Temp Relocation Living Costs'!Q17</f>
        <v>109229667.8202845</v>
      </c>
      <c r="R17" s="53">
        <f>'Temp Relocation Housing Costs'!R17+'Temp Relocation Living Costs'!R17</f>
        <v>70176349.962748736</v>
      </c>
      <c r="S17" s="53">
        <f>'Temp Relocation Housing Costs'!S17+'Temp Relocation Living Costs'!S17</f>
        <v>39739764.021900728</v>
      </c>
      <c r="U17" s="68">
        <v>2036</v>
      </c>
      <c r="V17" s="55">
        <f t="shared" si="0"/>
        <v>0</v>
      </c>
      <c r="W17" s="56">
        <f t="shared" si="1"/>
        <v>2396739.6560477391</v>
      </c>
      <c r="X17" s="57">
        <f t="shared" si="2"/>
        <v>994845963.7075634</v>
      </c>
      <c r="Y17" s="58">
        <f t="shared" si="3"/>
        <v>997242703.3636111</v>
      </c>
      <c r="Z17" s="96">
        <f t="shared" si="4"/>
        <v>467530045.42052782</v>
      </c>
      <c r="AC17">
        <v>2036</v>
      </c>
      <c r="AD17" s="51">
        <f>'Temp Relocation Housing Costs'!V17+'Temp Relocation Living Costs'!V17</f>
        <v>0</v>
      </c>
      <c r="AE17" s="51">
        <f>'Temp Relocation Housing Costs'!W17+'Temp Relocation Living Costs'!W17</f>
        <v>0</v>
      </c>
      <c r="AF17" s="51">
        <f>'Temp Relocation Housing Costs'!X17+'Temp Relocation Living Costs'!X17</f>
        <v>0</v>
      </c>
      <c r="AG17" s="51">
        <f>'Temp Relocation Housing Costs'!Y17+'Temp Relocation Living Costs'!Y17</f>
        <v>0</v>
      </c>
      <c r="AH17" s="51">
        <f>'Temp Relocation Housing Costs'!Z17+'Temp Relocation Living Costs'!Z17</f>
        <v>0</v>
      </c>
      <c r="AI17" s="51">
        <f>'Temp Relocation Housing Costs'!AA17+'Temp Relocation Living Costs'!AA17</f>
        <v>0</v>
      </c>
      <c r="AJ17" s="52">
        <f>'Temp Relocation Housing Costs'!AB17+'Temp Relocation Living Costs'!AB17</f>
        <v>497039.62436599203</v>
      </c>
      <c r="AK17" s="52">
        <f>'Temp Relocation Housing Costs'!AC17+'Temp Relocation Living Costs'!AC17</f>
        <v>559660.46262758621</v>
      </c>
      <c r="AL17" s="52">
        <f>'Temp Relocation Housing Costs'!AD17+'Temp Relocation Living Costs'!AD17</f>
        <v>381467.85422251356</v>
      </c>
      <c r="AM17" s="52">
        <f>'Temp Relocation Housing Costs'!AE17+'Temp Relocation Living Costs'!AE17</f>
        <v>379890.96719001263</v>
      </c>
      <c r="AN17" s="52">
        <f>'Temp Relocation Housing Costs'!AF17+'Temp Relocation Living Costs'!AF17</f>
        <v>307305.47724498261</v>
      </c>
      <c r="AO17" s="52">
        <f>'Temp Relocation Housing Costs'!AG17+'Temp Relocation Living Costs'!AG17</f>
        <v>121864.3296570378</v>
      </c>
      <c r="AP17" s="53">
        <f>'Temp Relocation Housing Costs'!AH17+'Temp Relocation Living Costs'!AH17</f>
        <v>161852365.28071091</v>
      </c>
      <c r="AQ17" s="53">
        <f>'Temp Relocation Housing Costs'!AI17+'Temp Relocation Living Costs'!AI17</f>
        <v>305531851.00603759</v>
      </c>
      <c r="AR17" s="53">
        <f>'Temp Relocation Housing Costs'!AJ17+'Temp Relocation Living Costs'!AJ17</f>
        <v>241507501.46191776</v>
      </c>
      <c r="AS17" s="53">
        <f>'Temp Relocation Housing Costs'!AK17+'Temp Relocation Living Costs'!AK17</f>
        <v>108948599.93557516</v>
      </c>
      <c r="AT17" s="53">
        <f>'Temp Relocation Housing Costs'!AL17+'Temp Relocation Living Costs'!AL17</f>
        <v>68742858.936338395</v>
      </c>
      <c r="AU17" s="53">
        <f>'Temp Relocation Housing Costs'!AM17+'Temp Relocation Living Costs'!AM17</f>
        <v>36347339.670343027</v>
      </c>
      <c r="AW17" s="68">
        <v>2036</v>
      </c>
      <c r="AX17" s="55">
        <f t="shared" si="5"/>
        <v>0</v>
      </c>
      <c r="AY17" s="56">
        <f t="shared" si="6"/>
        <v>2247228.7153081247</v>
      </c>
      <c r="AZ17" s="57">
        <f t="shared" si="7"/>
        <v>922930516.29092288</v>
      </c>
      <c r="BA17" s="58">
        <f t="shared" si="8"/>
        <v>925177745.00623095</v>
      </c>
    </row>
    <row r="18" spans="1:53" x14ac:dyDescent="0.35">
      <c r="A18">
        <v>2037</v>
      </c>
      <c r="B18" s="51">
        <f>'Temp Relocation Housing Costs'!B18+'Temp Relocation Living Costs'!B18</f>
        <v>0</v>
      </c>
      <c r="C18" s="51">
        <f>'Temp Relocation Housing Costs'!C18+'Temp Relocation Living Costs'!C18</f>
        <v>0</v>
      </c>
      <c r="D18" s="51">
        <f>'Temp Relocation Housing Costs'!D18+'Temp Relocation Living Costs'!D18</f>
        <v>0</v>
      </c>
      <c r="E18" s="51">
        <f>'Temp Relocation Housing Costs'!E18+'Temp Relocation Living Costs'!E18</f>
        <v>0</v>
      </c>
      <c r="F18" s="51">
        <f>'Temp Relocation Housing Costs'!F18+'Temp Relocation Living Costs'!F18</f>
        <v>0</v>
      </c>
      <c r="G18" s="51">
        <f>'Temp Relocation Housing Costs'!G18+'Temp Relocation Living Costs'!G18</f>
        <v>0</v>
      </c>
      <c r="H18" s="52">
        <f>'Temp Relocation Housing Costs'!H18+'Temp Relocation Living Costs'!H18</f>
        <v>537112.25111048087</v>
      </c>
      <c r="I18" s="52">
        <f>'Temp Relocation Housing Costs'!I18+'Temp Relocation Living Costs'!I18</f>
        <v>616559.39348110463</v>
      </c>
      <c r="J18" s="52">
        <f>'Temp Relocation Housing Costs'!J18+'Temp Relocation Living Costs'!J18</f>
        <v>424710.76186963829</v>
      </c>
      <c r="K18" s="52">
        <f>'Temp Relocation Housing Costs'!K18+'Temp Relocation Living Costs'!K18</f>
        <v>383168.94617405633</v>
      </c>
      <c r="L18" s="52">
        <f>'Temp Relocation Housing Costs'!L18+'Temp Relocation Living Costs'!L18</f>
        <v>315606.44599908666</v>
      </c>
      <c r="M18" s="52">
        <f>'Temp Relocation Housing Costs'!M18+'Temp Relocation Living Costs'!M18</f>
        <v>134042.22748602749</v>
      </c>
      <c r="N18" s="53">
        <f>'Temp Relocation Housing Costs'!N18+'Temp Relocation Living Costs'!N18</f>
        <v>176267543.24589828</v>
      </c>
      <c r="O18" s="53">
        <f>'Temp Relocation Housing Costs'!O18+'Temp Relocation Living Costs'!O18</f>
        <v>339223583.60902125</v>
      </c>
      <c r="P18" s="53">
        <f>'Temp Relocation Housing Costs'!P18+'Temp Relocation Living Costs'!P18</f>
        <v>270984967.28703916</v>
      </c>
      <c r="Q18" s="53">
        <f>'Temp Relocation Housing Costs'!Q18+'Temp Relocation Living Costs'!Q18</f>
        <v>110747070.21598259</v>
      </c>
      <c r="R18" s="53">
        <f>'Temp Relocation Housing Costs'!R18+'Temp Relocation Living Costs'!R18</f>
        <v>71151229.440822631</v>
      </c>
      <c r="S18" s="53">
        <f>'Temp Relocation Housing Costs'!S18+'Temp Relocation Living Costs'!S18</f>
        <v>40291822.948148884</v>
      </c>
      <c r="U18" s="68">
        <v>2037</v>
      </c>
      <c r="V18" s="55">
        <f t="shared" si="0"/>
        <v>0</v>
      </c>
      <c r="W18" s="56">
        <f t="shared" si="1"/>
        <v>2411200.026120394</v>
      </c>
      <c r="X18" s="57">
        <f t="shared" si="2"/>
        <v>1008666216.7469127</v>
      </c>
      <c r="Y18" s="58">
        <f t="shared" si="3"/>
        <v>1011077416.7730331</v>
      </c>
      <c r="Z18" s="96">
        <f t="shared" si="4"/>
        <v>449048951.7929678</v>
      </c>
      <c r="AC18">
        <v>2037</v>
      </c>
      <c r="AD18" s="51">
        <f>'Temp Relocation Housing Costs'!V18+'Temp Relocation Living Costs'!V18</f>
        <v>0</v>
      </c>
      <c r="AE18" s="51">
        <f>'Temp Relocation Housing Costs'!W18+'Temp Relocation Living Costs'!W18</f>
        <v>0</v>
      </c>
      <c r="AF18" s="51">
        <f>'Temp Relocation Housing Costs'!X18+'Temp Relocation Living Costs'!X18</f>
        <v>0</v>
      </c>
      <c r="AG18" s="51">
        <f>'Temp Relocation Housing Costs'!Y18+'Temp Relocation Living Costs'!Y18</f>
        <v>0</v>
      </c>
      <c r="AH18" s="51">
        <f>'Temp Relocation Housing Costs'!Z18+'Temp Relocation Living Costs'!Z18</f>
        <v>0</v>
      </c>
      <c r="AI18" s="51">
        <f>'Temp Relocation Housing Costs'!AA18+'Temp Relocation Living Costs'!AA18</f>
        <v>0</v>
      </c>
      <c r="AJ18" s="52">
        <f>'Temp Relocation Housing Costs'!AB18+'Temp Relocation Living Costs'!AB18</f>
        <v>500038.43856384198</v>
      </c>
      <c r="AK18" s="52">
        <f>'Temp Relocation Housing Costs'!AC18+'Temp Relocation Living Costs'!AC18</f>
        <v>563037.09028266219</v>
      </c>
      <c r="AL18" s="52">
        <f>'Temp Relocation Housing Costs'!AD18+'Temp Relocation Living Costs'!AD18</f>
        <v>383769.38343907241</v>
      </c>
      <c r="AM18" s="52">
        <f>'Temp Relocation Housing Costs'!AE18+'Temp Relocation Living Costs'!AE18</f>
        <v>382182.98249462229</v>
      </c>
      <c r="AN18" s="52">
        <f>'Temp Relocation Housing Costs'!AF18+'Temp Relocation Living Costs'!AF18</f>
        <v>309159.55885751965</v>
      </c>
      <c r="AO18" s="52">
        <f>'Temp Relocation Housing Costs'!AG18+'Temp Relocation Living Costs'!AG18</f>
        <v>122599.57985455102</v>
      </c>
      <c r="AP18" s="53">
        <f>'Temp Relocation Housing Costs'!AH18+'Temp Relocation Living Costs'!AH18</f>
        <v>164100794.40923697</v>
      </c>
      <c r="AQ18" s="53">
        <f>'Temp Relocation Housing Costs'!AI18+'Temp Relocation Living Costs'!AI18</f>
        <v>309776254.30717564</v>
      </c>
      <c r="AR18" s="53">
        <f>'Temp Relocation Housing Costs'!AJ18+'Temp Relocation Living Costs'!AJ18</f>
        <v>244862487.96522123</v>
      </c>
      <c r="AS18" s="53">
        <f>'Temp Relocation Housing Costs'!AK18+'Temp Relocation Living Costs'!AK18</f>
        <v>110462097.7777749</v>
      </c>
      <c r="AT18" s="53">
        <f>'Temp Relocation Housing Costs'!AL18+'Temp Relocation Living Costs'!AL18</f>
        <v>69697824.569015771</v>
      </c>
      <c r="AU18" s="53">
        <f>'Temp Relocation Housing Costs'!AM18+'Temp Relocation Living Costs'!AM18</f>
        <v>36852271.539070994</v>
      </c>
      <c r="AW18" s="68">
        <v>2037</v>
      </c>
      <c r="AX18" s="55">
        <f t="shared" si="5"/>
        <v>0</v>
      </c>
      <c r="AY18" s="56">
        <f t="shared" si="6"/>
        <v>2260787.0334922695</v>
      </c>
      <c r="AZ18" s="57">
        <f t="shared" si="7"/>
        <v>935751730.56749547</v>
      </c>
      <c r="BA18" s="58">
        <f t="shared" si="8"/>
        <v>938012517.60098779</v>
      </c>
    </row>
    <row r="19" spans="1:53" x14ac:dyDescent="0.35">
      <c r="A19">
        <v>2038</v>
      </c>
      <c r="B19" s="51">
        <f>'Temp Relocation Housing Costs'!B19+'Temp Relocation Living Costs'!B19</f>
        <v>0</v>
      </c>
      <c r="C19" s="51">
        <f>'Temp Relocation Housing Costs'!C19+'Temp Relocation Living Costs'!C19</f>
        <v>0</v>
      </c>
      <c r="D19" s="51">
        <f>'Temp Relocation Housing Costs'!D19+'Temp Relocation Living Costs'!D19</f>
        <v>0</v>
      </c>
      <c r="E19" s="51">
        <f>'Temp Relocation Housing Costs'!E19+'Temp Relocation Living Costs'!E19</f>
        <v>0</v>
      </c>
      <c r="F19" s="51">
        <f>'Temp Relocation Housing Costs'!F19+'Temp Relocation Living Costs'!F19</f>
        <v>0</v>
      </c>
      <c r="G19" s="51">
        <f>'Temp Relocation Housing Costs'!G19+'Temp Relocation Living Costs'!G19</f>
        <v>0</v>
      </c>
      <c r="H19" s="52">
        <f>'Temp Relocation Housing Costs'!H19+'Temp Relocation Living Costs'!H19</f>
        <v>540352.83750542626</v>
      </c>
      <c r="I19" s="52">
        <f>'Temp Relocation Housing Costs'!I19+'Temp Relocation Living Costs'!I19</f>
        <v>620279.31232127221</v>
      </c>
      <c r="J19" s="52">
        <f>'Temp Relocation Housing Costs'!J19+'Temp Relocation Living Costs'!J19</f>
        <v>427273.19069872604</v>
      </c>
      <c r="K19" s="52">
        <f>'Temp Relocation Housing Costs'!K19+'Temp Relocation Living Costs'!K19</f>
        <v>385480.73867435782</v>
      </c>
      <c r="L19" s="52">
        <f>'Temp Relocation Housing Costs'!L19+'Temp Relocation Living Costs'!L19</f>
        <v>317510.61026446545</v>
      </c>
      <c r="M19" s="52">
        <f>'Temp Relocation Housing Costs'!M19+'Temp Relocation Living Costs'!M19</f>
        <v>134850.95120782184</v>
      </c>
      <c r="N19" s="53">
        <f>'Temp Relocation Housing Costs'!N19+'Temp Relocation Living Costs'!N19</f>
        <v>178716225.89542538</v>
      </c>
      <c r="O19" s="53">
        <f>'Temp Relocation Housing Costs'!O19+'Temp Relocation Living Costs'!O19</f>
        <v>343936027.47814035</v>
      </c>
      <c r="P19" s="53">
        <f>'Temp Relocation Housing Costs'!P19+'Temp Relocation Living Costs'!P19</f>
        <v>274749450.38732708</v>
      </c>
      <c r="Q19" s="53">
        <f>'Temp Relocation Housing Costs'!Q19+'Temp Relocation Living Costs'!Q19</f>
        <v>112285552.14141297</v>
      </c>
      <c r="R19" s="53">
        <f>'Temp Relocation Housing Costs'!R19+'Temp Relocation Living Costs'!R19</f>
        <v>72139651.800469488</v>
      </c>
      <c r="S19" s="53">
        <f>'Temp Relocation Housing Costs'!S19+'Temp Relocation Living Costs'!S19</f>
        <v>40851550.995378286</v>
      </c>
      <c r="U19" s="68">
        <v>2038</v>
      </c>
      <c r="V19" s="55">
        <f t="shared" si="0"/>
        <v>0</v>
      </c>
      <c r="W19" s="56">
        <f t="shared" si="1"/>
        <v>2425747.6406720695</v>
      </c>
      <c r="X19" s="57">
        <f t="shared" si="2"/>
        <v>1022678458.6981536</v>
      </c>
      <c r="Y19" s="58">
        <f t="shared" si="3"/>
        <v>1025104206.3388257</v>
      </c>
      <c r="Z19" s="96">
        <f t="shared" si="4"/>
        <v>431298463.33237648</v>
      </c>
      <c r="AC19">
        <v>2038</v>
      </c>
      <c r="AD19" s="51">
        <f>'Temp Relocation Housing Costs'!V19+'Temp Relocation Living Costs'!V19</f>
        <v>0</v>
      </c>
      <c r="AE19" s="51">
        <f>'Temp Relocation Housing Costs'!W19+'Temp Relocation Living Costs'!W19</f>
        <v>0</v>
      </c>
      <c r="AF19" s="51">
        <f>'Temp Relocation Housing Costs'!X19+'Temp Relocation Living Costs'!X19</f>
        <v>0</v>
      </c>
      <c r="AG19" s="51">
        <f>'Temp Relocation Housing Costs'!Y19+'Temp Relocation Living Costs'!Y19</f>
        <v>0</v>
      </c>
      <c r="AH19" s="51">
        <f>'Temp Relocation Housing Costs'!Z19+'Temp Relocation Living Costs'!Z19</f>
        <v>0</v>
      </c>
      <c r="AI19" s="51">
        <f>'Temp Relocation Housing Costs'!AA19+'Temp Relocation Living Costs'!AA19</f>
        <v>0</v>
      </c>
      <c r="AJ19" s="52">
        <f>'Temp Relocation Housing Costs'!AB19+'Temp Relocation Living Costs'!AB19</f>
        <v>503055.34565841948</v>
      </c>
      <c r="AK19" s="52">
        <f>'Temp Relocation Housing Costs'!AC19+'Temp Relocation Living Costs'!AC19</f>
        <v>566434.09031542507</v>
      </c>
      <c r="AL19" s="52">
        <f>'Temp Relocation Housing Costs'!AD19+'Temp Relocation Living Costs'!AD19</f>
        <v>386084.7985877645</v>
      </c>
      <c r="AM19" s="52">
        <f>'Temp Relocation Housing Costs'!AE19+'Temp Relocation Living Costs'!AE19</f>
        <v>384488.82633060106</v>
      </c>
      <c r="AN19" s="52">
        <f>'Temp Relocation Housing Costs'!AF19+'Temp Relocation Living Costs'!AF19</f>
        <v>311024.82679402578</v>
      </c>
      <c r="AO19" s="52">
        <f>'Temp Relocation Housing Costs'!AG19+'Temp Relocation Living Costs'!AG19</f>
        <v>123339.26607410995</v>
      </c>
      <c r="AP19" s="53">
        <f>'Temp Relocation Housing Costs'!AH19+'Temp Relocation Living Costs'!AH19</f>
        <v>166380458.38278505</v>
      </c>
      <c r="AQ19" s="53">
        <f>'Temp Relocation Housing Costs'!AI19+'Temp Relocation Living Costs'!AI19</f>
        <v>314079620.23143607</v>
      </c>
      <c r="AR19" s="53">
        <f>'Temp Relocation Housing Costs'!AJ19+'Temp Relocation Living Costs'!AJ19</f>
        <v>248264081.44499213</v>
      </c>
      <c r="AS19" s="53">
        <f>'Temp Relocation Housing Costs'!AK19+'Temp Relocation Living Costs'!AK19</f>
        <v>111996620.90822703</v>
      </c>
      <c r="AT19" s="53">
        <f>'Temp Relocation Housing Costs'!AL19+'Temp Relocation Living Costs'!AL19</f>
        <v>70666056.443070114</v>
      </c>
      <c r="AU19" s="53">
        <f>'Temp Relocation Housing Costs'!AM19+'Temp Relocation Living Costs'!AM19</f>
        <v>37364217.846664883</v>
      </c>
      <c r="AW19" s="68">
        <v>2038</v>
      </c>
      <c r="AX19" s="55">
        <f t="shared" si="5"/>
        <v>0</v>
      </c>
      <c r="AY19" s="56">
        <f t="shared" si="6"/>
        <v>2274427.1537603457</v>
      </c>
      <c r="AZ19" s="57">
        <f t="shared" si="7"/>
        <v>948751055.25717521</v>
      </c>
      <c r="BA19" s="58">
        <f t="shared" si="8"/>
        <v>951025482.41093552</v>
      </c>
    </row>
    <row r="20" spans="1:53" x14ac:dyDescent="0.35">
      <c r="A20">
        <v>2039</v>
      </c>
      <c r="B20" s="51">
        <f>'Temp Relocation Housing Costs'!B20+'Temp Relocation Living Costs'!B20</f>
        <v>0</v>
      </c>
      <c r="C20" s="51">
        <f>'Temp Relocation Housing Costs'!C20+'Temp Relocation Living Costs'!C20</f>
        <v>0</v>
      </c>
      <c r="D20" s="51">
        <f>'Temp Relocation Housing Costs'!D20+'Temp Relocation Living Costs'!D20</f>
        <v>0</v>
      </c>
      <c r="E20" s="51">
        <f>'Temp Relocation Housing Costs'!E20+'Temp Relocation Living Costs'!E20</f>
        <v>0</v>
      </c>
      <c r="F20" s="51">
        <f>'Temp Relocation Housing Costs'!F20+'Temp Relocation Living Costs'!F20</f>
        <v>0</v>
      </c>
      <c r="G20" s="51">
        <f>'Temp Relocation Housing Costs'!G20+'Temp Relocation Living Costs'!G20</f>
        <v>0</v>
      </c>
      <c r="H20" s="52">
        <f>'Temp Relocation Housing Costs'!H20+'Temp Relocation Living Costs'!H20</f>
        <v>543612.9754934723</v>
      </c>
      <c r="I20" s="52">
        <f>'Temp Relocation Housing Costs'!I20+'Temp Relocation Living Costs'!I20</f>
        <v>624021.67473512283</v>
      </c>
      <c r="J20" s="52">
        <f>'Temp Relocation Housing Costs'!J20+'Temp Relocation Living Costs'!J20</f>
        <v>429851.07955871854</v>
      </c>
      <c r="K20" s="52">
        <f>'Temp Relocation Housing Costs'!K20+'Temp Relocation Living Costs'!K20</f>
        <v>387806.47902877902</v>
      </c>
      <c r="L20" s="52">
        <f>'Temp Relocation Housing Costs'!L20+'Temp Relocation Living Costs'!L20</f>
        <v>319426.26302000496</v>
      </c>
      <c r="M20" s="52">
        <f>'Temp Relocation Housing Costs'!M20+'Temp Relocation Living Costs'!M20</f>
        <v>135664.55424317624</v>
      </c>
      <c r="N20" s="53">
        <f>'Temp Relocation Housing Costs'!N20+'Temp Relocation Living Costs'!N20</f>
        <v>181198925.28228074</v>
      </c>
      <c r="O20" s="53">
        <f>'Temp Relocation Housing Costs'!O20+'Temp Relocation Living Costs'!O20</f>
        <v>348713935.92075205</v>
      </c>
      <c r="P20" s="53">
        <f>'Temp Relocation Housing Costs'!P20+'Temp Relocation Living Costs'!P20</f>
        <v>278566229.13026333</v>
      </c>
      <c r="Q20" s="53">
        <f>'Temp Relocation Housing Costs'!Q20+'Temp Relocation Living Costs'!Q20</f>
        <v>113845406.43028614</v>
      </c>
      <c r="R20" s="53">
        <f>'Temp Relocation Housing Costs'!R20+'Temp Relocation Living Costs'!R20</f>
        <v>73141805.177397802</v>
      </c>
      <c r="S20" s="53">
        <f>'Temp Relocation Housing Costs'!S20+'Temp Relocation Living Costs'!S20</f>
        <v>41419054.701883711</v>
      </c>
      <c r="U20" s="68">
        <v>2039</v>
      </c>
      <c r="V20" s="55">
        <f t="shared" si="0"/>
        <v>0</v>
      </c>
      <c r="W20" s="56">
        <f t="shared" si="1"/>
        <v>2440383.0260792738</v>
      </c>
      <c r="X20" s="57">
        <f t="shared" si="2"/>
        <v>1036885356.6428638</v>
      </c>
      <c r="Y20" s="58">
        <f t="shared" si="3"/>
        <v>1039325739.668943</v>
      </c>
      <c r="Z20" s="96">
        <f t="shared" si="4"/>
        <v>414249694.42148089</v>
      </c>
      <c r="AC20">
        <v>2039</v>
      </c>
      <c r="AD20" s="51">
        <f>'Temp Relocation Housing Costs'!V20+'Temp Relocation Living Costs'!V20</f>
        <v>0</v>
      </c>
      <c r="AE20" s="51">
        <f>'Temp Relocation Housing Costs'!W20+'Temp Relocation Living Costs'!W20</f>
        <v>0</v>
      </c>
      <c r="AF20" s="51">
        <f>'Temp Relocation Housing Costs'!X20+'Temp Relocation Living Costs'!X20</f>
        <v>0</v>
      </c>
      <c r="AG20" s="51">
        <f>'Temp Relocation Housing Costs'!Y20+'Temp Relocation Living Costs'!Y20</f>
        <v>0</v>
      </c>
      <c r="AH20" s="51">
        <f>'Temp Relocation Housing Costs'!Z20+'Temp Relocation Living Costs'!Z20</f>
        <v>0</v>
      </c>
      <c r="AI20" s="51">
        <f>'Temp Relocation Housing Costs'!AA20+'Temp Relocation Living Costs'!AA20</f>
        <v>0</v>
      </c>
      <c r="AJ20" s="52">
        <f>'Temp Relocation Housing Costs'!AB20+'Temp Relocation Living Costs'!AB20</f>
        <v>506090.45481050987</v>
      </c>
      <c r="AK20" s="52">
        <f>'Temp Relocation Housing Costs'!AC20+'Temp Relocation Living Costs'!AC20</f>
        <v>569851.58563956723</v>
      </c>
      <c r="AL20" s="52">
        <f>'Temp Relocation Housing Costs'!AD20+'Temp Relocation Living Costs'!AD20</f>
        <v>388414.18344728317</v>
      </c>
      <c r="AM20" s="52">
        <f>'Temp Relocation Housing Costs'!AE20+'Temp Relocation Living Costs'!AE20</f>
        <v>386808.58213032351</v>
      </c>
      <c r="AN20" s="52">
        <f>'Temp Relocation Housing Costs'!AF20+'Temp Relocation Living Costs'!AF20</f>
        <v>312901.34854551277</v>
      </c>
      <c r="AO20" s="52">
        <f>'Temp Relocation Housing Costs'!AG20+'Temp Relocation Living Costs'!AG20</f>
        <v>124083.41507978979</v>
      </c>
      <c r="AP20" s="53">
        <f>'Temp Relocation Housing Costs'!AH20+'Temp Relocation Living Costs'!AH20</f>
        <v>168691791.11120433</v>
      </c>
      <c r="AQ20" s="53">
        <f>'Temp Relocation Housing Costs'!AI20+'Temp Relocation Living Costs'!AI20</f>
        <v>318442767.87886131</v>
      </c>
      <c r="AR20" s="53">
        <f>'Temp Relocation Housing Costs'!AJ20+'Temp Relocation Living Costs'!AJ20</f>
        <v>251712929.35845661</v>
      </c>
      <c r="AS20" s="53">
        <f>'Temp Relocation Housing Costs'!AK20+'Temp Relocation Living Costs'!AK20</f>
        <v>113552461.40712741</v>
      </c>
      <c r="AT20" s="53">
        <f>'Temp Relocation Housing Costs'!AL20+'Temp Relocation Living Costs'!AL20</f>
        <v>71647738.85116525</v>
      </c>
      <c r="AU20" s="53">
        <f>'Temp Relocation Housing Costs'!AM20+'Temp Relocation Living Costs'!AM20</f>
        <v>37883276.036672354</v>
      </c>
      <c r="AW20" s="68">
        <v>2039</v>
      </c>
      <c r="AX20" s="55">
        <f t="shared" si="5"/>
        <v>0</v>
      </c>
      <c r="AY20" s="56">
        <f t="shared" si="6"/>
        <v>2288149.5696529862</v>
      </c>
      <c r="AZ20" s="57">
        <f t="shared" si="7"/>
        <v>961930964.64348722</v>
      </c>
      <c r="BA20" s="58">
        <f t="shared" si="8"/>
        <v>964219114.21314025</v>
      </c>
    </row>
    <row r="21" spans="1:53" x14ac:dyDescent="0.35">
      <c r="A21">
        <v>2040</v>
      </c>
      <c r="B21" s="51">
        <f>'Temp Relocation Housing Costs'!B21+'Temp Relocation Living Costs'!B21</f>
        <v>0</v>
      </c>
      <c r="C21" s="51">
        <f>'Temp Relocation Housing Costs'!C21+'Temp Relocation Living Costs'!C21</f>
        <v>0</v>
      </c>
      <c r="D21" s="51">
        <f>'Temp Relocation Housing Costs'!D21+'Temp Relocation Living Costs'!D21</f>
        <v>0</v>
      </c>
      <c r="E21" s="51">
        <f>'Temp Relocation Housing Costs'!E21+'Temp Relocation Living Costs'!E21</f>
        <v>0</v>
      </c>
      <c r="F21" s="51">
        <f>'Temp Relocation Housing Costs'!F21+'Temp Relocation Living Costs'!F21</f>
        <v>0</v>
      </c>
      <c r="G21" s="51">
        <f>'Temp Relocation Housing Costs'!G21+'Temp Relocation Living Costs'!G21</f>
        <v>0</v>
      </c>
      <c r="H21" s="52">
        <f>'Temp Relocation Housing Costs'!H21+'Temp Relocation Living Costs'!H21</f>
        <v>607680.23079846322</v>
      </c>
      <c r="I21" s="52">
        <f>'Temp Relocation Housing Costs'!I21+'Temp Relocation Living Costs'!I21</f>
        <v>697565.46002614009</v>
      </c>
      <c r="J21" s="52">
        <f>'Temp Relocation Housing Costs'!J21+'Temp Relocation Living Costs'!J21</f>
        <v>480510.97933799657</v>
      </c>
      <c r="K21" s="52">
        <f>'Temp Relocation Housing Costs'!K21+'Temp Relocation Living Costs'!K21</f>
        <v>433511.23189696134</v>
      </c>
      <c r="L21" s="52">
        <f>'Temp Relocation Housing Costs'!L21+'Temp Relocation Living Costs'!L21</f>
        <v>357072.09721931675</v>
      </c>
      <c r="M21" s="52">
        <f>'Temp Relocation Housing Costs'!M21+'Temp Relocation Living Costs'!M21</f>
        <v>151653.23741367151</v>
      </c>
      <c r="N21" s="53">
        <f>'Temp Relocation Housing Costs'!N21+'Temp Relocation Living Costs'!N21</f>
        <v>204136265.8215926</v>
      </c>
      <c r="O21" s="53">
        <f>'Temp Relocation Housing Costs'!O21+'Temp Relocation Living Costs'!O21</f>
        <v>392856417.92806792</v>
      </c>
      <c r="P21" s="53">
        <f>'Temp Relocation Housing Costs'!P21+'Temp Relocation Living Costs'!P21</f>
        <v>313828957.37414694</v>
      </c>
      <c r="Q21" s="53">
        <f>'Temp Relocation Housing Costs'!Q21+'Temp Relocation Living Costs'!Q21</f>
        <v>128256699.72057362</v>
      </c>
      <c r="R21" s="53">
        <f>'Temp Relocation Housing Costs'!R21+'Temp Relocation Living Costs'!R21</f>
        <v>82400571.42228806</v>
      </c>
      <c r="S21" s="53">
        <f>'Temp Relocation Housing Costs'!S21+'Temp Relocation Living Costs'!S21</f>
        <v>46662148.506294906</v>
      </c>
      <c r="U21" s="68">
        <v>2040</v>
      </c>
      <c r="V21" s="55">
        <f t="shared" si="0"/>
        <v>0</v>
      </c>
      <c r="W21" s="56">
        <f t="shared" si="1"/>
        <v>2727993.2366925492</v>
      </c>
      <c r="X21" s="57">
        <f t="shared" si="2"/>
        <v>1168141060.7729642</v>
      </c>
      <c r="Y21" s="58">
        <f t="shared" si="3"/>
        <v>1170869054.0096569</v>
      </c>
      <c r="Z21" s="96">
        <f t="shared" si="4"/>
        <v>442098926.04863822</v>
      </c>
      <c r="AC21">
        <v>2040</v>
      </c>
      <c r="AD21" s="51">
        <f>'Temp Relocation Housing Costs'!V21+'Temp Relocation Living Costs'!V21</f>
        <v>0</v>
      </c>
      <c r="AE21" s="51">
        <f>'Temp Relocation Housing Costs'!W21+'Temp Relocation Living Costs'!W21</f>
        <v>0</v>
      </c>
      <c r="AF21" s="51">
        <f>'Temp Relocation Housing Costs'!X21+'Temp Relocation Living Costs'!X21</f>
        <v>0</v>
      </c>
      <c r="AG21" s="51">
        <f>'Temp Relocation Housing Costs'!Y21+'Temp Relocation Living Costs'!Y21</f>
        <v>0</v>
      </c>
      <c r="AH21" s="51">
        <f>'Temp Relocation Housing Costs'!Z21+'Temp Relocation Living Costs'!Z21</f>
        <v>0</v>
      </c>
      <c r="AI21" s="51">
        <f>'Temp Relocation Housing Costs'!AA21+'Temp Relocation Living Costs'!AA21</f>
        <v>0</v>
      </c>
      <c r="AJ21" s="52">
        <f>'Temp Relocation Housing Costs'!AB21+'Temp Relocation Living Costs'!AB21</f>
        <v>565735.51082914288</v>
      </c>
      <c r="AK21" s="52">
        <f>'Temp Relocation Housing Costs'!AC21+'Temp Relocation Living Costs'!AC21</f>
        <v>637011.18018379691</v>
      </c>
      <c r="AL21" s="52">
        <f>'Temp Relocation Housing Costs'!AD21+'Temp Relocation Living Costs'!AD21</f>
        <v>434190.55703808519</v>
      </c>
      <c r="AM21" s="52">
        <f>'Temp Relocation Housing Costs'!AE21+'Temp Relocation Living Costs'!AE21</f>
        <v>432395.72832198488</v>
      </c>
      <c r="AN21" s="52">
        <f>'Temp Relocation Housing Costs'!AF21+'Temp Relocation Living Costs'!AF21</f>
        <v>349778.19197321718</v>
      </c>
      <c r="AO21" s="52">
        <f>'Temp Relocation Housing Costs'!AG21+'Temp Relocation Living Costs'!AG21</f>
        <v>138707.20846112986</v>
      </c>
      <c r="AP21" s="53">
        <f>'Temp Relocation Housing Costs'!AH21+'Temp Relocation Living Costs'!AH21</f>
        <v>190045897.1186009</v>
      </c>
      <c r="AQ21" s="53">
        <f>'Temp Relocation Housing Costs'!AI21+'Temp Relocation Living Costs'!AI21</f>
        <v>358753328.20773506</v>
      </c>
      <c r="AR21" s="53">
        <f>'Temp Relocation Housing Costs'!AJ21+'Temp Relocation Living Costs'!AJ21</f>
        <v>283576391.95818353</v>
      </c>
      <c r="AS21" s="53">
        <f>'Temp Relocation Housing Costs'!AK21+'Temp Relocation Living Costs'!AK21</f>
        <v>127926671.80773978</v>
      </c>
      <c r="AT21" s="53">
        <f>'Temp Relocation Housing Costs'!AL21+'Temp Relocation Living Costs'!AL21</f>
        <v>80717376.446094006</v>
      </c>
      <c r="AU21" s="53">
        <f>'Temp Relocation Housing Costs'!AM21+'Temp Relocation Living Costs'!AM21</f>
        <v>42678787.940753601</v>
      </c>
      <c r="AW21" s="68">
        <v>2040</v>
      </c>
      <c r="AX21" s="55">
        <f t="shared" si="5"/>
        <v>0</v>
      </c>
      <c r="AY21" s="56">
        <f t="shared" si="6"/>
        <v>2557818.3768073572</v>
      </c>
      <c r="AZ21" s="57">
        <f t="shared" si="7"/>
        <v>1083698453.4791069</v>
      </c>
      <c r="BA21" s="58">
        <f t="shared" si="8"/>
        <v>1086256271.8559144</v>
      </c>
    </row>
    <row r="22" spans="1:53" x14ac:dyDescent="0.35">
      <c r="A22">
        <v>2041</v>
      </c>
      <c r="B22" s="51">
        <f>'Temp Relocation Housing Costs'!B22+'Temp Relocation Living Costs'!B22</f>
        <v>0</v>
      </c>
      <c r="C22" s="51">
        <f>'Temp Relocation Housing Costs'!C22+'Temp Relocation Living Costs'!C22</f>
        <v>0</v>
      </c>
      <c r="D22" s="51">
        <f>'Temp Relocation Housing Costs'!D22+'Temp Relocation Living Costs'!D22</f>
        <v>0</v>
      </c>
      <c r="E22" s="51">
        <f>'Temp Relocation Housing Costs'!E22+'Temp Relocation Living Costs'!E22</f>
        <v>0</v>
      </c>
      <c r="F22" s="51">
        <f>'Temp Relocation Housing Costs'!F22+'Temp Relocation Living Costs'!F22</f>
        <v>0</v>
      </c>
      <c r="G22" s="51">
        <f>'Temp Relocation Housing Costs'!G22+'Temp Relocation Living Costs'!G22</f>
        <v>0</v>
      </c>
      <c r="H22" s="52">
        <f>'Temp Relocation Housing Costs'!H22+'Temp Relocation Living Costs'!H22</f>
        <v>611346.57853924064</v>
      </c>
      <c r="I22" s="52">
        <f>'Temp Relocation Housing Costs'!I22+'Temp Relocation Living Costs'!I22</f>
        <v>701774.11684726248</v>
      </c>
      <c r="J22" s="52">
        <f>'Temp Relocation Housing Costs'!J22+'Temp Relocation Living Costs'!J22</f>
        <v>483410.07042937499</v>
      </c>
      <c r="K22" s="52">
        <f>'Temp Relocation Housing Costs'!K22+'Temp Relocation Living Costs'!K22</f>
        <v>436126.75704507867</v>
      </c>
      <c r="L22" s="52">
        <f>'Temp Relocation Housing Costs'!L22+'Temp Relocation Living Costs'!L22</f>
        <v>359226.43828651676</v>
      </c>
      <c r="M22" s="52">
        <f>'Temp Relocation Housing Costs'!M22+'Temp Relocation Living Costs'!M22</f>
        <v>152568.21452859696</v>
      </c>
      <c r="N22" s="53">
        <f>'Temp Relocation Housing Costs'!N22+'Temp Relocation Living Costs'!N22</f>
        <v>206972096.64473662</v>
      </c>
      <c r="O22" s="53">
        <f>'Temp Relocation Housing Costs'!O22+'Temp Relocation Living Costs'!O22</f>
        <v>398313921.20190573</v>
      </c>
      <c r="P22" s="53">
        <f>'Temp Relocation Housing Costs'!P22+'Temp Relocation Living Costs'!P22</f>
        <v>318188622.85021943</v>
      </c>
      <c r="Q22" s="53">
        <f>'Temp Relocation Housing Costs'!Q22+'Temp Relocation Living Costs'!Q22</f>
        <v>130038422.83027431</v>
      </c>
      <c r="R22" s="53">
        <f>'Temp Relocation Housing Costs'!R22+'Temp Relocation Living Costs'!R22</f>
        <v>83545267.977520555</v>
      </c>
      <c r="S22" s="53">
        <f>'Temp Relocation Housing Costs'!S22+'Temp Relocation Living Costs'!S22</f>
        <v>47310372.17432224</v>
      </c>
      <c r="U22" s="68">
        <v>2041</v>
      </c>
      <c r="V22" s="55">
        <f t="shared" si="0"/>
        <v>0</v>
      </c>
      <c r="W22" s="56">
        <f t="shared" si="1"/>
        <v>2744452.1756760706</v>
      </c>
      <c r="X22" s="57">
        <f t="shared" si="2"/>
        <v>1184368703.6789787</v>
      </c>
      <c r="Y22" s="58">
        <f t="shared" si="3"/>
        <v>1187113155.8546548</v>
      </c>
      <c r="Z22" s="96">
        <f t="shared" si="4"/>
        <v>424623346.33137834</v>
      </c>
      <c r="AC22">
        <v>2041</v>
      </c>
      <c r="AD22" s="51">
        <f>'Temp Relocation Housing Costs'!V22+'Temp Relocation Living Costs'!V22</f>
        <v>0</v>
      </c>
      <c r="AE22" s="51">
        <f>'Temp Relocation Housing Costs'!W22+'Temp Relocation Living Costs'!W22</f>
        <v>0</v>
      </c>
      <c r="AF22" s="51">
        <f>'Temp Relocation Housing Costs'!X22+'Temp Relocation Living Costs'!X22</f>
        <v>0</v>
      </c>
      <c r="AG22" s="51">
        <f>'Temp Relocation Housing Costs'!Y22+'Temp Relocation Living Costs'!Y22</f>
        <v>0</v>
      </c>
      <c r="AH22" s="51">
        <f>'Temp Relocation Housing Costs'!Z22+'Temp Relocation Living Costs'!Z22</f>
        <v>0</v>
      </c>
      <c r="AI22" s="51">
        <f>'Temp Relocation Housing Costs'!AA22+'Temp Relocation Living Costs'!AA22</f>
        <v>0</v>
      </c>
      <c r="AJ22" s="52">
        <f>'Temp Relocation Housing Costs'!AB22+'Temp Relocation Living Costs'!AB22</f>
        <v>569148.79137848795</v>
      </c>
      <c r="AK22" s="52">
        <f>'Temp Relocation Housing Costs'!AC22+'Temp Relocation Living Costs'!AC22</f>
        <v>640854.49181868124</v>
      </c>
      <c r="AL22" s="52">
        <f>'Temp Relocation Housing Costs'!AD22+'Temp Relocation Living Costs'!AD22</f>
        <v>436810.1807927888</v>
      </c>
      <c r="AM22" s="52">
        <f>'Temp Relocation Housing Costs'!AE22+'Temp Relocation Living Costs'!AE22</f>
        <v>435004.52324620367</v>
      </c>
      <c r="AN22" s="52">
        <f>'Temp Relocation Housing Costs'!AF22+'Temp Relocation Living Costs'!AF22</f>
        <v>351888.52635455655</v>
      </c>
      <c r="AO22" s="52">
        <f>'Temp Relocation Housing Costs'!AG22+'Temp Relocation Living Costs'!AG22</f>
        <v>139544.07764758141</v>
      </c>
      <c r="AP22" s="53">
        <f>'Temp Relocation Housing Costs'!AH22+'Temp Relocation Living Costs'!AH22</f>
        <v>192685986.62299103</v>
      </c>
      <c r="AQ22" s="53">
        <f>'Temp Relocation Housing Costs'!AI22+'Temp Relocation Living Costs'!AI22</f>
        <v>363737076.40133697</v>
      </c>
      <c r="AR22" s="53">
        <f>'Temp Relocation Housing Costs'!AJ22+'Temp Relocation Living Costs'!AJ22</f>
        <v>287515793.26835448</v>
      </c>
      <c r="AS22" s="53">
        <f>'Temp Relocation Housing Costs'!AK22+'Temp Relocation Living Costs'!AK22</f>
        <v>129703810.21847019</v>
      </c>
      <c r="AT22" s="53">
        <f>'Temp Relocation Housing Costs'!AL22+'Temp Relocation Living Costs'!AL22</f>
        <v>81838690.305578455</v>
      </c>
      <c r="AU22" s="53">
        <f>'Temp Relocation Housing Costs'!AM22+'Temp Relocation Living Costs'!AM22</f>
        <v>43271675.352746293</v>
      </c>
      <c r="AW22" s="68">
        <v>2041</v>
      </c>
      <c r="AX22" s="55">
        <f t="shared" si="5"/>
        <v>0</v>
      </c>
      <c r="AY22" s="56">
        <f t="shared" si="6"/>
        <v>2573250.5912382994</v>
      </c>
      <c r="AZ22" s="57">
        <f t="shared" si="7"/>
        <v>1098753032.1694775</v>
      </c>
      <c r="BA22" s="58">
        <f t="shared" si="8"/>
        <v>1101326282.7607157</v>
      </c>
    </row>
    <row r="23" spans="1:53" x14ac:dyDescent="0.35">
      <c r="A23">
        <v>2042</v>
      </c>
      <c r="B23" s="51">
        <f>'Temp Relocation Housing Costs'!B23+'Temp Relocation Living Costs'!B23</f>
        <v>0</v>
      </c>
      <c r="C23" s="51">
        <f>'Temp Relocation Housing Costs'!C23+'Temp Relocation Living Costs'!C23</f>
        <v>0</v>
      </c>
      <c r="D23" s="51">
        <f>'Temp Relocation Housing Costs'!D23+'Temp Relocation Living Costs'!D23</f>
        <v>0</v>
      </c>
      <c r="E23" s="51">
        <f>'Temp Relocation Housing Costs'!E23+'Temp Relocation Living Costs'!E23</f>
        <v>0</v>
      </c>
      <c r="F23" s="51">
        <f>'Temp Relocation Housing Costs'!F23+'Temp Relocation Living Costs'!F23</f>
        <v>0</v>
      </c>
      <c r="G23" s="51">
        <f>'Temp Relocation Housing Costs'!G23+'Temp Relocation Living Costs'!G23</f>
        <v>0</v>
      </c>
      <c r="H23" s="52">
        <f>'Temp Relocation Housing Costs'!H23+'Temp Relocation Living Costs'!H23</f>
        <v>615035.0466404889</v>
      </c>
      <c r="I23" s="52">
        <f>'Temp Relocation Housing Costs'!I23+'Temp Relocation Living Costs'!I23</f>
        <v>706008.16596954234</v>
      </c>
      <c r="J23" s="52">
        <f>'Temp Relocation Housing Costs'!J23+'Temp Relocation Living Costs'!J23</f>
        <v>486326.6527530406</v>
      </c>
      <c r="K23" s="52">
        <f>'Temp Relocation Housing Costs'!K23+'Temp Relocation Living Costs'!K23</f>
        <v>438758.06257279636</v>
      </c>
      <c r="L23" s="52">
        <f>'Temp Relocation Housing Costs'!L23+'Temp Relocation Living Costs'!L23</f>
        <v>361393.77724817547</v>
      </c>
      <c r="M23" s="52">
        <f>'Temp Relocation Housing Costs'!M23+'Temp Relocation Living Costs'!M23</f>
        <v>153488.71202103046</v>
      </c>
      <c r="N23" s="53">
        <f>'Temp Relocation Housing Costs'!N23+'Temp Relocation Living Costs'!N23</f>
        <v>209847322.41039672</v>
      </c>
      <c r="O23" s="53">
        <f>'Temp Relocation Housing Costs'!O23+'Temp Relocation Living Costs'!O23</f>
        <v>403847239.30432898</v>
      </c>
      <c r="P23" s="53">
        <f>'Temp Relocation Housing Costs'!P23+'Temp Relocation Living Costs'!P23</f>
        <v>322608852.15450668</v>
      </c>
      <c r="Q23" s="53">
        <f>'Temp Relocation Housing Costs'!Q23+'Temp Relocation Living Costs'!Q23</f>
        <v>131844897.37398627</v>
      </c>
      <c r="R23" s="53">
        <f>'Temp Relocation Housing Costs'!R23+'Temp Relocation Living Costs'!R23</f>
        <v>84705866.488054395</v>
      </c>
      <c r="S23" s="53">
        <f>'Temp Relocation Housing Costs'!S23+'Temp Relocation Living Costs'!S23</f>
        <v>47967600.869705603</v>
      </c>
      <c r="U23" s="68">
        <v>2042</v>
      </c>
      <c r="V23" s="55">
        <f t="shared" si="0"/>
        <v>0</v>
      </c>
      <c r="W23" s="56">
        <f t="shared" si="1"/>
        <v>2761010.4172050743</v>
      </c>
      <c r="X23" s="57">
        <f t="shared" si="2"/>
        <v>1200821778.6009789</v>
      </c>
      <c r="Y23" s="58">
        <f t="shared" si="3"/>
        <v>1203582789.0181839</v>
      </c>
      <c r="Z23" s="96">
        <f t="shared" si="4"/>
        <v>407838609.87936854</v>
      </c>
      <c r="AC23">
        <v>2042</v>
      </c>
      <c r="AD23" s="51">
        <f>'Temp Relocation Housing Costs'!V23+'Temp Relocation Living Costs'!V23</f>
        <v>0</v>
      </c>
      <c r="AE23" s="51">
        <f>'Temp Relocation Housing Costs'!W23+'Temp Relocation Living Costs'!W23</f>
        <v>0</v>
      </c>
      <c r="AF23" s="51">
        <f>'Temp Relocation Housing Costs'!X23+'Temp Relocation Living Costs'!X23</f>
        <v>0</v>
      </c>
      <c r="AG23" s="51">
        <f>'Temp Relocation Housing Costs'!Y23+'Temp Relocation Living Costs'!Y23</f>
        <v>0</v>
      </c>
      <c r="AH23" s="51">
        <f>'Temp Relocation Housing Costs'!Z23+'Temp Relocation Living Costs'!Z23</f>
        <v>0</v>
      </c>
      <c r="AI23" s="51">
        <f>'Temp Relocation Housing Costs'!AA23+'Temp Relocation Living Costs'!AA23</f>
        <v>0</v>
      </c>
      <c r="AJ23" s="52">
        <f>'Temp Relocation Housing Costs'!AB23+'Temp Relocation Living Costs'!AB23</f>
        <v>572582.66544527281</v>
      </c>
      <c r="AK23" s="52">
        <f>'Temp Relocation Housing Costs'!AC23+'Temp Relocation Living Costs'!AC23</f>
        <v>644720.99149921082</v>
      </c>
      <c r="AL23" s="52">
        <f>'Temp Relocation Housing Costs'!AD23+'Temp Relocation Living Costs'!AD23</f>
        <v>439445.60965542274</v>
      </c>
      <c r="AM23" s="52">
        <f>'Temp Relocation Housing Costs'!AE23+'Temp Relocation Living Costs'!AE23</f>
        <v>437629.05794422416</v>
      </c>
      <c r="AN23" s="52">
        <f>'Temp Relocation Housing Costs'!AF23+'Temp Relocation Living Costs'!AF23</f>
        <v>354011.59312260058</v>
      </c>
      <c r="AO23" s="52">
        <f>'Temp Relocation Housing Costs'!AG23+'Temp Relocation Living Costs'!AG23</f>
        <v>140385.99595904248</v>
      </c>
      <c r="AP23" s="53">
        <f>'Temp Relocation Housing Costs'!AH23+'Temp Relocation Living Costs'!AH23</f>
        <v>195362751.86043757</v>
      </c>
      <c r="AQ23" s="53">
        <f>'Temp Relocation Housing Costs'!AI23+'Temp Relocation Living Costs'!AI23</f>
        <v>368790058.08799464</v>
      </c>
      <c r="AR23" s="53">
        <f>'Temp Relocation Housing Costs'!AJ23+'Temp Relocation Living Costs'!AJ23</f>
        <v>291509920.15908384</v>
      </c>
      <c r="AS23" s="53">
        <f>'Temp Relocation Housing Costs'!AK23+'Temp Relocation Living Costs'!AK23</f>
        <v>131505636.37325159</v>
      </c>
      <c r="AT23" s="53">
        <f>'Temp Relocation Housing Costs'!AL23+'Temp Relocation Living Costs'!AL23</f>
        <v>82975581.291412026</v>
      </c>
      <c r="AU23" s="53">
        <f>'Temp Relocation Housing Costs'!AM23+'Temp Relocation Living Costs'!AM23</f>
        <v>43872799.069007687</v>
      </c>
      <c r="AW23" s="68">
        <v>2042</v>
      </c>
      <c r="AX23" s="55">
        <f t="shared" si="5"/>
        <v>0</v>
      </c>
      <c r="AY23" s="56">
        <f t="shared" si="6"/>
        <v>2588775.9136257735</v>
      </c>
      <c r="AZ23" s="57">
        <f t="shared" si="7"/>
        <v>1114016746.8411872</v>
      </c>
      <c r="BA23" s="58">
        <f t="shared" si="8"/>
        <v>1116605522.754813</v>
      </c>
    </row>
    <row r="24" spans="1:53" x14ac:dyDescent="0.35">
      <c r="A24">
        <v>2043</v>
      </c>
      <c r="B24" s="51">
        <f>'Temp Relocation Housing Costs'!B24+'Temp Relocation Living Costs'!B24</f>
        <v>0</v>
      </c>
      <c r="C24" s="51">
        <f>'Temp Relocation Housing Costs'!C24+'Temp Relocation Living Costs'!C24</f>
        <v>0</v>
      </c>
      <c r="D24" s="51">
        <f>'Temp Relocation Housing Costs'!D24+'Temp Relocation Living Costs'!D24</f>
        <v>0</v>
      </c>
      <c r="E24" s="51">
        <f>'Temp Relocation Housing Costs'!E24+'Temp Relocation Living Costs'!E24</f>
        <v>0</v>
      </c>
      <c r="F24" s="51">
        <f>'Temp Relocation Housing Costs'!F24+'Temp Relocation Living Costs'!F24</f>
        <v>0</v>
      </c>
      <c r="G24" s="51">
        <f>'Temp Relocation Housing Costs'!G24+'Temp Relocation Living Costs'!G24</f>
        <v>0</v>
      </c>
      <c r="H24" s="52">
        <f>'Temp Relocation Housing Costs'!H24+'Temp Relocation Living Costs'!H24</f>
        <v>618745.76856209314</v>
      </c>
      <c r="I24" s="52">
        <f>'Temp Relocation Housing Costs'!I24+'Temp Relocation Living Costs'!I24</f>
        <v>710267.76059362898</v>
      </c>
      <c r="J24" s="52">
        <f>'Temp Relocation Housing Costs'!J24+'Temp Relocation Living Costs'!J24</f>
        <v>489260.8318397259</v>
      </c>
      <c r="K24" s="52">
        <f>'Temp Relocation Housing Costs'!K24+'Temp Relocation Living Costs'!K24</f>
        <v>441405.24368867371</v>
      </c>
      <c r="L24" s="52">
        <f>'Temp Relocation Housing Costs'!L24+'Temp Relocation Living Costs'!L24</f>
        <v>363574.19252514432</v>
      </c>
      <c r="M24" s="52">
        <f>'Temp Relocation Housing Costs'!M24+'Temp Relocation Living Costs'!M24</f>
        <v>154414.76319734353</v>
      </c>
      <c r="N24" s="53">
        <f>'Temp Relocation Housing Costs'!N24+'Temp Relocation Living Costs'!N24</f>
        <v>212762490.38728979</v>
      </c>
      <c r="O24" s="53">
        <f>'Temp Relocation Housing Costs'!O24+'Temp Relocation Living Costs'!O24</f>
        <v>409457425.44372737</v>
      </c>
      <c r="P24" s="53">
        <f>'Temp Relocation Housing Costs'!P24+'Temp Relocation Living Costs'!P24</f>
        <v>327090486.6307562</v>
      </c>
      <c r="Q24" s="53">
        <f>'Temp Relocation Housing Costs'!Q24+'Temp Relocation Living Costs'!Q24</f>
        <v>133676467.19497131</v>
      </c>
      <c r="R24" s="53">
        <f>'Temp Relocation Housing Costs'!R24+'Temp Relocation Living Costs'!R24</f>
        <v>85882587.861501515</v>
      </c>
      <c r="S24" s="53">
        <f>'Temp Relocation Housing Costs'!S24+'Temp Relocation Living Costs'!S24</f>
        <v>48633959.688953653</v>
      </c>
      <c r="U24" s="68">
        <v>2043</v>
      </c>
      <c r="V24" s="55">
        <f t="shared" si="0"/>
        <v>0</v>
      </c>
      <c r="W24" s="56">
        <f t="shared" si="1"/>
        <v>2777668.5604066094</v>
      </c>
      <c r="X24" s="57">
        <f t="shared" si="2"/>
        <v>1217503417.2071998</v>
      </c>
      <c r="Y24" s="58">
        <f t="shared" si="3"/>
        <v>1220281085.7676065</v>
      </c>
      <c r="Z24" s="96">
        <f t="shared" si="4"/>
        <v>391717403.65695912</v>
      </c>
      <c r="AC24">
        <v>2043</v>
      </c>
      <c r="AD24" s="51">
        <f>'Temp Relocation Housing Costs'!V24+'Temp Relocation Living Costs'!V24</f>
        <v>0</v>
      </c>
      <c r="AE24" s="51">
        <f>'Temp Relocation Housing Costs'!W24+'Temp Relocation Living Costs'!W24</f>
        <v>0</v>
      </c>
      <c r="AF24" s="51">
        <f>'Temp Relocation Housing Costs'!X24+'Temp Relocation Living Costs'!X24</f>
        <v>0</v>
      </c>
      <c r="AG24" s="51">
        <f>'Temp Relocation Housing Costs'!Y24+'Temp Relocation Living Costs'!Y24</f>
        <v>0</v>
      </c>
      <c r="AH24" s="51">
        <f>'Temp Relocation Housing Costs'!Z24+'Temp Relocation Living Costs'!Z24</f>
        <v>0</v>
      </c>
      <c r="AI24" s="51">
        <f>'Temp Relocation Housing Costs'!AA24+'Temp Relocation Living Costs'!AA24</f>
        <v>0</v>
      </c>
      <c r="AJ24" s="52">
        <f>'Temp Relocation Housing Costs'!AB24+'Temp Relocation Living Costs'!AB24</f>
        <v>576037.25727740338</v>
      </c>
      <c r="AK24" s="52">
        <f>'Temp Relocation Housing Costs'!AC24+'Temp Relocation Living Costs'!AC24</f>
        <v>648610.81912698993</v>
      </c>
      <c r="AL24" s="52">
        <f>'Temp Relocation Housing Costs'!AD24+'Temp Relocation Living Costs'!AD24</f>
        <v>442096.93898374023</v>
      </c>
      <c r="AM24" s="52">
        <f>'Temp Relocation Housing Costs'!AE24+'Temp Relocation Living Costs'!AE24</f>
        <v>440269.42737961636</v>
      </c>
      <c r="AN24" s="52">
        <f>'Temp Relocation Housing Costs'!AF24+'Temp Relocation Living Costs'!AF24</f>
        <v>356147.46909629926</v>
      </c>
      <c r="AO24" s="52">
        <f>'Temp Relocation Housing Costs'!AG24+'Temp Relocation Living Costs'!AG24</f>
        <v>141232.99385865312</v>
      </c>
      <c r="AP24" s="53">
        <f>'Temp Relocation Housing Costs'!AH24+'Temp Relocation Living Costs'!AH24</f>
        <v>198076702.32480165</v>
      </c>
      <c r="AQ24" s="53">
        <f>'Temp Relocation Housing Costs'!AI24+'Temp Relocation Living Costs'!AI24</f>
        <v>373913235.0491575</v>
      </c>
      <c r="AR24" s="53">
        <f>'Temp Relocation Housing Costs'!AJ24+'Temp Relocation Living Costs'!AJ24</f>
        <v>295559532.87004566</v>
      </c>
      <c r="AS24" s="53">
        <f>'Temp Relocation Housing Costs'!AK24+'Temp Relocation Living Costs'!AK24</f>
        <v>133332493.23057429</v>
      </c>
      <c r="AT24" s="53">
        <f>'Temp Relocation Housing Costs'!AL24+'Temp Relocation Living Costs'!AL24</f>
        <v>84128265.79873091</v>
      </c>
      <c r="AU24" s="53">
        <f>'Temp Relocation Housing Costs'!AM24+'Temp Relocation Living Costs'!AM24</f>
        <v>44482273.507058948</v>
      </c>
      <c r="AW24" s="68">
        <v>2043</v>
      </c>
      <c r="AX24" s="55">
        <f t="shared" si="5"/>
        <v>0</v>
      </c>
      <c r="AY24" s="56">
        <f t="shared" si="6"/>
        <v>2604394.9057227024</v>
      </c>
      <c r="AZ24" s="57">
        <f t="shared" si="7"/>
        <v>1129492502.7803688</v>
      </c>
      <c r="BA24" s="58">
        <f t="shared" si="8"/>
        <v>1132096897.6860914</v>
      </c>
    </row>
    <row r="25" spans="1:53" x14ac:dyDescent="0.35">
      <c r="A25">
        <v>2044</v>
      </c>
      <c r="B25" s="51">
        <f>'Temp Relocation Housing Costs'!B25+'Temp Relocation Living Costs'!B25</f>
        <v>0</v>
      </c>
      <c r="C25" s="51">
        <f>'Temp Relocation Housing Costs'!C25+'Temp Relocation Living Costs'!C25</f>
        <v>0</v>
      </c>
      <c r="D25" s="51">
        <f>'Temp Relocation Housing Costs'!D25+'Temp Relocation Living Costs'!D25</f>
        <v>0</v>
      </c>
      <c r="E25" s="51">
        <f>'Temp Relocation Housing Costs'!E25+'Temp Relocation Living Costs'!E25</f>
        <v>0</v>
      </c>
      <c r="F25" s="51">
        <f>'Temp Relocation Housing Costs'!F25+'Temp Relocation Living Costs'!F25</f>
        <v>0</v>
      </c>
      <c r="G25" s="51">
        <f>'Temp Relocation Housing Costs'!G25+'Temp Relocation Living Costs'!G25</f>
        <v>0</v>
      </c>
      <c r="H25" s="52">
        <f>'Temp Relocation Housing Costs'!H25+'Temp Relocation Living Costs'!H25</f>
        <v>622478.87856914802</v>
      </c>
      <c r="I25" s="52">
        <f>'Temp Relocation Housing Costs'!I25+'Temp Relocation Living Costs'!I25</f>
        <v>714553.0548444849</v>
      </c>
      <c r="J25" s="52">
        <f>'Temp Relocation Housing Costs'!J25+'Temp Relocation Living Costs'!J25</f>
        <v>492212.71385686751</v>
      </c>
      <c r="K25" s="52">
        <f>'Temp Relocation Housing Costs'!K25+'Temp Relocation Living Costs'!K25</f>
        <v>444068.39617569611</v>
      </c>
      <c r="L25" s="52">
        <f>'Temp Relocation Housing Costs'!L25+'Temp Relocation Living Costs'!L25</f>
        <v>365767.76301141473</v>
      </c>
      <c r="M25" s="52">
        <f>'Temp Relocation Housing Costs'!M25+'Temp Relocation Living Costs'!M25</f>
        <v>155346.40156485699</v>
      </c>
      <c r="N25" s="53">
        <f>'Temp Relocation Housing Costs'!N25+'Temp Relocation Living Costs'!N25</f>
        <v>215718155.44670883</v>
      </c>
      <c r="O25" s="53">
        <f>'Temp Relocation Housing Costs'!O25+'Temp Relocation Living Costs'!O25</f>
        <v>415145547.45950532</v>
      </c>
      <c r="P25" s="53">
        <f>'Temp Relocation Housing Costs'!P25+'Temp Relocation Living Costs'!P25</f>
        <v>331634379.31053764</v>
      </c>
      <c r="Q25" s="53">
        <f>'Temp Relocation Housing Costs'!Q25+'Temp Relocation Living Costs'!Q25</f>
        <v>135533480.91311094</v>
      </c>
      <c r="R25" s="53">
        <f>'Temp Relocation Housing Costs'!R25+'Temp Relocation Living Costs'!R25</f>
        <v>87075656.074289665</v>
      </c>
      <c r="S25" s="53">
        <f>'Temp Relocation Housing Costs'!S25+'Temp Relocation Living Costs'!S25</f>
        <v>49309575.466397189</v>
      </c>
      <c r="U25" s="68">
        <v>2044</v>
      </c>
      <c r="V25" s="55">
        <f t="shared" si="0"/>
        <v>0</v>
      </c>
      <c r="W25" s="56">
        <f t="shared" si="1"/>
        <v>2794427.2080224683</v>
      </c>
      <c r="X25" s="57">
        <f t="shared" si="2"/>
        <v>1234416794.6705496</v>
      </c>
      <c r="Y25" s="58">
        <f t="shared" si="3"/>
        <v>1237211221.878572</v>
      </c>
      <c r="Z25" s="96">
        <f t="shared" si="4"/>
        <v>376233494.59645152</v>
      </c>
      <c r="AC25">
        <v>2044</v>
      </c>
      <c r="AD25" s="51">
        <f>'Temp Relocation Housing Costs'!V25+'Temp Relocation Living Costs'!V25</f>
        <v>0</v>
      </c>
      <c r="AE25" s="51">
        <f>'Temp Relocation Housing Costs'!W25+'Temp Relocation Living Costs'!W25</f>
        <v>0</v>
      </c>
      <c r="AF25" s="51">
        <f>'Temp Relocation Housing Costs'!X25+'Temp Relocation Living Costs'!X25</f>
        <v>0</v>
      </c>
      <c r="AG25" s="51">
        <f>'Temp Relocation Housing Costs'!Y25+'Temp Relocation Living Costs'!Y25</f>
        <v>0</v>
      </c>
      <c r="AH25" s="51">
        <f>'Temp Relocation Housing Costs'!Z25+'Temp Relocation Living Costs'!Z25</f>
        <v>0</v>
      </c>
      <c r="AI25" s="51">
        <f>'Temp Relocation Housing Costs'!AA25+'Temp Relocation Living Costs'!AA25</f>
        <v>0</v>
      </c>
      <c r="AJ25" s="52">
        <f>'Temp Relocation Housing Costs'!AB25+'Temp Relocation Living Costs'!AB25</f>
        <v>579512.69187241665</v>
      </c>
      <c r="AK25" s="52">
        <f>'Temp Relocation Housing Costs'!AC25+'Temp Relocation Living Costs'!AC25</f>
        <v>652524.11544769676</v>
      </c>
      <c r="AL25" s="52">
        <f>'Temp Relocation Housing Costs'!AD25+'Temp Relocation Living Costs'!AD25</f>
        <v>444764.26471082185</v>
      </c>
      <c r="AM25" s="52">
        <f>'Temp Relocation Housing Costs'!AE25+'Temp Relocation Living Costs'!AE25</f>
        <v>442925.72708889889</v>
      </c>
      <c r="AN25" s="52">
        <f>'Temp Relocation Housing Costs'!AF25+'Temp Relocation Living Costs'!AF25</f>
        <v>358296.23155807803</v>
      </c>
      <c r="AO25" s="52">
        <f>'Temp Relocation Housing Costs'!AG25+'Temp Relocation Living Costs'!AG25</f>
        <v>142085.10199334845</v>
      </c>
      <c r="AP25" s="53">
        <f>'Temp Relocation Housing Costs'!AH25+'Temp Relocation Living Costs'!AH25</f>
        <v>200828354.58775774</v>
      </c>
      <c r="AQ25" s="53">
        <f>'Temp Relocation Housing Costs'!AI25+'Temp Relocation Living Costs'!AI25</f>
        <v>379107582.4272005</v>
      </c>
      <c r="AR25" s="53">
        <f>'Temp Relocation Housing Costs'!AJ25+'Temp Relocation Living Costs'!AJ25</f>
        <v>299665402.20205069</v>
      </c>
      <c r="AS25" s="53">
        <f>'Temp Relocation Housing Costs'!AK25+'Temp Relocation Living Costs'!AK25</f>
        <v>135184728.51325729</v>
      </c>
      <c r="AT25" s="53">
        <f>'Temp Relocation Housing Costs'!AL25+'Temp Relocation Living Costs'!AL25</f>
        <v>85296963.22880049</v>
      </c>
      <c r="AU25" s="53">
        <f>'Temp Relocation Housing Costs'!AM25+'Temp Relocation Living Costs'!AM25</f>
        <v>45100214.673892491</v>
      </c>
      <c r="AW25" s="68">
        <v>2044</v>
      </c>
      <c r="AX25" s="55">
        <f t="shared" si="5"/>
        <v>0</v>
      </c>
      <c r="AY25" s="56">
        <f t="shared" si="6"/>
        <v>2620108.1326712603</v>
      </c>
      <c r="AZ25" s="57">
        <f t="shared" si="7"/>
        <v>1145183245.6329591</v>
      </c>
      <c r="BA25" s="58">
        <f t="shared" si="8"/>
        <v>1147803353.7656305</v>
      </c>
    </row>
    <row r="26" spans="1:53" x14ac:dyDescent="0.35">
      <c r="A26">
        <v>2045</v>
      </c>
      <c r="B26" s="51">
        <f>'Temp Relocation Housing Costs'!B26+'Temp Relocation Living Costs'!B26</f>
        <v>0</v>
      </c>
      <c r="C26" s="51">
        <f>'Temp Relocation Housing Costs'!C26+'Temp Relocation Living Costs'!C26</f>
        <v>0</v>
      </c>
      <c r="D26" s="51">
        <f>'Temp Relocation Housing Costs'!D26+'Temp Relocation Living Costs'!D26</f>
        <v>0</v>
      </c>
      <c r="E26" s="51">
        <f>'Temp Relocation Housing Costs'!E26+'Temp Relocation Living Costs'!E26</f>
        <v>0</v>
      </c>
      <c r="F26" s="51">
        <f>'Temp Relocation Housing Costs'!F26+'Temp Relocation Living Costs'!F26</f>
        <v>0</v>
      </c>
      <c r="G26" s="51">
        <f>'Temp Relocation Housing Costs'!G26+'Temp Relocation Living Costs'!G26</f>
        <v>0</v>
      </c>
      <c r="H26" s="52">
        <f>'Temp Relocation Housing Costs'!H26+'Temp Relocation Living Costs'!H26</f>
        <v>626234.51173681743</v>
      </c>
      <c r="I26" s="52">
        <f>'Temp Relocation Housing Costs'!I26+'Temp Relocation Living Costs'!I26</f>
        <v>718864.20377696271</v>
      </c>
      <c r="J26" s="52">
        <f>'Temp Relocation Housing Costs'!J26+'Temp Relocation Living Costs'!J26</f>
        <v>495182.4056124473</v>
      </c>
      <c r="K26" s="52">
        <f>'Temp Relocation Housing Costs'!K26+'Temp Relocation Living Costs'!K26</f>
        <v>446747.61639474146</v>
      </c>
      <c r="L26" s="52">
        <f>'Temp Relocation Housing Costs'!L26+'Temp Relocation Living Costs'!L26</f>
        <v>367974.56807697378</v>
      </c>
      <c r="M26" s="52">
        <f>'Temp Relocation Housing Costs'!M26+'Temp Relocation Living Costs'!M26</f>
        <v>156283.66083305277</v>
      </c>
      <c r="N26" s="53">
        <f>'Temp Relocation Housing Costs'!N26+'Temp Relocation Living Costs'!N26</f>
        <v>218714880.16813672</v>
      </c>
      <c r="O26" s="53">
        <f>'Temp Relocation Housing Costs'!O26+'Temp Relocation Living Costs'!O26</f>
        <v>420912688.02533472</v>
      </c>
      <c r="P26" s="53">
        <f>'Temp Relocation Housing Costs'!P26+'Temp Relocation Living Costs'!P26</f>
        <v>336241395.07560992</v>
      </c>
      <c r="Q26" s="53">
        <f>'Temp Relocation Housing Costs'!Q26+'Temp Relocation Living Costs'!Q26</f>
        <v>137416291.99126258</v>
      </c>
      <c r="R26" s="53">
        <f>'Temp Relocation Housing Costs'!R26+'Temp Relocation Living Costs'!R26</f>
        <v>88285298.214294165</v>
      </c>
      <c r="S26" s="53">
        <f>'Temp Relocation Housing Costs'!S26+'Temp Relocation Living Costs'!S26</f>
        <v>49994576.798330858</v>
      </c>
      <c r="U26" s="68">
        <v>2045</v>
      </c>
      <c r="V26" s="55">
        <f t="shared" si="0"/>
        <v>0</v>
      </c>
      <c r="W26" s="56">
        <f t="shared" si="1"/>
        <v>2811286.9664309956</v>
      </c>
      <c r="X26" s="57">
        <f t="shared" si="2"/>
        <v>1251565130.272969</v>
      </c>
      <c r="Y26" s="58">
        <f t="shared" si="3"/>
        <v>1254376417.2393999</v>
      </c>
      <c r="Z26" s="96">
        <f t="shared" si="4"/>
        <v>361361686.88986248</v>
      </c>
      <c r="AC26">
        <v>2045</v>
      </c>
      <c r="AD26" s="51">
        <f>'Temp Relocation Housing Costs'!V26+'Temp Relocation Living Costs'!V26</f>
        <v>0</v>
      </c>
      <c r="AE26" s="51">
        <f>'Temp Relocation Housing Costs'!W26+'Temp Relocation Living Costs'!W26</f>
        <v>0</v>
      </c>
      <c r="AF26" s="51">
        <f>'Temp Relocation Housing Costs'!X26+'Temp Relocation Living Costs'!X26</f>
        <v>0</v>
      </c>
      <c r="AG26" s="51">
        <f>'Temp Relocation Housing Costs'!Y26+'Temp Relocation Living Costs'!Y26</f>
        <v>0</v>
      </c>
      <c r="AH26" s="51">
        <f>'Temp Relocation Housing Costs'!Z26+'Temp Relocation Living Costs'!Z26</f>
        <v>0</v>
      </c>
      <c r="AI26" s="51">
        <f>'Temp Relocation Housing Costs'!AA26+'Temp Relocation Living Costs'!AA26</f>
        <v>0</v>
      </c>
      <c r="AJ26" s="52">
        <f>'Temp Relocation Housing Costs'!AB26+'Temp Relocation Living Costs'!AB26</f>
        <v>583009.09498200379</v>
      </c>
      <c r="AK26" s="52">
        <f>'Temp Relocation Housing Costs'!AC26+'Temp Relocation Living Costs'!AC26</f>
        <v>656461.022056179</v>
      </c>
      <c r="AL26" s="52">
        <f>'Temp Relocation Housing Costs'!AD26+'Temp Relocation Living Costs'!AD26</f>
        <v>447447.6833485458</v>
      </c>
      <c r="AM26" s="52">
        <f>'Temp Relocation Housing Costs'!AE26+'Temp Relocation Living Costs'!AE26</f>
        <v>445598.05318499508</v>
      </c>
      <c r="AN26" s="52">
        <f>'Temp Relocation Housing Costs'!AF26+'Temp Relocation Living Costs'!AF26</f>
        <v>360457.95825663453</v>
      </c>
      <c r="AO26" s="52">
        <f>'Temp Relocation Housing Costs'!AG26+'Temp Relocation Living Costs'!AG26</f>
        <v>142942.3511949672</v>
      </c>
      <c r="AP26" s="53">
        <f>'Temp Relocation Housing Costs'!AH26+'Temp Relocation Living Costs'!AH26</f>
        <v>203618232.3971177</v>
      </c>
      <c r="AQ26" s="53">
        <f>'Temp Relocation Housing Costs'!AI26+'Temp Relocation Living Costs'!AI26</f>
        <v>384374088.91103256</v>
      </c>
      <c r="AR26" s="53">
        <f>'Temp Relocation Housing Costs'!AJ26+'Temp Relocation Living Costs'!AJ26</f>
        <v>303828309.66376108</v>
      </c>
      <c r="AS26" s="53">
        <f>'Temp Relocation Housing Costs'!AK26+'Temp Relocation Living Costs'!AK26</f>
        <v>137062694.77463338</v>
      </c>
      <c r="AT26" s="53">
        <f>'Temp Relocation Housing Costs'!AL26+'Temp Relocation Living Costs'!AL26</f>
        <v>86481896.030776069</v>
      </c>
      <c r="AU26" s="53">
        <f>'Temp Relocation Housing Costs'!AM26+'Temp Relocation Living Costs'!AM26</f>
        <v>45726740.188052803</v>
      </c>
      <c r="AW26" s="68">
        <v>2045</v>
      </c>
      <c r="AX26" s="55">
        <f t="shared" si="5"/>
        <v>0</v>
      </c>
      <c r="AY26" s="56">
        <f t="shared" si="6"/>
        <v>2635916.1630233251</v>
      </c>
      <c r="AZ26" s="57">
        <f t="shared" si="7"/>
        <v>1161091961.9653738</v>
      </c>
      <c r="BA26" s="58">
        <f t="shared" si="8"/>
        <v>1163727878.128397</v>
      </c>
    </row>
    <row r="27" spans="1:53" x14ac:dyDescent="0.35">
      <c r="A27">
        <v>2046</v>
      </c>
      <c r="B27" s="51">
        <f>'Temp Relocation Housing Costs'!B27+'Temp Relocation Living Costs'!B27</f>
        <v>0</v>
      </c>
      <c r="C27" s="51">
        <f>'Temp Relocation Housing Costs'!C27+'Temp Relocation Living Costs'!C27</f>
        <v>0</v>
      </c>
      <c r="D27" s="51">
        <f>'Temp Relocation Housing Costs'!D27+'Temp Relocation Living Costs'!D27</f>
        <v>0</v>
      </c>
      <c r="E27" s="51">
        <f>'Temp Relocation Housing Costs'!E27+'Temp Relocation Living Costs'!E27</f>
        <v>0</v>
      </c>
      <c r="F27" s="51">
        <f>'Temp Relocation Housing Costs'!F27+'Temp Relocation Living Costs'!F27</f>
        <v>0</v>
      </c>
      <c r="G27" s="51">
        <f>'Temp Relocation Housing Costs'!G27+'Temp Relocation Living Costs'!G27</f>
        <v>0</v>
      </c>
      <c r="H27" s="52">
        <f>'Temp Relocation Housing Costs'!H27+'Temp Relocation Living Costs'!H27</f>
        <v>630012.80395522038</v>
      </c>
      <c r="I27" s="52">
        <f>'Temp Relocation Housing Costs'!I27+'Temp Relocation Living Costs'!I27</f>
        <v>723201.36338141502</v>
      </c>
      <c r="J27" s="52">
        <f>'Temp Relocation Housing Costs'!J27+'Temp Relocation Living Costs'!J27</f>
        <v>498170.01455885737</v>
      </c>
      <c r="K27" s="52">
        <f>'Temp Relocation Housing Costs'!K27+'Temp Relocation Living Costs'!K27</f>
        <v>449443.00128806679</v>
      </c>
      <c r="L27" s="52">
        <f>'Temp Relocation Housing Costs'!L27+'Temp Relocation Living Costs'!L27</f>
        <v>370194.68757067504</v>
      </c>
      <c r="M27" s="52">
        <f>'Temp Relocation Housing Costs'!M27+'Temp Relocation Living Costs'!M27</f>
        <v>157226.5749147941</v>
      </c>
      <c r="N27" s="53">
        <f>'Temp Relocation Housing Costs'!N27+'Temp Relocation Living Costs'!N27</f>
        <v>221753234.94632757</v>
      </c>
      <c r="O27" s="53">
        <f>'Temp Relocation Housing Costs'!O27+'Temp Relocation Living Costs'!O27</f>
        <v>426759944.85523003</v>
      </c>
      <c r="P27" s="53">
        <f>'Temp Relocation Housing Costs'!P27+'Temp Relocation Living Costs'!P27</f>
        <v>340912410.822541</v>
      </c>
      <c r="Q27" s="53">
        <f>'Temp Relocation Housing Costs'!Q27+'Temp Relocation Living Costs'!Q27</f>
        <v>139325258.80253732</v>
      </c>
      <c r="R27" s="53">
        <f>'Temp Relocation Housing Costs'!R27+'Temp Relocation Living Costs'!R27</f>
        <v>89511744.524061397</v>
      </c>
      <c r="S27" s="53">
        <f>'Temp Relocation Housing Costs'!S27+'Temp Relocation Living Costs'!S27</f>
        <v>50689094.067489952</v>
      </c>
      <c r="U27" s="68">
        <v>2046</v>
      </c>
      <c r="V27" s="55">
        <f t="shared" si="0"/>
        <v>0</v>
      </c>
      <c r="W27" s="56">
        <f t="shared" si="1"/>
        <v>2828248.4456690284</v>
      </c>
      <c r="X27" s="57">
        <f t="shared" si="2"/>
        <v>1268951688.018187</v>
      </c>
      <c r="Y27" s="58">
        <f t="shared" si="3"/>
        <v>1271779936.463856</v>
      </c>
      <c r="Z27" s="96">
        <f t="shared" si="4"/>
        <v>347077780.96989661</v>
      </c>
      <c r="AC27">
        <v>2046</v>
      </c>
      <c r="AD27" s="51">
        <f>'Temp Relocation Housing Costs'!V27+'Temp Relocation Living Costs'!V27</f>
        <v>0</v>
      </c>
      <c r="AE27" s="51">
        <f>'Temp Relocation Housing Costs'!W27+'Temp Relocation Living Costs'!W27</f>
        <v>0</v>
      </c>
      <c r="AF27" s="51">
        <f>'Temp Relocation Housing Costs'!X27+'Temp Relocation Living Costs'!X27</f>
        <v>0</v>
      </c>
      <c r="AG27" s="51">
        <f>'Temp Relocation Housing Costs'!Y27+'Temp Relocation Living Costs'!Y27</f>
        <v>0</v>
      </c>
      <c r="AH27" s="51">
        <f>'Temp Relocation Housing Costs'!Z27+'Temp Relocation Living Costs'!Z27</f>
        <v>0</v>
      </c>
      <c r="AI27" s="51">
        <f>'Temp Relocation Housing Costs'!AA27+'Temp Relocation Living Costs'!AA27</f>
        <v>0</v>
      </c>
      <c r="AJ27" s="52">
        <f>'Temp Relocation Housing Costs'!AB27+'Temp Relocation Living Costs'!AB27</f>
        <v>586526.59311655955</v>
      </c>
      <c r="AK27" s="52">
        <f>'Temp Relocation Housing Costs'!AC27+'Temp Relocation Living Costs'!AC27</f>
        <v>660421.68140157463</v>
      </c>
      <c r="AL27" s="52">
        <f>'Temp Relocation Housing Costs'!AD27+'Temp Relocation Living Costs'!AD27</f>
        <v>450147.29199108068</v>
      </c>
      <c r="AM27" s="52">
        <f>'Temp Relocation Housing Costs'!AE27+'Temp Relocation Living Costs'!AE27</f>
        <v>448286.50236071215</v>
      </c>
      <c r="AN27" s="52">
        <f>'Temp Relocation Housing Costs'!AF27+'Temp Relocation Living Costs'!AF27</f>
        <v>362632.72740975145</v>
      </c>
      <c r="AO27" s="52">
        <f>'Temp Relocation Housing Costs'!AG27+'Temp Relocation Living Costs'!AG27</f>
        <v>143804.77248136717</v>
      </c>
      <c r="AP27" s="53">
        <f>'Temp Relocation Housing Costs'!AH27+'Temp Relocation Living Costs'!AH27</f>
        <v>206446866.77652046</v>
      </c>
      <c r="AQ27" s="53">
        <f>'Temp Relocation Housing Costs'!AI27+'Temp Relocation Living Costs'!AI27</f>
        <v>389713756.92428231</v>
      </c>
      <c r="AR27" s="53">
        <f>'Temp Relocation Housing Costs'!AJ27+'Temp Relocation Living Costs'!AJ27</f>
        <v>308049047.62044173</v>
      </c>
      <c r="AS27" s="53">
        <f>'Temp Relocation Housing Costs'!AK27+'Temp Relocation Living Costs'!AK27</f>
        <v>138966749.46565419</v>
      </c>
      <c r="AT27" s="53">
        <f>'Temp Relocation Housing Costs'!AL27+'Temp Relocation Living Costs'!AL27</f>
        <v>87683289.744043767</v>
      </c>
      <c r="AU27" s="53">
        <f>'Temp Relocation Housing Costs'!AM27+'Temp Relocation Living Costs'!AM27</f>
        <v>46361969.302023694</v>
      </c>
      <c r="AW27" s="68">
        <v>2046</v>
      </c>
      <c r="AX27" s="55">
        <f t="shared" si="5"/>
        <v>0</v>
      </c>
      <c r="AY27" s="56">
        <f t="shared" si="6"/>
        <v>2651819.5687610456</v>
      </c>
      <c r="AZ27" s="57">
        <f t="shared" si="7"/>
        <v>1177221679.8329661</v>
      </c>
      <c r="BA27" s="58">
        <f t="shared" si="8"/>
        <v>1179873499.4017272</v>
      </c>
    </row>
    <row r="28" spans="1:53" x14ac:dyDescent="0.35">
      <c r="A28">
        <v>2047</v>
      </c>
      <c r="B28" s="51">
        <f>'Temp Relocation Housing Costs'!B28+'Temp Relocation Living Costs'!B28</f>
        <v>0</v>
      </c>
      <c r="C28" s="51">
        <f>'Temp Relocation Housing Costs'!C28+'Temp Relocation Living Costs'!C28</f>
        <v>0</v>
      </c>
      <c r="D28" s="51">
        <f>'Temp Relocation Housing Costs'!D28+'Temp Relocation Living Costs'!D28</f>
        <v>0</v>
      </c>
      <c r="E28" s="51">
        <f>'Temp Relocation Housing Costs'!E28+'Temp Relocation Living Costs'!E28</f>
        <v>0</v>
      </c>
      <c r="F28" s="51">
        <f>'Temp Relocation Housing Costs'!F28+'Temp Relocation Living Costs'!F28</f>
        <v>0</v>
      </c>
      <c r="G28" s="51">
        <f>'Temp Relocation Housing Costs'!G28+'Temp Relocation Living Costs'!G28</f>
        <v>0</v>
      </c>
      <c r="H28" s="52">
        <f>'Temp Relocation Housing Costs'!H28+'Temp Relocation Living Costs'!H28</f>
        <v>633813.89193434885</v>
      </c>
      <c r="I28" s="52">
        <f>'Temp Relocation Housing Costs'!I28+'Temp Relocation Living Costs'!I28</f>
        <v>727564.69058933924</v>
      </c>
      <c r="J28" s="52">
        <f>'Temp Relocation Housing Costs'!J28+'Temp Relocation Living Costs'!J28</f>
        <v>501175.64879678708</v>
      </c>
      <c r="K28" s="52">
        <f>'Temp Relocation Housing Costs'!K28+'Temp Relocation Living Costs'!K28</f>
        <v>452154.6483828153</v>
      </c>
      <c r="L28" s="52">
        <f>'Temp Relocation Housing Costs'!L28+'Temp Relocation Living Costs'!L28</f>
        <v>372428.2018231285</v>
      </c>
      <c r="M28" s="52">
        <f>'Temp Relocation Housing Costs'!M28+'Temp Relocation Living Costs'!M28</f>
        <v>158175.17792755229</v>
      </c>
      <c r="N28" s="53">
        <f>'Temp Relocation Housing Costs'!N28+'Temp Relocation Living Costs'!N28</f>
        <v>224833798.09987459</v>
      </c>
      <c r="O28" s="53">
        <f>'Temp Relocation Housing Costs'!O28+'Temp Relocation Living Costs'!O28</f>
        <v>432688430.91248643</v>
      </c>
      <c r="P28" s="53">
        <f>'Temp Relocation Housing Costs'!P28+'Temp Relocation Living Costs'!P28</f>
        <v>345648315.62961626</v>
      </c>
      <c r="Q28" s="53">
        <f>'Temp Relocation Housing Costs'!Q28+'Temp Relocation Living Costs'!Q28</f>
        <v>141260744.69851261</v>
      </c>
      <c r="R28" s="53">
        <f>'Temp Relocation Housing Costs'!R28+'Temp Relocation Living Costs'!R28</f>
        <v>90755228.444633216</v>
      </c>
      <c r="S28" s="53">
        <f>'Temp Relocation Housing Costs'!S28+'Temp Relocation Living Costs'!S28</f>
        <v>51393259.467867471</v>
      </c>
      <c r="U28" s="68">
        <v>2047</v>
      </c>
      <c r="V28" s="55">
        <f t="shared" si="0"/>
        <v>0</v>
      </c>
      <c r="W28" s="56">
        <f t="shared" si="1"/>
        <v>2845312.2594539714</v>
      </c>
      <c r="X28" s="57">
        <f t="shared" si="2"/>
        <v>1286579777.2529905</v>
      </c>
      <c r="Y28" s="58">
        <f t="shared" si="3"/>
        <v>1289425089.5124445</v>
      </c>
      <c r="Z28" s="96">
        <f t="shared" si="4"/>
        <v>333358534.11330432</v>
      </c>
      <c r="AC28">
        <v>2047</v>
      </c>
      <c r="AD28" s="51">
        <f>'Temp Relocation Housing Costs'!V28+'Temp Relocation Living Costs'!V28</f>
        <v>0</v>
      </c>
      <c r="AE28" s="51">
        <f>'Temp Relocation Housing Costs'!W28+'Temp Relocation Living Costs'!W28</f>
        <v>0</v>
      </c>
      <c r="AF28" s="51">
        <f>'Temp Relocation Housing Costs'!X28+'Temp Relocation Living Costs'!X28</f>
        <v>0</v>
      </c>
      <c r="AG28" s="51">
        <f>'Temp Relocation Housing Costs'!Y28+'Temp Relocation Living Costs'!Y28</f>
        <v>0</v>
      </c>
      <c r="AH28" s="51">
        <f>'Temp Relocation Housing Costs'!Z28+'Temp Relocation Living Costs'!Z28</f>
        <v>0</v>
      </c>
      <c r="AI28" s="51">
        <f>'Temp Relocation Housing Costs'!AA28+'Temp Relocation Living Costs'!AA28</f>
        <v>0</v>
      </c>
      <c r="AJ28" s="52">
        <f>'Temp Relocation Housing Costs'!AB28+'Temp Relocation Living Costs'!AB28</f>
        <v>590065.3135497605</v>
      </c>
      <c r="AK28" s="52">
        <f>'Temp Relocation Housing Costs'!AC28+'Temp Relocation Living Costs'!AC28</f>
        <v>664406.23679246753</v>
      </c>
      <c r="AL28" s="52">
        <f>'Temp Relocation Housing Costs'!AD28+'Temp Relocation Living Costs'!AD28</f>
        <v>452863.18831839738</v>
      </c>
      <c r="AM28" s="52">
        <f>'Temp Relocation Housing Costs'!AE28+'Temp Relocation Living Costs'!AE28</f>
        <v>450991.17189223802</v>
      </c>
      <c r="AN28" s="52">
        <f>'Temp Relocation Housing Costs'!AF28+'Temp Relocation Living Costs'!AF28</f>
        <v>364820.61770712666</v>
      </c>
      <c r="AO28" s="52">
        <f>'Temp Relocation Housing Costs'!AG28+'Temp Relocation Living Costs'!AG28</f>
        <v>144672.39705754817</v>
      </c>
      <c r="AP28" s="53">
        <f>'Temp Relocation Housing Costs'!AH28+'Temp Relocation Living Costs'!AH28</f>
        <v>209314796.12650681</v>
      </c>
      <c r="AQ28" s="53">
        <f>'Temp Relocation Housing Costs'!AI28+'Temp Relocation Living Costs'!AI28</f>
        <v>395127602.81609941</v>
      </c>
      <c r="AR28" s="53">
        <f>'Temp Relocation Housing Costs'!AJ28+'Temp Relocation Living Costs'!AJ28</f>
        <v>312328419.44477832</v>
      </c>
      <c r="AS28" s="53">
        <f>'Temp Relocation Housing Costs'!AK28+'Temp Relocation Living Costs'!AK28</f>
        <v>140897255.0029273</v>
      </c>
      <c r="AT28" s="53">
        <f>'Temp Relocation Housing Costs'!AL28+'Temp Relocation Living Costs'!AL28</f>
        <v>88901373.041149557</v>
      </c>
      <c r="AU28" s="53">
        <f>'Temp Relocation Housing Costs'!AM28+'Temp Relocation Living Costs'!AM28</f>
        <v>47006022.924926922</v>
      </c>
      <c r="AW28" s="68">
        <v>2047</v>
      </c>
      <c r="AX28" s="55">
        <f t="shared" si="5"/>
        <v>0</v>
      </c>
      <c r="AY28" s="56">
        <f t="shared" si="6"/>
        <v>2667818.9253175384</v>
      </c>
      <c r="AZ28" s="57">
        <f t="shared" si="7"/>
        <v>1193575469.3563883</v>
      </c>
      <c r="BA28" s="58">
        <f t="shared" si="8"/>
        <v>1196243288.2817059</v>
      </c>
    </row>
    <row r="29" spans="1:53" x14ac:dyDescent="0.35">
      <c r="A29">
        <v>2048</v>
      </c>
      <c r="B29" s="51">
        <f>'Temp Relocation Housing Costs'!B29+'Temp Relocation Living Costs'!B29</f>
        <v>0</v>
      </c>
      <c r="C29" s="51">
        <f>'Temp Relocation Housing Costs'!C29+'Temp Relocation Living Costs'!C29</f>
        <v>0</v>
      </c>
      <c r="D29" s="51">
        <f>'Temp Relocation Housing Costs'!D29+'Temp Relocation Living Costs'!D29</f>
        <v>0</v>
      </c>
      <c r="E29" s="51">
        <f>'Temp Relocation Housing Costs'!E29+'Temp Relocation Living Costs'!E29</f>
        <v>0</v>
      </c>
      <c r="F29" s="51">
        <f>'Temp Relocation Housing Costs'!F29+'Temp Relocation Living Costs'!F29</f>
        <v>0</v>
      </c>
      <c r="G29" s="51">
        <f>'Temp Relocation Housing Costs'!G29+'Temp Relocation Living Costs'!G29</f>
        <v>0</v>
      </c>
      <c r="H29" s="52">
        <f>'Temp Relocation Housing Costs'!H29+'Temp Relocation Living Costs'!H29</f>
        <v>637637.91320901411</v>
      </c>
      <c r="I29" s="52">
        <f>'Temp Relocation Housing Costs'!I29+'Temp Relocation Living Costs'!I29</f>
        <v>731954.3432790552</v>
      </c>
      <c r="J29" s="52">
        <f>'Temp Relocation Housing Costs'!J29+'Temp Relocation Living Costs'!J29</f>
        <v>504199.41707913583</v>
      </c>
      <c r="K29" s="52">
        <f>'Temp Relocation Housing Costs'!K29+'Temp Relocation Living Costs'!K29</f>
        <v>454882.65579454595</v>
      </c>
      <c r="L29" s="52">
        <f>'Temp Relocation Housing Costs'!L29+'Temp Relocation Living Costs'!L29</f>
        <v>374675.19164960657</v>
      </c>
      <c r="M29" s="52">
        <f>'Temp Relocation Housing Costs'!M29+'Temp Relocation Living Costs'!M29</f>
        <v>159129.5041946414</v>
      </c>
      <c r="N29" s="53">
        <f>'Temp Relocation Housing Costs'!N29+'Temp Relocation Living Costs'!N29</f>
        <v>227957155.98128799</v>
      </c>
      <c r="O29" s="53">
        <f>'Temp Relocation Housing Costs'!O29+'Temp Relocation Living Costs'!O29</f>
        <v>438699274.62152058</v>
      </c>
      <c r="P29" s="53">
        <f>'Temp Relocation Housing Costs'!P29+'Temp Relocation Living Costs'!P29</f>
        <v>350450010.92606568</v>
      </c>
      <c r="Q29" s="53">
        <f>'Temp Relocation Housing Costs'!Q29+'Temp Relocation Living Costs'!Q29</f>
        <v>143223118.07839224</v>
      </c>
      <c r="R29" s="53">
        <f>'Temp Relocation Housing Costs'!R29+'Temp Relocation Living Costs'!R29</f>
        <v>92015986.65997991</v>
      </c>
      <c r="S29" s="53">
        <f>'Temp Relocation Housing Costs'!S29+'Temp Relocation Living Costs'!S29</f>
        <v>52107207.02987583</v>
      </c>
      <c r="U29" s="68">
        <v>2048</v>
      </c>
      <c r="V29" s="55">
        <f t="shared" si="0"/>
        <v>0</v>
      </c>
      <c r="W29" s="56">
        <f t="shared" si="1"/>
        <v>2862479.0252059991</v>
      </c>
      <c r="X29" s="57">
        <f t="shared" si="2"/>
        <v>1304452753.297122</v>
      </c>
      <c r="Y29" s="58">
        <f t="shared" si="3"/>
        <v>1307315232.3223281</v>
      </c>
      <c r="Z29" s="96">
        <f t="shared" si="4"/>
        <v>320181622.60244155</v>
      </c>
      <c r="AC29">
        <v>2048</v>
      </c>
      <c r="AD29" s="51">
        <f>'Temp Relocation Housing Costs'!V29+'Temp Relocation Living Costs'!V29</f>
        <v>0</v>
      </c>
      <c r="AE29" s="51">
        <f>'Temp Relocation Housing Costs'!W29+'Temp Relocation Living Costs'!W29</f>
        <v>0</v>
      </c>
      <c r="AF29" s="51">
        <f>'Temp Relocation Housing Costs'!X29+'Temp Relocation Living Costs'!X29</f>
        <v>0</v>
      </c>
      <c r="AG29" s="51">
        <f>'Temp Relocation Housing Costs'!Y29+'Temp Relocation Living Costs'!Y29</f>
        <v>0</v>
      </c>
      <c r="AH29" s="51">
        <f>'Temp Relocation Housing Costs'!Z29+'Temp Relocation Living Costs'!Z29</f>
        <v>0</v>
      </c>
      <c r="AI29" s="51">
        <f>'Temp Relocation Housing Costs'!AA29+'Temp Relocation Living Costs'!AA29</f>
        <v>0</v>
      </c>
      <c r="AJ29" s="52">
        <f>'Temp Relocation Housing Costs'!AB29+'Temp Relocation Living Costs'!AB29</f>
        <v>593625.38432316994</v>
      </c>
      <c r="AK29" s="52">
        <f>'Temp Relocation Housing Costs'!AC29+'Temp Relocation Living Costs'!AC29</f>
        <v>668414.8324020725</v>
      </c>
      <c r="AL29" s="52">
        <f>'Temp Relocation Housing Costs'!AD29+'Temp Relocation Living Costs'!AD29</f>
        <v>455595.47059980518</v>
      </c>
      <c r="AM29" s="52">
        <f>'Temp Relocation Housing Costs'!AE29+'Temp Relocation Living Costs'!AE29</f>
        <v>453712.15964266245</v>
      </c>
      <c r="AN29" s="52">
        <f>'Temp Relocation Housing Costs'!AF29+'Temp Relocation Living Costs'!AF29</f>
        <v>367021.7083132207</v>
      </c>
      <c r="AO29" s="52">
        <f>'Temp Relocation Housing Costs'!AG29+'Temp Relocation Living Costs'!AG29</f>
        <v>145545.25631678035</v>
      </c>
      <c r="AP29" s="53">
        <f>'Temp Relocation Housing Costs'!AH29+'Temp Relocation Living Costs'!AH29</f>
        <v>212222566.32699835</v>
      </c>
      <c r="AQ29" s="53">
        <f>'Temp Relocation Housing Costs'!AI29+'Temp Relocation Living Costs'!AI29</f>
        <v>400616657.05460584</v>
      </c>
      <c r="AR29" s="53">
        <f>'Temp Relocation Housing Costs'!AJ29+'Temp Relocation Living Costs'!AJ29</f>
        <v>316667239.66979128</v>
      </c>
      <c r="AS29" s="53">
        <f>'Temp Relocation Housing Costs'!AK29+'Temp Relocation Living Costs'!AK29</f>
        <v>142854578.83769795</v>
      </c>
      <c r="AT29" s="53">
        <f>'Temp Relocation Housing Costs'!AL29+'Temp Relocation Living Costs'!AL29</f>
        <v>90136377.7713245</v>
      </c>
      <c r="AU29" s="53">
        <f>'Temp Relocation Housing Costs'!AM29+'Temp Relocation Living Costs'!AM29</f>
        <v>47659023.645535886</v>
      </c>
      <c r="AW29" s="68">
        <v>2048</v>
      </c>
      <c r="AX29" s="55">
        <f t="shared" si="5"/>
        <v>0</v>
      </c>
      <c r="AY29" s="56">
        <f t="shared" si="6"/>
        <v>2683914.8115977114</v>
      </c>
      <c r="AZ29" s="57">
        <f t="shared" si="7"/>
        <v>1210156443.3059537</v>
      </c>
      <c r="BA29" s="58">
        <f t="shared" si="8"/>
        <v>1212840358.1175516</v>
      </c>
    </row>
    <row r="30" spans="1:53" x14ac:dyDescent="0.35">
      <c r="A30">
        <v>2049</v>
      </c>
      <c r="B30" s="51">
        <f>'Temp Relocation Housing Costs'!B30+'Temp Relocation Living Costs'!B30</f>
        <v>0</v>
      </c>
      <c r="C30" s="51">
        <f>'Temp Relocation Housing Costs'!C30+'Temp Relocation Living Costs'!C30</f>
        <v>0</v>
      </c>
      <c r="D30" s="51">
        <f>'Temp Relocation Housing Costs'!D30+'Temp Relocation Living Costs'!D30</f>
        <v>0</v>
      </c>
      <c r="E30" s="51">
        <f>'Temp Relocation Housing Costs'!E30+'Temp Relocation Living Costs'!E30</f>
        <v>0</v>
      </c>
      <c r="F30" s="51">
        <f>'Temp Relocation Housing Costs'!F30+'Temp Relocation Living Costs'!F30</f>
        <v>0</v>
      </c>
      <c r="G30" s="51">
        <f>'Temp Relocation Housing Costs'!G30+'Temp Relocation Living Costs'!G30</f>
        <v>0</v>
      </c>
      <c r="H30" s="52">
        <f>'Temp Relocation Housing Costs'!H30+'Temp Relocation Living Costs'!H30</f>
        <v>641485.00614382327</v>
      </c>
      <c r="I30" s="52">
        <f>'Temp Relocation Housing Costs'!I30+'Temp Relocation Living Costs'!I30</f>
        <v>736370.48028141784</v>
      </c>
      <c r="J30" s="52">
        <f>'Temp Relocation Housing Costs'!J30+'Temp Relocation Living Costs'!J30</f>
        <v>507241.42881494714</v>
      </c>
      <c r="K30" s="52">
        <f>'Temp Relocation Housing Costs'!K30+'Temp Relocation Living Costs'!K30</f>
        <v>457627.12223078305</v>
      </c>
      <c r="L30" s="52">
        <f>'Temp Relocation Housing Costs'!L30+'Temp Relocation Living Costs'!L30</f>
        <v>376935.73835296894</v>
      </c>
      <c r="M30" s="52">
        <f>'Temp Relocation Housing Costs'!M30+'Temp Relocation Living Costs'!M30</f>
        <v>160089.58824646007</v>
      </c>
      <c r="N30" s="53">
        <f>'Temp Relocation Housing Costs'!N30+'Temp Relocation Living Costs'!N30</f>
        <v>231123903.08859986</v>
      </c>
      <c r="O30" s="53">
        <f>'Temp Relocation Housing Costs'!O30+'Temp Relocation Living Costs'!O30</f>
        <v>444793620.08265454</v>
      </c>
      <c r="P30" s="53">
        <f>'Temp Relocation Housing Costs'!P30+'Temp Relocation Living Costs'!P30</f>
        <v>355318410.6636402</v>
      </c>
      <c r="Q30" s="53">
        <f>'Temp Relocation Housing Costs'!Q30+'Temp Relocation Living Costs'!Q30</f>
        <v>145212752.45912725</v>
      </c>
      <c r="R30" s="53">
        <f>'Temp Relocation Housing Costs'!R30+'Temp Relocation Living Costs'!R30</f>
        <v>93294259.14205046</v>
      </c>
      <c r="S30" s="53">
        <f>'Temp Relocation Housing Costs'!S30+'Temp Relocation Living Costs'!S30</f>
        <v>52831072.645858094</v>
      </c>
      <c r="U30" s="68">
        <v>2049</v>
      </c>
      <c r="V30" s="55">
        <f t="shared" si="0"/>
        <v>0</v>
      </c>
      <c r="W30" s="56">
        <f t="shared" si="1"/>
        <v>2879749.3640704001</v>
      </c>
      <c r="X30" s="57">
        <f t="shared" si="2"/>
        <v>1322574018.0819304</v>
      </c>
      <c r="Y30" s="58">
        <f t="shared" si="3"/>
        <v>1325453767.4460008</v>
      </c>
      <c r="Z30" s="96">
        <f t="shared" si="4"/>
        <v>307525605.38339269</v>
      </c>
      <c r="AC30">
        <v>2049</v>
      </c>
      <c r="AD30" s="51">
        <f>'Temp Relocation Housing Costs'!V30+'Temp Relocation Living Costs'!V30</f>
        <v>0</v>
      </c>
      <c r="AE30" s="51">
        <f>'Temp Relocation Housing Costs'!W30+'Temp Relocation Living Costs'!W30</f>
        <v>0</v>
      </c>
      <c r="AF30" s="51">
        <f>'Temp Relocation Housing Costs'!X30+'Temp Relocation Living Costs'!X30</f>
        <v>0</v>
      </c>
      <c r="AG30" s="51">
        <f>'Temp Relocation Housing Costs'!Y30+'Temp Relocation Living Costs'!Y30</f>
        <v>0</v>
      </c>
      <c r="AH30" s="51">
        <f>'Temp Relocation Housing Costs'!Z30+'Temp Relocation Living Costs'!Z30</f>
        <v>0</v>
      </c>
      <c r="AI30" s="51">
        <f>'Temp Relocation Housing Costs'!AA30+'Temp Relocation Living Costs'!AA30</f>
        <v>0</v>
      </c>
      <c r="AJ30" s="52">
        <f>'Temp Relocation Housing Costs'!AB30+'Temp Relocation Living Costs'!AB30</f>
        <v>597206.9342508706</v>
      </c>
      <c r="AK30" s="52">
        <f>'Temp Relocation Housing Costs'!AC30+'Temp Relocation Living Costs'!AC30</f>
        <v>672447.61327345192</v>
      </c>
      <c r="AL30" s="52">
        <f>'Temp Relocation Housing Costs'!AD30+'Temp Relocation Living Costs'!AD30</f>
        <v>458344.23769750609</v>
      </c>
      <c r="AM30" s="52">
        <f>'Temp Relocation Housing Costs'!AE30+'Temp Relocation Living Costs'!AE30</f>
        <v>456449.56406551716</v>
      </c>
      <c r="AN30" s="52">
        <f>'Temp Relocation Housing Costs'!AF30+'Temp Relocation Living Costs'!AF30</f>
        <v>369236.07887012098</v>
      </c>
      <c r="AO30" s="52">
        <f>'Temp Relocation Housing Costs'!AG30+'Temp Relocation Living Costs'!AG30</f>
        <v>146423.38184174069</v>
      </c>
      <c r="AP30" s="53">
        <f>'Temp Relocation Housing Costs'!AH30+'Temp Relocation Living Costs'!AH30</f>
        <v>215170730.84119985</v>
      </c>
      <c r="AQ30" s="53">
        <f>'Temp Relocation Housing Costs'!AI30+'Temp Relocation Living Costs'!AI30</f>
        <v>406181964.42303431</v>
      </c>
      <c r="AR30" s="53">
        <f>'Temp Relocation Housing Costs'!AJ30+'Temp Relocation Living Costs'!AJ30</f>
        <v>321066334.14387345</v>
      </c>
      <c r="AS30" s="53">
        <f>'Temp Relocation Housing Costs'!AK30+'Temp Relocation Living Costs'!AK30</f>
        <v>144839093.52578998</v>
      </c>
      <c r="AT30" s="53">
        <f>'Temp Relocation Housing Costs'!AL30+'Temp Relocation Living Costs'!AL30</f>
        <v>91388539.004614979</v>
      </c>
      <c r="AU30" s="53">
        <f>'Temp Relocation Housing Costs'!AM30+'Temp Relocation Living Costs'!AM30</f>
        <v>48321095.755609058</v>
      </c>
      <c r="AW30" s="68">
        <v>2049</v>
      </c>
      <c r="AX30" s="55">
        <f t="shared" si="5"/>
        <v>0</v>
      </c>
      <c r="AY30" s="56">
        <f t="shared" si="6"/>
        <v>2700107.8099992075</v>
      </c>
      <c r="AZ30" s="57">
        <f t="shared" si="7"/>
        <v>1226967757.6941216</v>
      </c>
      <c r="BA30" s="58">
        <f t="shared" si="8"/>
        <v>1229667865.5041208</v>
      </c>
    </row>
    <row r="31" spans="1:53" x14ac:dyDescent="0.35">
      <c r="A31">
        <v>2050</v>
      </c>
      <c r="B31" s="51">
        <f>'Temp Relocation Housing Costs'!B31+'Temp Relocation Living Costs'!B31</f>
        <v>0</v>
      </c>
      <c r="C31" s="51">
        <f>'Temp Relocation Housing Costs'!C31+'Temp Relocation Living Costs'!C31</f>
        <v>0</v>
      </c>
      <c r="D31" s="51">
        <f>'Temp Relocation Housing Costs'!D31+'Temp Relocation Living Costs'!D31</f>
        <v>0</v>
      </c>
      <c r="E31" s="51">
        <f>'Temp Relocation Housing Costs'!E31+'Temp Relocation Living Costs'!E31</f>
        <v>0</v>
      </c>
      <c r="F31" s="51">
        <f>'Temp Relocation Housing Costs'!F31+'Temp Relocation Living Costs'!F31</f>
        <v>0</v>
      </c>
      <c r="G31" s="51">
        <f>'Temp Relocation Housing Costs'!G31+'Temp Relocation Living Costs'!G31</f>
        <v>0</v>
      </c>
      <c r="H31" s="52">
        <f>'Temp Relocation Housing Costs'!H31+'Temp Relocation Living Costs'!H31</f>
        <v>702860.05471876787</v>
      </c>
      <c r="I31" s="52">
        <f>'Temp Relocation Housing Costs'!I31+'Temp Relocation Living Costs'!I31</f>
        <v>806823.84016290319</v>
      </c>
      <c r="J31" s="52">
        <f>'Temp Relocation Housing Costs'!J31+'Temp Relocation Living Costs'!J31</f>
        <v>555772.52000893513</v>
      </c>
      <c r="K31" s="52">
        <f>'Temp Relocation Housing Costs'!K31+'Temp Relocation Living Costs'!K31</f>
        <v>501411.28957238002</v>
      </c>
      <c r="L31" s="52">
        <f>'Temp Relocation Housing Costs'!L31+'Temp Relocation Living Costs'!L31</f>
        <v>412999.63545029139</v>
      </c>
      <c r="M31" s="52">
        <f>'Temp Relocation Housing Costs'!M31+'Temp Relocation Living Costs'!M31</f>
        <v>175406.40182879727</v>
      </c>
      <c r="N31" s="53">
        <f>'Temp Relocation Housing Costs'!N31+'Temp Relocation Living Costs'!N31</f>
        <v>255215161.14878574</v>
      </c>
      <c r="O31" s="53">
        <f>'Temp Relocation Housing Costs'!O31+'Temp Relocation Living Costs'!O31</f>
        <v>491156794.73373222</v>
      </c>
      <c r="P31" s="53">
        <f>'Temp Relocation Housing Costs'!P31+'Temp Relocation Living Costs'!P31</f>
        <v>392355114.39891529</v>
      </c>
      <c r="Q31" s="53">
        <f>'Temp Relocation Housing Costs'!Q31+'Temp Relocation Living Costs'!Q31</f>
        <v>160349040.16616574</v>
      </c>
      <c r="R31" s="53">
        <f>'Temp Relocation Housing Costs'!R31+'Temp Relocation Living Costs'!R31</f>
        <v>103018809.66447479</v>
      </c>
      <c r="S31" s="53">
        <f>'Temp Relocation Housing Costs'!S31+'Temp Relocation Living Costs'!S31</f>
        <v>58337932.765903279</v>
      </c>
      <c r="U31" s="68">
        <v>2050</v>
      </c>
      <c r="V31" s="55">
        <f t="shared" si="0"/>
        <v>0</v>
      </c>
      <c r="W31" s="56">
        <f t="shared" si="1"/>
        <v>3155273.741742075</v>
      </c>
      <c r="X31" s="57">
        <f t="shared" si="2"/>
        <v>1460432852.8779769</v>
      </c>
      <c r="Y31" s="58">
        <f t="shared" si="3"/>
        <v>1463588126.619719</v>
      </c>
      <c r="Z31" s="96">
        <f t="shared" si="4"/>
        <v>321688987.85101801</v>
      </c>
      <c r="AC31">
        <v>2050</v>
      </c>
      <c r="AD31" s="51">
        <f>'Temp Relocation Housing Costs'!V31+'Temp Relocation Living Costs'!V31</f>
        <v>0</v>
      </c>
      <c r="AE31" s="51">
        <f>'Temp Relocation Housing Costs'!W31+'Temp Relocation Living Costs'!W31</f>
        <v>0</v>
      </c>
      <c r="AF31" s="51">
        <f>'Temp Relocation Housing Costs'!X31+'Temp Relocation Living Costs'!X31</f>
        <v>0</v>
      </c>
      <c r="AG31" s="51">
        <f>'Temp Relocation Housing Costs'!Y31+'Temp Relocation Living Costs'!Y31</f>
        <v>0</v>
      </c>
      <c r="AH31" s="51">
        <f>'Temp Relocation Housing Costs'!Z31+'Temp Relocation Living Costs'!Z31</f>
        <v>0</v>
      </c>
      <c r="AI31" s="51">
        <f>'Temp Relocation Housing Costs'!AA31+'Temp Relocation Living Costs'!AA31</f>
        <v>0</v>
      </c>
      <c r="AJ31" s="52">
        <f>'Temp Relocation Housing Costs'!AB31+'Temp Relocation Living Costs'!AB31</f>
        <v>654345.61130160606</v>
      </c>
      <c r="AK31" s="52">
        <f>'Temp Relocation Housing Costs'!AC31+'Temp Relocation Living Costs'!AC31</f>
        <v>736785.05613413639</v>
      </c>
      <c r="AL31" s="52">
        <f>'Temp Relocation Housing Costs'!AD31+'Temp Relocation Living Costs'!AD31</f>
        <v>502197.01614642813</v>
      </c>
      <c r="AM31" s="52">
        <f>'Temp Relocation Housing Costs'!AE31+'Temp Relocation Living Costs'!AE31</f>
        <v>500121.06674792367</v>
      </c>
      <c r="AN31" s="52">
        <f>'Temp Relocation Housing Costs'!AF31+'Temp Relocation Living Costs'!AF31</f>
        <v>404563.29939629324</v>
      </c>
      <c r="AO31" s="52">
        <f>'Temp Relocation Housing Costs'!AG31+'Temp Relocation Living Costs'!AG31</f>
        <v>160432.66044837059</v>
      </c>
      <c r="AP31" s="53">
        <f>'Temp Relocation Housing Costs'!AH31+'Temp Relocation Living Costs'!AH31</f>
        <v>237599105.98726597</v>
      </c>
      <c r="AQ31" s="53">
        <f>'Temp Relocation Housing Costs'!AI31+'Temp Relocation Living Costs'!AI31</f>
        <v>448520443.45329463</v>
      </c>
      <c r="AR31" s="53">
        <f>'Temp Relocation Housing Costs'!AJ31+'Temp Relocation Living Costs'!AJ31</f>
        <v>354532764.08440983</v>
      </c>
      <c r="AS31" s="53">
        <f>'Temp Relocation Housing Costs'!AK31+'Temp Relocation Living Costs'!AK31</f>
        <v>159936432.8001081</v>
      </c>
      <c r="AT31" s="53">
        <f>'Temp Relocation Housing Costs'!AL31+'Temp Relocation Living Costs'!AL31</f>
        <v>100914446.31009844</v>
      </c>
      <c r="AU31" s="53">
        <f>'Temp Relocation Housing Costs'!AM31+'Temp Relocation Living Costs'!AM31</f>
        <v>53357857.302306697</v>
      </c>
      <c r="AW31" s="68">
        <v>2050</v>
      </c>
      <c r="AX31" s="55">
        <f t="shared" si="5"/>
        <v>0</v>
      </c>
      <c r="AY31" s="56">
        <f t="shared" si="6"/>
        <v>2958444.710174758</v>
      </c>
      <c r="AZ31" s="57">
        <f t="shared" si="7"/>
        <v>1354861049.9374835</v>
      </c>
      <c r="BA31" s="58">
        <f t="shared" si="8"/>
        <v>1357819494.6476583</v>
      </c>
    </row>
    <row r="32" spans="1:53" x14ac:dyDescent="0.35">
      <c r="A32">
        <v>2051</v>
      </c>
      <c r="B32" s="51">
        <f>'Temp Relocation Housing Costs'!B32+'Temp Relocation Living Costs'!B32</f>
        <v>0</v>
      </c>
      <c r="C32" s="51">
        <f>'Temp Relocation Housing Costs'!C32+'Temp Relocation Living Costs'!C32</f>
        <v>0</v>
      </c>
      <c r="D32" s="51">
        <f>'Temp Relocation Housing Costs'!D32+'Temp Relocation Living Costs'!D32</f>
        <v>0</v>
      </c>
      <c r="E32" s="51">
        <f>'Temp Relocation Housing Costs'!E32+'Temp Relocation Living Costs'!E32</f>
        <v>0</v>
      </c>
      <c r="F32" s="51">
        <f>'Temp Relocation Housing Costs'!F32+'Temp Relocation Living Costs'!F32</f>
        <v>0</v>
      </c>
      <c r="G32" s="51">
        <f>'Temp Relocation Housing Costs'!G32+'Temp Relocation Living Costs'!G32</f>
        <v>0</v>
      </c>
      <c r="H32" s="52">
        <f>'Temp Relocation Housing Costs'!H32+'Temp Relocation Living Costs'!H32</f>
        <v>707100.65568469861</v>
      </c>
      <c r="I32" s="52">
        <f>'Temp Relocation Housing Costs'!I32+'Temp Relocation Living Costs'!I32</f>
        <v>811691.69107143092</v>
      </c>
      <c r="J32" s="52">
        <f>'Temp Relocation Housing Costs'!J32+'Temp Relocation Living Costs'!J32</f>
        <v>559125.69034400338</v>
      </c>
      <c r="K32" s="52">
        <f>'Temp Relocation Housing Costs'!K32+'Temp Relocation Living Costs'!K32</f>
        <v>504436.47955808759</v>
      </c>
      <c r="L32" s="52">
        <f>'Temp Relocation Housing Costs'!L32+'Temp Relocation Living Costs'!L32</f>
        <v>415491.40695055149</v>
      </c>
      <c r="M32" s="52">
        <f>'Temp Relocation Housing Costs'!M32+'Temp Relocation Living Costs'!M32</f>
        <v>176464.69010685745</v>
      </c>
      <c r="N32" s="53">
        <f>'Temp Relocation Housing Costs'!N32+'Temp Relocation Living Costs'!N32</f>
        <v>258760572.43377471</v>
      </c>
      <c r="O32" s="53">
        <f>'Temp Relocation Housing Costs'!O32+'Temp Relocation Living Costs'!O32</f>
        <v>497979872.30839419</v>
      </c>
      <c r="P32" s="53">
        <f>'Temp Relocation Housing Costs'!P32+'Temp Relocation Living Costs'!P32</f>
        <v>397805653.63824403</v>
      </c>
      <c r="Q32" s="53">
        <f>'Temp Relocation Housing Costs'!Q32+'Temp Relocation Living Costs'!Q32</f>
        <v>162576585.3244679</v>
      </c>
      <c r="R32" s="53">
        <f>'Temp Relocation Housing Costs'!R32+'Temp Relocation Living Costs'!R32</f>
        <v>104449931.73695086</v>
      </c>
      <c r="S32" s="53">
        <f>'Temp Relocation Housing Costs'!S32+'Temp Relocation Living Costs'!S32</f>
        <v>59148354.702594504</v>
      </c>
      <c r="U32" s="68">
        <v>2051</v>
      </c>
      <c r="V32" s="55">
        <f t="shared" si="0"/>
        <v>0</v>
      </c>
      <c r="W32" s="56">
        <f t="shared" si="1"/>
        <v>3174310.6137156296</v>
      </c>
      <c r="X32" s="57">
        <f t="shared" si="2"/>
        <v>1480720970.1444263</v>
      </c>
      <c r="Y32" s="58">
        <f t="shared" si="3"/>
        <v>1483895280.758142</v>
      </c>
      <c r="Z32" s="96">
        <f t="shared" si="4"/>
        <v>308973468.86918253</v>
      </c>
      <c r="AC32">
        <v>2051</v>
      </c>
      <c r="AD32" s="51">
        <f>'Temp Relocation Housing Costs'!V32+'Temp Relocation Living Costs'!V32</f>
        <v>0</v>
      </c>
      <c r="AE32" s="51">
        <f>'Temp Relocation Housing Costs'!W32+'Temp Relocation Living Costs'!W32</f>
        <v>0</v>
      </c>
      <c r="AF32" s="51">
        <f>'Temp Relocation Housing Costs'!X32+'Temp Relocation Living Costs'!X32</f>
        <v>0</v>
      </c>
      <c r="AG32" s="51">
        <f>'Temp Relocation Housing Costs'!Y32+'Temp Relocation Living Costs'!Y32</f>
        <v>0</v>
      </c>
      <c r="AH32" s="51">
        <f>'Temp Relocation Housing Costs'!Z32+'Temp Relocation Living Costs'!Z32</f>
        <v>0</v>
      </c>
      <c r="AI32" s="51">
        <f>'Temp Relocation Housing Costs'!AA32+'Temp Relocation Living Costs'!AA32</f>
        <v>0</v>
      </c>
      <c r="AJ32" s="52">
        <f>'Temp Relocation Housing Costs'!AB32+'Temp Relocation Living Costs'!AB32</f>
        <v>658293.5076327587</v>
      </c>
      <c r="AK32" s="52">
        <f>'Temp Relocation Housing Costs'!AC32+'Temp Relocation Living Costs'!AC32</f>
        <v>741230.33851965447</v>
      </c>
      <c r="AL32" s="52">
        <f>'Temp Relocation Housing Costs'!AD32+'Temp Relocation Living Costs'!AD32</f>
        <v>505226.94669584598</v>
      </c>
      <c r="AM32" s="52">
        <f>'Temp Relocation Housing Costs'!AE32+'Temp Relocation Living Costs'!AE32</f>
        <v>503138.47236728563</v>
      </c>
      <c r="AN32" s="52">
        <f>'Temp Relocation Housing Costs'!AF32+'Temp Relocation Living Costs'!AF32</f>
        <v>407004.17152536369</v>
      </c>
      <c r="AO32" s="52">
        <f>'Temp Relocation Housing Costs'!AG32+'Temp Relocation Living Costs'!AG32</f>
        <v>161400.60689844508</v>
      </c>
      <c r="AP32" s="53">
        <f>'Temp Relocation Housing Costs'!AH32+'Temp Relocation Living Costs'!AH32</f>
        <v>240899797.63849375</v>
      </c>
      <c r="AQ32" s="53">
        <f>'Temp Relocation Housing Costs'!AI32+'Temp Relocation Living Costs'!AI32</f>
        <v>454751223.13977456</v>
      </c>
      <c r="AR32" s="53">
        <f>'Temp Relocation Housing Costs'!AJ32+'Temp Relocation Living Costs'!AJ32</f>
        <v>359457880.82522297</v>
      </c>
      <c r="AS32" s="53">
        <f>'Temp Relocation Housing Costs'!AK32+'Temp Relocation Living Costs'!AK32</f>
        <v>162158246.07788512</v>
      </c>
      <c r="AT32" s="53">
        <f>'Temp Relocation Housing Costs'!AL32+'Temp Relocation Living Costs'!AL32</f>
        <v>102316334.87798668</v>
      </c>
      <c r="AU32" s="53">
        <f>'Temp Relocation Housing Costs'!AM32+'Temp Relocation Living Costs'!AM32</f>
        <v>54099096.766964309</v>
      </c>
      <c r="AW32" s="68">
        <v>2051</v>
      </c>
      <c r="AX32" s="55">
        <f t="shared" si="5"/>
        <v>0</v>
      </c>
      <c r="AY32" s="56">
        <f t="shared" si="6"/>
        <v>2976294.0436393539</v>
      </c>
      <c r="AZ32" s="57">
        <f t="shared" si="7"/>
        <v>1373682579.3263273</v>
      </c>
      <c r="BA32" s="58">
        <f t="shared" si="8"/>
        <v>1376658873.3699667</v>
      </c>
    </row>
    <row r="33" spans="1:53" x14ac:dyDescent="0.35">
      <c r="A33">
        <v>2052</v>
      </c>
      <c r="B33" s="51">
        <f>'Temp Relocation Housing Costs'!B33+'Temp Relocation Living Costs'!B33</f>
        <v>0</v>
      </c>
      <c r="C33" s="51">
        <f>'Temp Relocation Housing Costs'!C33+'Temp Relocation Living Costs'!C33</f>
        <v>0</v>
      </c>
      <c r="D33" s="51">
        <f>'Temp Relocation Housing Costs'!D33+'Temp Relocation Living Costs'!D33</f>
        <v>0</v>
      </c>
      <c r="E33" s="51">
        <f>'Temp Relocation Housing Costs'!E33+'Temp Relocation Living Costs'!E33</f>
        <v>0</v>
      </c>
      <c r="F33" s="51">
        <f>'Temp Relocation Housing Costs'!F33+'Temp Relocation Living Costs'!F33</f>
        <v>0</v>
      </c>
      <c r="G33" s="51">
        <f>'Temp Relocation Housing Costs'!G33+'Temp Relocation Living Costs'!G33</f>
        <v>0</v>
      </c>
      <c r="H33" s="52">
        <f>'Temp Relocation Housing Costs'!H33+'Temp Relocation Living Costs'!H33</f>
        <v>711366.84168200404</v>
      </c>
      <c r="I33" s="52">
        <f>'Temp Relocation Housing Costs'!I33+'Temp Relocation Living Costs'!I33</f>
        <v>816588.91143000207</v>
      </c>
      <c r="J33" s="52">
        <f>'Temp Relocation Housing Costs'!J33+'Temp Relocation Living Costs'!J33</f>
        <v>562499.0915305285</v>
      </c>
      <c r="K33" s="52">
        <f>'Temp Relocation Housing Costs'!K33+'Temp Relocation Living Costs'!K33</f>
        <v>507479.92157489213</v>
      </c>
      <c r="L33" s="52">
        <f>'Temp Relocation Housing Costs'!L33+'Temp Relocation Living Costs'!L33</f>
        <v>417998.21218129597</v>
      </c>
      <c r="M33" s="52">
        <f>'Temp Relocation Housing Costs'!M33+'Temp Relocation Living Costs'!M33</f>
        <v>177529.36340888371</v>
      </c>
      <c r="N33" s="53">
        <f>'Temp Relocation Housing Costs'!N33+'Temp Relocation Living Costs'!N33</f>
        <v>262355236.04814398</v>
      </c>
      <c r="O33" s="53">
        <f>'Temp Relocation Housing Costs'!O33+'Temp Relocation Living Costs'!O33</f>
        <v>504897735.0679279</v>
      </c>
      <c r="P33" s="53">
        <f>'Temp Relocation Housing Costs'!P33+'Temp Relocation Living Costs'!P33</f>
        <v>403331910.96282059</v>
      </c>
      <c r="Q33" s="53">
        <f>'Temp Relocation Housing Costs'!Q33+'Temp Relocation Living Costs'!Q33</f>
        <v>164835075.21076551</v>
      </c>
      <c r="R33" s="53">
        <f>'Temp Relocation Housing Costs'!R33+'Temp Relocation Living Costs'!R33</f>
        <v>105900934.74566564</v>
      </c>
      <c r="S33" s="53">
        <f>'Temp Relocation Housing Costs'!S33+'Temp Relocation Living Costs'!S33</f>
        <v>59970034.901008964</v>
      </c>
      <c r="U33" s="68">
        <v>2052</v>
      </c>
      <c r="V33" s="55">
        <f t="shared" si="0"/>
        <v>0</v>
      </c>
      <c r="W33" s="56">
        <f t="shared" si="1"/>
        <v>3193462.3418076062</v>
      </c>
      <c r="X33" s="57">
        <f t="shared" si="2"/>
        <v>1501290926.9363327</v>
      </c>
      <c r="Y33" s="58">
        <f t="shared" si="3"/>
        <v>1504484389.2781403</v>
      </c>
      <c r="Z33" s="96">
        <f t="shared" si="4"/>
        <v>296760599.23743004</v>
      </c>
      <c r="AC33">
        <v>2052</v>
      </c>
      <c r="AD33" s="51">
        <f>'Temp Relocation Housing Costs'!V33+'Temp Relocation Living Costs'!V33</f>
        <v>0</v>
      </c>
      <c r="AE33" s="51">
        <f>'Temp Relocation Housing Costs'!W33+'Temp Relocation Living Costs'!W33</f>
        <v>0</v>
      </c>
      <c r="AF33" s="51">
        <f>'Temp Relocation Housing Costs'!X33+'Temp Relocation Living Costs'!X33</f>
        <v>0</v>
      </c>
      <c r="AG33" s="51">
        <f>'Temp Relocation Housing Costs'!Y33+'Temp Relocation Living Costs'!Y33</f>
        <v>0</v>
      </c>
      <c r="AH33" s="51">
        <f>'Temp Relocation Housing Costs'!Z33+'Temp Relocation Living Costs'!Z33</f>
        <v>0</v>
      </c>
      <c r="AI33" s="51">
        <f>'Temp Relocation Housing Costs'!AA33+'Temp Relocation Living Costs'!AA33</f>
        <v>0</v>
      </c>
      <c r="AJ33" s="52">
        <f>'Temp Relocation Housing Costs'!AB33+'Temp Relocation Living Costs'!AB33</f>
        <v>662265.22300567222</v>
      </c>
      <c r="AK33" s="52">
        <f>'Temp Relocation Housing Costs'!AC33+'Temp Relocation Living Costs'!AC33</f>
        <v>745702.44085126452</v>
      </c>
      <c r="AL33" s="52">
        <f>'Temp Relocation Housing Costs'!AD33+'Temp Relocation Living Costs'!AD33</f>
        <v>508275.15787784284</v>
      </c>
      <c r="AM33" s="52">
        <f>'Temp Relocation Housing Costs'!AE33+'Temp Relocation Living Costs'!AE33</f>
        <v>506174.08305193507</v>
      </c>
      <c r="AN33" s="52">
        <f>'Temp Relocation Housing Costs'!AF33+'Temp Relocation Living Costs'!AF33</f>
        <v>409459.77029117889</v>
      </c>
      <c r="AO33" s="52">
        <f>'Temp Relocation Housing Costs'!AG33+'Temp Relocation Living Costs'!AG33</f>
        <v>162374.39330858499</v>
      </c>
      <c r="AP33" s="53">
        <f>'Temp Relocation Housing Costs'!AH33+'Temp Relocation Living Costs'!AH33</f>
        <v>244246342.01013145</v>
      </c>
      <c r="AQ33" s="53">
        <f>'Temp Relocation Housing Costs'!AI33+'Temp Relocation Living Costs'!AI33</f>
        <v>461068559.89643538</v>
      </c>
      <c r="AR33" s="53">
        <f>'Temp Relocation Housing Costs'!AJ33+'Temp Relocation Living Costs'!AJ33</f>
        <v>364451416.55961859</v>
      </c>
      <c r="AS33" s="53">
        <f>'Temp Relocation Housing Costs'!AK33+'Temp Relocation Living Costs'!AK33</f>
        <v>164410924.45722088</v>
      </c>
      <c r="AT33" s="53">
        <f>'Temp Relocation Housing Costs'!AL33+'Temp Relocation Living Costs'!AL33</f>
        <v>103737698.27459009</v>
      </c>
      <c r="AU33" s="53">
        <f>'Temp Relocation Housing Costs'!AM33+'Temp Relocation Living Costs'!AM33</f>
        <v>54850633.420672312</v>
      </c>
      <c r="AW33" s="68">
        <v>2052</v>
      </c>
      <c r="AX33" s="55">
        <f t="shared" si="5"/>
        <v>0</v>
      </c>
      <c r="AY33" s="56">
        <f t="shared" si="6"/>
        <v>2994251.0683864783</v>
      </c>
      <c r="AZ33" s="57">
        <f t="shared" si="7"/>
        <v>1392765574.6186688</v>
      </c>
      <c r="BA33" s="58">
        <f t="shared" si="8"/>
        <v>1395759825.6870553</v>
      </c>
    </row>
    <row r="34" spans="1:53" x14ac:dyDescent="0.35">
      <c r="A34">
        <v>2053</v>
      </c>
      <c r="B34" s="51">
        <f>'Temp Relocation Housing Costs'!B34+'Temp Relocation Living Costs'!B34</f>
        <v>0</v>
      </c>
      <c r="C34" s="51">
        <f>'Temp Relocation Housing Costs'!C34+'Temp Relocation Living Costs'!C34</f>
        <v>0</v>
      </c>
      <c r="D34" s="51">
        <f>'Temp Relocation Housing Costs'!D34+'Temp Relocation Living Costs'!D34</f>
        <v>0</v>
      </c>
      <c r="E34" s="51">
        <f>'Temp Relocation Housing Costs'!E34+'Temp Relocation Living Costs'!E34</f>
        <v>0</v>
      </c>
      <c r="F34" s="51">
        <f>'Temp Relocation Housing Costs'!F34+'Temp Relocation Living Costs'!F34</f>
        <v>0</v>
      </c>
      <c r="G34" s="51">
        <f>'Temp Relocation Housing Costs'!G34+'Temp Relocation Living Costs'!G34</f>
        <v>0</v>
      </c>
      <c r="H34" s="52">
        <f>'Temp Relocation Housing Costs'!H34+'Temp Relocation Living Costs'!H34</f>
        <v>715658.76707414293</v>
      </c>
      <c r="I34" s="52">
        <f>'Temp Relocation Housing Costs'!I34+'Temp Relocation Living Costs'!I34</f>
        <v>821515.67843479919</v>
      </c>
      <c r="J34" s="52">
        <f>'Temp Relocation Housing Costs'!J34+'Temp Relocation Living Costs'!J34</f>
        <v>565892.84562832536</v>
      </c>
      <c r="K34" s="52">
        <f>'Temp Relocation Housing Costs'!K34+'Temp Relocation Living Costs'!K34</f>
        <v>510541.72574369202</v>
      </c>
      <c r="L34" s="52">
        <f>'Temp Relocation Housing Costs'!L34+'Temp Relocation Living Costs'!L34</f>
        <v>420520.14184628817</v>
      </c>
      <c r="M34" s="52">
        <f>'Temp Relocation Housing Costs'!M34+'Temp Relocation Living Costs'!M34</f>
        <v>178600.46025796267</v>
      </c>
      <c r="N34" s="53">
        <f>'Temp Relocation Housing Costs'!N34+'Temp Relocation Living Costs'!N34</f>
        <v>265999836.19797119</v>
      </c>
      <c r="O34" s="53">
        <f>'Temp Relocation Housing Costs'!O34+'Temp Relocation Living Costs'!O34</f>
        <v>511911699.75410748</v>
      </c>
      <c r="P34" s="53">
        <f>'Temp Relocation Housing Costs'!P34+'Temp Relocation Living Costs'!P34</f>
        <v>408934938.23709023</v>
      </c>
      <c r="Q34" s="53">
        <f>'Temp Relocation Housing Costs'!Q34+'Temp Relocation Living Costs'!Q34</f>
        <v>167124939.70464471</v>
      </c>
      <c r="R34" s="53">
        <f>'Temp Relocation Housing Costs'!R34+'Temp Relocation Living Costs'!R34</f>
        <v>107372094.87364599</v>
      </c>
      <c r="S34" s="53">
        <f>'Temp Relocation Housing Costs'!S34+'Temp Relocation Living Costs'!S34</f>
        <v>60803129.759253971</v>
      </c>
      <c r="U34" s="68">
        <v>2053</v>
      </c>
      <c r="V34" s="55">
        <f t="shared" si="0"/>
        <v>0</v>
      </c>
      <c r="W34" s="56">
        <f t="shared" si="1"/>
        <v>3212729.6189852101</v>
      </c>
      <c r="X34" s="57">
        <f t="shared" si="2"/>
        <v>1522146638.5267136</v>
      </c>
      <c r="Y34" s="58">
        <f t="shared" si="3"/>
        <v>1525359368.1456988</v>
      </c>
      <c r="Z34" s="96">
        <f t="shared" si="4"/>
        <v>285030507.23369408</v>
      </c>
      <c r="AC34">
        <v>2053</v>
      </c>
      <c r="AD34" s="51">
        <f>'Temp Relocation Housing Costs'!V34+'Temp Relocation Living Costs'!V34</f>
        <v>0</v>
      </c>
      <c r="AE34" s="51">
        <f>'Temp Relocation Housing Costs'!W34+'Temp Relocation Living Costs'!W34</f>
        <v>0</v>
      </c>
      <c r="AF34" s="51">
        <f>'Temp Relocation Housing Costs'!X34+'Temp Relocation Living Costs'!X34</f>
        <v>0</v>
      </c>
      <c r="AG34" s="51">
        <f>'Temp Relocation Housing Costs'!Y34+'Temp Relocation Living Costs'!Y34</f>
        <v>0</v>
      </c>
      <c r="AH34" s="51">
        <f>'Temp Relocation Housing Costs'!Z34+'Temp Relocation Living Costs'!Z34</f>
        <v>0</v>
      </c>
      <c r="AI34" s="51">
        <f>'Temp Relocation Housing Costs'!AA34+'Temp Relocation Living Costs'!AA34</f>
        <v>0</v>
      </c>
      <c r="AJ34" s="52">
        <f>'Temp Relocation Housing Costs'!AB34+'Temp Relocation Living Costs'!AB34</f>
        <v>666260.90112897044</v>
      </c>
      <c r="AK34" s="52">
        <f>'Temp Relocation Housing Costs'!AC34+'Temp Relocation Living Costs'!AC34</f>
        <v>750201.52494309819</v>
      </c>
      <c r="AL34" s="52">
        <f>'Temp Relocation Housing Costs'!AD34+'Temp Relocation Living Costs'!AD34</f>
        <v>511341.75998587941</v>
      </c>
      <c r="AM34" s="52">
        <f>'Temp Relocation Housing Costs'!AE34+'Temp Relocation Living Costs'!AE34</f>
        <v>509228.00863940903</v>
      </c>
      <c r="AN34" s="52">
        <f>'Temp Relocation Housing Costs'!AF34+'Temp Relocation Living Costs'!AF34</f>
        <v>411930.18454469799</v>
      </c>
      <c r="AO34" s="52">
        <f>'Temp Relocation Housing Costs'!AG34+'Temp Relocation Living Costs'!AG34</f>
        <v>163354.05491331546</v>
      </c>
      <c r="AP34" s="53">
        <f>'Temp Relocation Housing Costs'!AH34+'Temp Relocation Living Costs'!AH34</f>
        <v>247639376.08139172</v>
      </c>
      <c r="AQ34" s="53">
        <f>'Temp Relocation Housing Costs'!AI34+'Temp Relocation Living Costs'!AI34</f>
        <v>467473656.16129816</v>
      </c>
      <c r="AR34" s="53">
        <f>'Temp Relocation Housing Costs'!AJ34+'Temp Relocation Living Costs'!AJ34</f>
        <v>369514321.7541396</v>
      </c>
      <c r="AS34" s="53">
        <f>'Temp Relocation Housing Costs'!AK34+'Temp Relocation Living Costs'!AK34</f>
        <v>166694896.71154279</v>
      </c>
      <c r="AT34" s="53">
        <f>'Temp Relocation Housing Costs'!AL34+'Temp Relocation Living Costs'!AL34</f>
        <v>105178807.04134989</v>
      </c>
      <c r="AU34" s="53">
        <f>'Temp Relocation Housing Costs'!AM34+'Temp Relocation Living Costs'!AM34</f>
        <v>55612610.310458556</v>
      </c>
      <c r="AW34" s="68">
        <v>2053</v>
      </c>
      <c r="AX34" s="55">
        <f t="shared" si="5"/>
        <v>0</v>
      </c>
      <c r="AY34" s="56">
        <f t="shared" si="6"/>
        <v>3012316.4341553706</v>
      </c>
      <c r="AZ34" s="57">
        <f t="shared" si="7"/>
        <v>1412113668.0601809</v>
      </c>
      <c r="BA34" s="58">
        <f t="shared" si="8"/>
        <v>1415125984.4943364</v>
      </c>
    </row>
    <row r="35" spans="1:53" x14ac:dyDescent="0.35">
      <c r="A35">
        <v>2054</v>
      </c>
      <c r="B35" s="51">
        <f>'Temp Relocation Housing Costs'!B35+'Temp Relocation Living Costs'!B35</f>
        <v>0</v>
      </c>
      <c r="C35" s="51">
        <f>'Temp Relocation Housing Costs'!C35+'Temp Relocation Living Costs'!C35</f>
        <v>0</v>
      </c>
      <c r="D35" s="51">
        <f>'Temp Relocation Housing Costs'!D35+'Temp Relocation Living Costs'!D35</f>
        <v>0</v>
      </c>
      <c r="E35" s="51">
        <f>'Temp Relocation Housing Costs'!E35+'Temp Relocation Living Costs'!E35</f>
        <v>0</v>
      </c>
      <c r="F35" s="51">
        <f>'Temp Relocation Housing Costs'!F35+'Temp Relocation Living Costs'!F35</f>
        <v>0</v>
      </c>
      <c r="G35" s="51">
        <f>'Temp Relocation Housing Costs'!G35+'Temp Relocation Living Costs'!G35</f>
        <v>0</v>
      </c>
      <c r="H35" s="52">
        <f>'Temp Relocation Housing Costs'!H35+'Temp Relocation Living Costs'!H35</f>
        <v>719976.58715590229</v>
      </c>
      <c r="I35" s="52">
        <f>'Temp Relocation Housing Costs'!I35+'Temp Relocation Living Costs'!I35</f>
        <v>826472.17035109072</v>
      </c>
      <c r="J35" s="52">
        <f>'Temp Relocation Housing Costs'!J35+'Temp Relocation Living Costs'!J35</f>
        <v>569307.07543363806</v>
      </c>
      <c r="K35" s="52">
        <f>'Temp Relocation Housing Costs'!K35+'Temp Relocation Living Costs'!K35</f>
        <v>513622.00284978375</v>
      </c>
      <c r="L35" s="52">
        <f>'Temp Relocation Housing Costs'!L35+'Temp Relocation Living Costs'!L35</f>
        <v>423057.28719653876</v>
      </c>
      <c r="M35" s="52">
        <f>'Temp Relocation Housing Costs'!M35+'Temp Relocation Living Costs'!M35</f>
        <v>179678.01940960431</v>
      </c>
      <c r="N35" s="53">
        <f>'Temp Relocation Housing Costs'!N35+'Temp Relocation Living Costs'!N35</f>
        <v>269695066.5942238</v>
      </c>
      <c r="O35" s="53">
        <f>'Temp Relocation Housing Costs'!O35+'Temp Relocation Living Costs'!O35</f>
        <v>519023101.40068936</v>
      </c>
      <c r="P35" s="53">
        <f>'Temp Relocation Housing Costs'!P35+'Temp Relocation Living Costs'!P35</f>
        <v>414615801.93784356</v>
      </c>
      <c r="Q35" s="53">
        <f>'Temp Relocation Housing Costs'!Q35+'Temp Relocation Living Costs'!Q35</f>
        <v>169446614.6575152</v>
      </c>
      <c r="R35" s="53">
        <f>'Temp Relocation Housing Costs'!R35+'Temp Relocation Living Costs'!R35</f>
        <v>108863692.14061248</v>
      </c>
      <c r="S35" s="53">
        <f>'Temp Relocation Housing Costs'!S35+'Temp Relocation Living Costs'!S35</f>
        <v>61647797.848096222</v>
      </c>
      <c r="U35" s="68">
        <v>2054</v>
      </c>
      <c r="V35" s="55">
        <f t="shared" si="0"/>
        <v>0</v>
      </c>
      <c r="W35" s="56">
        <f t="shared" si="1"/>
        <v>3232113.1423965581</v>
      </c>
      <c r="X35" s="57">
        <f t="shared" si="2"/>
        <v>1543292074.5789807</v>
      </c>
      <c r="Y35" s="58">
        <f t="shared" si="3"/>
        <v>1546524187.7213771</v>
      </c>
      <c r="Z35" s="96">
        <f t="shared" si="4"/>
        <v>273764106.82837057</v>
      </c>
      <c r="AC35">
        <v>2054</v>
      </c>
      <c r="AD35" s="51">
        <f>'Temp Relocation Housing Costs'!V35+'Temp Relocation Living Costs'!V35</f>
        <v>0</v>
      </c>
      <c r="AE35" s="51">
        <f>'Temp Relocation Housing Costs'!W35+'Temp Relocation Living Costs'!W35</f>
        <v>0</v>
      </c>
      <c r="AF35" s="51">
        <f>'Temp Relocation Housing Costs'!X35+'Temp Relocation Living Costs'!X35</f>
        <v>0</v>
      </c>
      <c r="AG35" s="51">
        <f>'Temp Relocation Housing Costs'!Y35+'Temp Relocation Living Costs'!Y35</f>
        <v>0</v>
      </c>
      <c r="AH35" s="51">
        <f>'Temp Relocation Housing Costs'!Z35+'Temp Relocation Living Costs'!Z35</f>
        <v>0</v>
      </c>
      <c r="AI35" s="51">
        <f>'Temp Relocation Housing Costs'!AA35+'Temp Relocation Living Costs'!AA35</f>
        <v>0</v>
      </c>
      <c r="AJ35" s="52">
        <f>'Temp Relocation Housing Costs'!AB35+'Temp Relocation Living Costs'!AB35</f>
        <v>670280.68657832232</v>
      </c>
      <c r="AK35" s="52">
        <f>'Temp Relocation Housing Costs'!AC35+'Temp Relocation Living Costs'!AC35</f>
        <v>754727.75358556851</v>
      </c>
      <c r="AL35" s="52">
        <f>'Temp Relocation Housing Costs'!AD35+'Temp Relocation Living Costs'!AD35</f>
        <v>514426.86397885607</v>
      </c>
      <c r="AM35" s="52">
        <f>'Temp Relocation Housing Costs'!AE35+'Temp Relocation Living Costs'!AE35</f>
        <v>512300.35962993337</v>
      </c>
      <c r="AN35" s="52">
        <f>'Temp Relocation Housing Costs'!AF35+'Temp Relocation Living Costs'!AF35</f>
        <v>414415.50367294927</v>
      </c>
      <c r="AO35" s="52">
        <f>'Temp Relocation Housing Costs'!AG35+'Temp Relocation Living Costs'!AG35</f>
        <v>164339.62715974401</v>
      </c>
      <c r="AP35" s="53">
        <f>'Temp Relocation Housing Costs'!AH35+'Temp Relocation Living Costs'!AH35</f>
        <v>251079545.6803081</v>
      </c>
      <c r="AQ35" s="53">
        <f>'Temp Relocation Housing Costs'!AI35+'Temp Relocation Living Costs'!AI35</f>
        <v>473967731.0764758</v>
      </c>
      <c r="AR35" s="53">
        <f>'Temp Relocation Housing Costs'!AJ35+'Temp Relocation Living Costs'!AJ35</f>
        <v>374647560.07906973</v>
      </c>
      <c r="AS35" s="53">
        <f>'Temp Relocation Housing Costs'!AK35+'Temp Relocation Living Costs'!AK35</f>
        <v>169010597.57073516</v>
      </c>
      <c r="AT35" s="53">
        <f>'Temp Relocation Housing Costs'!AL35+'Temp Relocation Living Costs'!AL35</f>
        <v>106639935.4780288</v>
      </c>
      <c r="AU35" s="53">
        <f>'Temp Relocation Housing Costs'!AM35+'Temp Relocation Living Costs'!AM35</f>
        <v>56385172.470539048</v>
      </c>
      <c r="AW35" s="68">
        <v>2054</v>
      </c>
      <c r="AX35" s="55">
        <f t="shared" si="5"/>
        <v>0</v>
      </c>
      <c r="AY35" s="56">
        <f t="shared" si="6"/>
        <v>3030490.7946053739</v>
      </c>
      <c r="AZ35" s="57">
        <f t="shared" si="7"/>
        <v>1431730542.3551567</v>
      </c>
      <c r="BA35" s="58">
        <f t="shared" si="8"/>
        <v>1434761033.1497619</v>
      </c>
    </row>
    <row r="36" spans="1:53" x14ac:dyDescent="0.35">
      <c r="A36">
        <v>2055</v>
      </c>
      <c r="B36" s="51">
        <f>'Temp Relocation Housing Costs'!B36+'Temp Relocation Living Costs'!B36</f>
        <v>0</v>
      </c>
      <c r="C36" s="51">
        <f>'Temp Relocation Housing Costs'!C36+'Temp Relocation Living Costs'!C36</f>
        <v>0</v>
      </c>
      <c r="D36" s="51">
        <f>'Temp Relocation Housing Costs'!D36+'Temp Relocation Living Costs'!D36</f>
        <v>0</v>
      </c>
      <c r="E36" s="51">
        <f>'Temp Relocation Housing Costs'!E36+'Temp Relocation Living Costs'!E36</f>
        <v>0</v>
      </c>
      <c r="F36" s="51">
        <f>'Temp Relocation Housing Costs'!F36+'Temp Relocation Living Costs'!F36</f>
        <v>0</v>
      </c>
      <c r="G36" s="51">
        <f>'Temp Relocation Housing Costs'!G36+'Temp Relocation Living Costs'!G36</f>
        <v>0</v>
      </c>
      <c r="H36" s="52">
        <f>'Temp Relocation Housing Costs'!H36+'Temp Relocation Living Costs'!H36</f>
        <v>724320.45815901738</v>
      </c>
      <c r="I36" s="52">
        <f>'Temp Relocation Housing Costs'!I36+'Temp Relocation Living Costs'!I36</f>
        <v>831458.56651968206</v>
      </c>
      <c r="J36" s="52">
        <f>'Temp Relocation Housing Costs'!J36+'Temp Relocation Living Costs'!J36</f>
        <v>572741.90448358457</v>
      </c>
      <c r="K36" s="52">
        <f>'Temp Relocation Housing Costs'!K36+'Temp Relocation Living Costs'!K36</f>
        <v>516720.86434687005</v>
      </c>
      <c r="L36" s="52">
        <f>'Temp Relocation Housing Costs'!L36+'Temp Relocation Living Costs'!L36</f>
        <v>425609.7400336081</v>
      </c>
      <c r="M36" s="52">
        <f>'Temp Relocation Housing Costs'!M36+'Temp Relocation Living Costs'!M36</f>
        <v>180762.07985314415</v>
      </c>
      <c r="N36" s="53">
        <f>'Temp Relocation Housing Costs'!N36+'Temp Relocation Living Costs'!N36</f>
        <v>273441630.58479953</v>
      </c>
      <c r="O36" s="53">
        <f>'Temp Relocation Housing Costs'!O36+'Temp Relocation Living Costs'!O36</f>
        <v>526233293.58752114</v>
      </c>
      <c r="P36" s="53">
        <f>'Temp Relocation Housing Costs'!P36+'Temp Relocation Living Costs'!P36</f>
        <v>420375583.35720921</v>
      </c>
      <c r="Q36" s="53">
        <f>'Temp Relocation Housing Costs'!Q36+'Temp Relocation Living Costs'!Q36</f>
        <v>171800541.97557023</v>
      </c>
      <c r="R36" s="53">
        <f>'Temp Relocation Housing Costs'!R36+'Temp Relocation Living Costs'!R36</f>
        <v>110376010.45627825</v>
      </c>
      <c r="S36" s="53">
        <f>'Temp Relocation Housing Costs'!S36+'Temp Relocation Living Costs'!S36</f>
        <v>62504199.941144057</v>
      </c>
      <c r="U36" s="68">
        <v>2055</v>
      </c>
      <c r="V36" s="55">
        <f t="shared" si="0"/>
        <v>0</v>
      </c>
      <c r="W36" s="56">
        <f t="shared" si="1"/>
        <v>3251613.6133959061</v>
      </c>
      <c r="X36" s="57">
        <f t="shared" si="2"/>
        <v>1564731259.9025223</v>
      </c>
      <c r="Y36" s="58">
        <f t="shared" si="3"/>
        <v>1567982873.5159183</v>
      </c>
      <c r="Z36" s="96">
        <f t="shared" si="4"/>
        <v>262943066.61547348</v>
      </c>
      <c r="AC36">
        <v>2055</v>
      </c>
      <c r="AD36" s="51">
        <f>'Temp Relocation Housing Costs'!V36+'Temp Relocation Living Costs'!V36</f>
        <v>0</v>
      </c>
      <c r="AE36" s="51">
        <f>'Temp Relocation Housing Costs'!W36+'Temp Relocation Living Costs'!W36</f>
        <v>0</v>
      </c>
      <c r="AF36" s="51">
        <f>'Temp Relocation Housing Costs'!X36+'Temp Relocation Living Costs'!X36</f>
        <v>0</v>
      </c>
      <c r="AG36" s="51">
        <f>'Temp Relocation Housing Costs'!Y36+'Temp Relocation Living Costs'!Y36</f>
        <v>0</v>
      </c>
      <c r="AH36" s="51">
        <f>'Temp Relocation Housing Costs'!Z36+'Temp Relocation Living Costs'!Z36</f>
        <v>0</v>
      </c>
      <c r="AI36" s="51">
        <f>'Temp Relocation Housing Costs'!AA36+'Temp Relocation Living Costs'!AA36</f>
        <v>0</v>
      </c>
      <c r="AJ36" s="52">
        <f>'Temp Relocation Housing Costs'!AB36+'Temp Relocation Living Costs'!AB36</f>
        <v>674324.72480167251</v>
      </c>
      <c r="AK36" s="52">
        <f>'Temp Relocation Housing Costs'!AC36+'Temp Relocation Living Costs'!AC36</f>
        <v>759281.29055125953</v>
      </c>
      <c r="AL36" s="52">
        <f>'Temp Relocation Housing Costs'!AD36+'Temp Relocation Living Costs'!AD36</f>
        <v>517530.58148512733</v>
      </c>
      <c r="AM36" s="52">
        <f>'Temp Relocation Housing Costs'!AE36+'Temp Relocation Living Costs'!AE36</f>
        <v>515391.24719042011</v>
      </c>
      <c r="AN36" s="52">
        <f>'Temp Relocation Housing Costs'!AF36+'Temp Relocation Living Costs'!AF36</f>
        <v>416915.81760226376</v>
      </c>
      <c r="AO36" s="52">
        <f>'Temp Relocation Housing Costs'!AG36+'Temp Relocation Living Costs'!AG36</f>
        <v>165331.1457088429</v>
      </c>
      <c r="AP36" s="53">
        <f>'Temp Relocation Housing Costs'!AH36+'Temp Relocation Living Costs'!AH36</f>
        <v>254567505.60666186</v>
      </c>
      <c r="AQ36" s="53">
        <f>'Temp Relocation Housing Costs'!AI36+'Temp Relocation Living Costs'!AI36</f>
        <v>480552020.72022277</v>
      </c>
      <c r="AR36" s="53">
        <f>'Temp Relocation Housing Costs'!AJ36+'Temp Relocation Living Costs'!AJ36</f>
        <v>379852108.59185797</v>
      </c>
      <c r="AS36" s="53">
        <f>'Temp Relocation Housing Costs'!AK36+'Temp Relocation Living Costs'!AK36</f>
        <v>171358467.80388603</v>
      </c>
      <c r="AT36" s="53">
        <f>'Temp Relocation Housing Costs'!AL36+'Temp Relocation Living Costs'!AL36</f>
        <v>108121361.69492152</v>
      </c>
      <c r="AU36" s="53">
        <f>'Temp Relocation Housing Costs'!AM36+'Temp Relocation Living Costs'!AM36</f>
        <v>57168466.949923679</v>
      </c>
      <c r="AW36" s="68">
        <v>2055</v>
      </c>
      <c r="AX36" s="55">
        <f t="shared" si="5"/>
        <v>0</v>
      </c>
      <c r="AY36" s="56">
        <f t="shared" si="6"/>
        <v>3048774.8073395863</v>
      </c>
      <c r="AZ36" s="57">
        <f t="shared" si="7"/>
        <v>1451619931.3674738</v>
      </c>
      <c r="BA36" s="58">
        <f t="shared" si="8"/>
        <v>1454668706.1748135</v>
      </c>
    </row>
    <row r="37" spans="1:53" x14ac:dyDescent="0.35">
      <c r="A37">
        <v>2056</v>
      </c>
      <c r="B37" s="51">
        <f>'Temp Relocation Housing Costs'!B37+'Temp Relocation Living Costs'!B37</f>
        <v>0</v>
      </c>
      <c r="C37" s="51">
        <f>'Temp Relocation Housing Costs'!C37+'Temp Relocation Living Costs'!C37</f>
        <v>0</v>
      </c>
      <c r="D37" s="51">
        <f>'Temp Relocation Housing Costs'!D37+'Temp Relocation Living Costs'!D37</f>
        <v>0</v>
      </c>
      <c r="E37" s="51">
        <f>'Temp Relocation Housing Costs'!E37+'Temp Relocation Living Costs'!E37</f>
        <v>0</v>
      </c>
      <c r="F37" s="51">
        <f>'Temp Relocation Housing Costs'!F37+'Temp Relocation Living Costs'!F37</f>
        <v>0</v>
      </c>
      <c r="G37" s="51">
        <f>'Temp Relocation Housing Costs'!G37+'Temp Relocation Living Costs'!G37</f>
        <v>0</v>
      </c>
      <c r="H37" s="52">
        <f>'Temp Relocation Housing Costs'!H37+'Temp Relocation Living Costs'!H37</f>
        <v>728690.53725782386</v>
      </c>
      <c r="I37" s="52">
        <f>'Temp Relocation Housing Costs'!I37+'Temp Relocation Living Costs'!I37</f>
        <v>836475.04736340477</v>
      </c>
      <c r="J37" s="52">
        <f>'Temp Relocation Housing Costs'!J37+'Temp Relocation Living Costs'!J37</f>
        <v>576197.45706062461</v>
      </c>
      <c r="K37" s="52">
        <f>'Temp Relocation Housing Costs'!K37+'Temp Relocation Living Costs'!K37</f>
        <v>519838.42236109311</v>
      </c>
      <c r="L37" s="52">
        <f>'Temp Relocation Housing Costs'!L37+'Temp Relocation Living Costs'!L37</f>
        <v>428177.5927129272</v>
      </c>
      <c r="M37" s="52">
        <f>'Temp Relocation Housing Costs'!M37+'Temp Relocation Living Costs'!M37</f>
        <v>181852.680813154</v>
      </c>
      <c r="N37" s="53">
        <f>'Temp Relocation Housing Costs'!N37+'Temp Relocation Living Costs'!N37</f>
        <v>277240241.28840101</v>
      </c>
      <c r="O37" s="53">
        <f>'Temp Relocation Housing Costs'!O37+'Temp Relocation Living Costs'!O37</f>
        <v>533543648.69818187</v>
      </c>
      <c r="P37" s="53">
        <f>'Temp Relocation Housing Costs'!P37+'Temp Relocation Living Costs'!P37</f>
        <v>426215378.80846626</v>
      </c>
      <c r="Q37" s="53">
        <f>'Temp Relocation Housing Costs'!Q37+'Temp Relocation Living Costs'!Q37</f>
        <v>174187169.7038984</v>
      </c>
      <c r="R37" s="53">
        <f>'Temp Relocation Housing Costs'!R37+'Temp Relocation Living Costs'!R37</f>
        <v>111909337.6743882</v>
      </c>
      <c r="S37" s="53">
        <f>'Temp Relocation Housing Costs'!S37+'Temp Relocation Living Costs'!S37</f>
        <v>63372499.045449056</v>
      </c>
      <c r="U37" s="68">
        <v>2056</v>
      </c>
      <c r="V37" s="55">
        <f t="shared" si="0"/>
        <v>0</v>
      </c>
      <c r="W37" s="56">
        <f t="shared" si="1"/>
        <v>3271231.7375690276</v>
      </c>
      <c r="X37" s="57">
        <f t="shared" si="2"/>
        <v>1586468275.2187848</v>
      </c>
      <c r="Y37" s="58">
        <f t="shared" si="3"/>
        <v>1589739506.9563539</v>
      </c>
      <c r="Z37" s="96">
        <f t="shared" si="4"/>
        <v>252549779.97254029</v>
      </c>
      <c r="AC37">
        <v>2056</v>
      </c>
      <c r="AD37" s="51">
        <f>'Temp Relocation Housing Costs'!V37+'Temp Relocation Living Costs'!V37</f>
        <v>0</v>
      </c>
      <c r="AE37" s="51">
        <f>'Temp Relocation Housing Costs'!W37+'Temp Relocation Living Costs'!W37</f>
        <v>0</v>
      </c>
      <c r="AF37" s="51">
        <f>'Temp Relocation Housing Costs'!X37+'Temp Relocation Living Costs'!X37</f>
        <v>0</v>
      </c>
      <c r="AG37" s="51">
        <f>'Temp Relocation Housing Costs'!Y37+'Temp Relocation Living Costs'!Y37</f>
        <v>0</v>
      </c>
      <c r="AH37" s="51">
        <f>'Temp Relocation Housing Costs'!Z37+'Temp Relocation Living Costs'!Z37</f>
        <v>0</v>
      </c>
      <c r="AI37" s="51">
        <f>'Temp Relocation Housing Costs'!AA37+'Temp Relocation Living Costs'!AA37</f>
        <v>0</v>
      </c>
      <c r="AJ37" s="52">
        <f>'Temp Relocation Housing Costs'!AB37+'Temp Relocation Living Costs'!AB37</f>
        <v>678393.16212450352</v>
      </c>
      <c r="AK37" s="52">
        <f>'Temp Relocation Housing Costs'!AC37+'Temp Relocation Living Costs'!AC37</f>
        <v>763862.30060085317</v>
      </c>
      <c r="AL37" s="52">
        <f>'Temp Relocation Housing Costs'!AD37+'Temp Relocation Living Costs'!AD37</f>
        <v>520653.02480654005</v>
      </c>
      <c r="AM37" s="52">
        <f>'Temp Relocation Housing Costs'!AE37+'Temp Relocation Living Costs'!AE37</f>
        <v>518500.78315849032</v>
      </c>
      <c r="AN37" s="52">
        <f>'Temp Relocation Housing Costs'!AF37+'Temp Relocation Living Costs'!AF37</f>
        <v>419431.21680153016</v>
      </c>
      <c r="AO37" s="52">
        <f>'Temp Relocation Housing Costs'!AG37+'Temp Relocation Living Costs'!AG37</f>
        <v>166328.64643673933</v>
      </c>
      <c r="AP37" s="53">
        <f>'Temp Relocation Housing Costs'!AH37+'Temp Relocation Living Costs'!AH37</f>
        <v>258103919.75661588</v>
      </c>
      <c r="AQ37" s="53">
        <f>'Temp Relocation Housing Costs'!AI37+'Temp Relocation Living Costs'!AI37</f>
        <v>487227778.34221017</v>
      </c>
      <c r="AR37" s="53">
        <f>'Temp Relocation Housing Costs'!AJ37+'Temp Relocation Living Costs'!AJ37</f>
        <v>385128957.92309088</v>
      </c>
      <c r="AS37" s="53">
        <f>'Temp Relocation Housing Costs'!AK37+'Temp Relocation Living Costs'!AK37</f>
        <v>173738954.30318195</v>
      </c>
      <c r="AT37" s="53">
        <f>'Temp Relocation Housing Costs'!AL37+'Temp Relocation Living Costs'!AL37</f>
        <v>109623367.66578966</v>
      </c>
      <c r="AU37" s="53">
        <f>'Temp Relocation Housing Costs'!AM37+'Temp Relocation Living Costs'!AM37</f>
        <v>57962642.840405442</v>
      </c>
      <c r="AW37" s="68">
        <v>2056</v>
      </c>
      <c r="AX37" s="55">
        <f t="shared" si="5"/>
        <v>0</v>
      </c>
      <c r="AY37" s="56">
        <f t="shared" si="6"/>
        <v>3067169.1339286566</v>
      </c>
      <c r="AZ37" s="57">
        <f t="shared" si="7"/>
        <v>1471785620.8312938</v>
      </c>
      <c r="BA37" s="58">
        <f t="shared" si="8"/>
        <v>1474852789.9652224</v>
      </c>
    </row>
    <row r="38" spans="1:53" x14ac:dyDescent="0.35">
      <c r="A38">
        <v>2057</v>
      </c>
      <c r="B38" s="51">
        <f>'Temp Relocation Housing Costs'!B38+'Temp Relocation Living Costs'!B38</f>
        <v>0</v>
      </c>
      <c r="C38" s="51">
        <f>'Temp Relocation Housing Costs'!C38+'Temp Relocation Living Costs'!C38</f>
        <v>0</v>
      </c>
      <c r="D38" s="51">
        <f>'Temp Relocation Housing Costs'!D38+'Temp Relocation Living Costs'!D38</f>
        <v>0</v>
      </c>
      <c r="E38" s="51">
        <f>'Temp Relocation Housing Costs'!E38+'Temp Relocation Living Costs'!E38</f>
        <v>0</v>
      </c>
      <c r="F38" s="51">
        <f>'Temp Relocation Housing Costs'!F38+'Temp Relocation Living Costs'!F38</f>
        <v>0</v>
      </c>
      <c r="G38" s="51">
        <f>'Temp Relocation Housing Costs'!G38+'Temp Relocation Living Costs'!G38</f>
        <v>0</v>
      </c>
      <c r="H38" s="52">
        <f>'Temp Relocation Housing Costs'!H38+'Temp Relocation Living Costs'!H38</f>
        <v>733086.98257494508</v>
      </c>
      <c r="I38" s="52">
        <f>'Temp Relocation Housing Costs'!I38+'Temp Relocation Living Costs'!I38</f>
        <v>841521.79439364432</v>
      </c>
      <c r="J38" s="52">
        <f>'Temp Relocation Housing Costs'!J38+'Temp Relocation Living Costs'!J38</f>
        <v>579673.85819705797</v>
      </c>
      <c r="K38" s="52">
        <f>'Temp Relocation Housing Costs'!K38+'Temp Relocation Living Costs'!K38</f>
        <v>522974.78969509155</v>
      </c>
      <c r="L38" s="52">
        <f>'Temp Relocation Housing Costs'!L38+'Temp Relocation Living Costs'!L38</f>
        <v>430760.93814713997</v>
      </c>
      <c r="M38" s="52">
        <f>'Temp Relocation Housing Costs'!M38+'Temp Relocation Living Costs'!M38</f>
        <v>182949.86175086125</v>
      </c>
      <c r="N38" s="53">
        <f>'Temp Relocation Housing Costs'!N38+'Temp Relocation Living Costs'!N38</f>
        <v>281091621.73027045</v>
      </c>
      <c r="O38" s="53">
        <f>'Temp Relocation Housing Costs'!O38+'Temp Relocation Living Costs'!O38</f>
        <v>540955558.18120039</v>
      </c>
      <c r="P38" s="53">
        <f>'Temp Relocation Housing Costs'!P38+'Temp Relocation Living Costs'!P38</f>
        <v>432136299.83471537</v>
      </c>
      <c r="Q38" s="53">
        <f>'Temp Relocation Housing Costs'!Q38+'Temp Relocation Living Costs'!Q38</f>
        <v>176606952.11176428</v>
      </c>
      <c r="R38" s="53">
        <f>'Temp Relocation Housing Costs'!R38+'Temp Relocation Living Costs'!R38</f>
        <v>113463965.64750896</v>
      </c>
      <c r="S38" s="53">
        <f>'Temp Relocation Housing Costs'!S38+'Temp Relocation Living Costs'!S38</f>
        <v>64252860.432532571</v>
      </c>
      <c r="U38" s="68">
        <v>2057</v>
      </c>
      <c r="V38" s="55">
        <f t="shared" si="0"/>
        <v>0</v>
      </c>
      <c r="W38" s="56">
        <f t="shared" si="1"/>
        <v>3290968.22475874</v>
      </c>
      <c r="X38" s="57">
        <f t="shared" si="2"/>
        <v>1608507257.9379919</v>
      </c>
      <c r="Y38" s="58">
        <f t="shared" si="3"/>
        <v>1611798226.1627505</v>
      </c>
      <c r="Z38" s="96">
        <f t="shared" si="4"/>
        <v>242567336.40068179</v>
      </c>
      <c r="AC38">
        <v>2057</v>
      </c>
      <c r="AD38" s="51">
        <f>'Temp Relocation Housing Costs'!V38+'Temp Relocation Living Costs'!V38</f>
        <v>0</v>
      </c>
      <c r="AE38" s="51">
        <f>'Temp Relocation Housing Costs'!W38+'Temp Relocation Living Costs'!W38</f>
        <v>0</v>
      </c>
      <c r="AF38" s="51">
        <f>'Temp Relocation Housing Costs'!X38+'Temp Relocation Living Costs'!X38</f>
        <v>0</v>
      </c>
      <c r="AG38" s="51">
        <f>'Temp Relocation Housing Costs'!Y38+'Temp Relocation Living Costs'!Y38</f>
        <v>0</v>
      </c>
      <c r="AH38" s="51">
        <f>'Temp Relocation Housing Costs'!Z38+'Temp Relocation Living Costs'!Z38</f>
        <v>0</v>
      </c>
      <c r="AI38" s="51">
        <f>'Temp Relocation Housing Costs'!AA38+'Temp Relocation Living Costs'!AA38</f>
        <v>0</v>
      </c>
      <c r="AJ38" s="52">
        <f>'Temp Relocation Housing Costs'!AB38+'Temp Relocation Living Costs'!AB38</f>
        <v>682486.14575513091</v>
      </c>
      <c r="AK38" s="52">
        <f>'Temp Relocation Housing Costs'!AC38+'Temp Relocation Living Costs'!AC38</f>
        <v>768470.94948909024</v>
      </c>
      <c r="AL38" s="52">
        <f>'Temp Relocation Housing Costs'!AD38+'Temp Relocation Living Costs'!AD38</f>
        <v>523794.30692249798</v>
      </c>
      <c r="AM38" s="52">
        <f>'Temp Relocation Housing Costs'!AE38+'Temp Relocation Living Costs'!AE38</f>
        <v>521629.08004652063</v>
      </c>
      <c r="AN38" s="52">
        <f>'Temp Relocation Housing Costs'!AF38+'Temp Relocation Living Costs'!AF38</f>
        <v>421961.79228546727</v>
      </c>
      <c r="AO38" s="52">
        <f>'Temp Relocation Housing Costs'!AG38+'Temp Relocation Living Costs'!AG38</f>
        <v>167332.16543601404</v>
      </c>
      <c r="AP38" s="53">
        <f>'Temp Relocation Housing Costs'!AH38+'Temp Relocation Living Costs'!AH38</f>
        <v>261689461.24908048</v>
      </c>
      <c r="AQ38" s="53">
        <f>'Temp Relocation Housing Costs'!AI38+'Temp Relocation Living Costs'!AI38</f>
        <v>493996274.60206819</v>
      </c>
      <c r="AR38" s="53">
        <f>'Temp Relocation Housing Costs'!AJ38+'Temp Relocation Living Costs'!AJ38</f>
        <v>390479112.46504831</v>
      </c>
      <c r="AS38" s="53">
        <f>'Temp Relocation Housing Costs'!AK38+'Temp Relocation Living Costs'!AK38</f>
        <v>176152510.16896999</v>
      </c>
      <c r="AT38" s="53">
        <f>'Temp Relocation Housing Costs'!AL38+'Temp Relocation Living Costs'!AL38</f>
        <v>111146239.28153278</v>
      </c>
      <c r="AU38" s="53">
        <f>'Temp Relocation Housing Costs'!AM38+'Temp Relocation Living Costs'!AM38</f>
        <v>58767851.304938458</v>
      </c>
      <c r="AW38" s="68">
        <v>2057</v>
      </c>
      <c r="AX38" s="55">
        <f t="shared" si="5"/>
        <v>0</v>
      </c>
      <c r="AY38" s="56">
        <f t="shared" si="6"/>
        <v>3085674.4399347208</v>
      </c>
      <c r="AZ38" s="57">
        <f t="shared" si="7"/>
        <v>1492231449.0716383</v>
      </c>
      <c r="BA38" s="58">
        <f t="shared" si="8"/>
        <v>1495317123.5115731</v>
      </c>
    </row>
    <row r="39" spans="1:53" x14ac:dyDescent="0.35">
      <c r="A39">
        <v>2058</v>
      </c>
      <c r="B39" s="51">
        <f>'Temp Relocation Housing Costs'!B39+'Temp Relocation Living Costs'!B39</f>
        <v>0</v>
      </c>
      <c r="C39" s="51">
        <f>'Temp Relocation Housing Costs'!C39+'Temp Relocation Living Costs'!C39</f>
        <v>0</v>
      </c>
      <c r="D39" s="51">
        <f>'Temp Relocation Housing Costs'!D39+'Temp Relocation Living Costs'!D39</f>
        <v>0</v>
      </c>
      <c r="E39" s="51">
        <f>'Temp Relocation Housing Costs'!E39+'Temp Relocation Living Costs'!E39</f>
        <v>0</v>
      </c>
      <c r="F39" s="51">
        <f>'Temp Relocation Housing Costs'!F39+'Temp Relocation Living Costs'!F39</f>
        <v>0</v>
      </c>
      <c r="G39" s="51">
        <f>'Temp Relocation Housing Costs'!G39+'Temp Relocation Living Costs'!G39</f>
        <v>0</v>
      </c>
      <c r="H39" s="52">
        <f>'Temp Relocation Housing Costs'!H39+'Temp Relocation Living Costs'!H39</f>
        <v>737509.95318701433</v>
      </c>
      <c r="I39" s="52">
        <f>'Temp Relocation Housing Costs'!I39+'Temp Relocation Living Costs'!I39</f>
        <v>846598.99021690839</v>
      </c>
      <c r="J39" s="52">
        <f>'Temp Relocation Housing Costs'!J39+'Temp Relocation Living Costs'!J39</f>
        <v>583171.23367954826</v>
      </c>
      <c r="K39" s="52">
        <f>'Temp Relocation Housing Costs'!K39+'Temp Relocation Living Costs'!K39</f>
        <v>526130.07983208157</v>
      </c>
      <c r="L39" s="52">
        <f>'Temp Relocation Housing Costs'!L39+'Temp Relocation Living Costs'!L39</f>
        <v>433359.86980946467</v>
      </c>
      <c r="M39" s="52">
        <f>'Temp Relocation Housing Costs'!M39+'Temp Relocation Living Costs'!M39</f>
        <v>184053.66236557681</v>
      </c>
      <c r="N39" s="53">
        <f>'Temp Relocation Housing Costs'!N39+'Temp Relocation Living Costs'!N39</f>
        <v>284996504.9798097</v>
      </c>
      <c r="O39" s="53">
        <f>'Temp Relocation Housing Costs'!O39+'Temp Relocation Living Costs'!O39</f>
        <v>548470432.81490219</v>
      </c>
      <c r="P39" s="53">
        <f>'Temp Relocation Housing Costs'!P39+'Temp Relocation Living Costs'!P39</f>
        <v>438139473.42045003</v>
      </c>
      <c r="Q39" s="53">
        <f>'Temp Relocation Housing Costs'!Q39+'Temp Relocation Living Costs'!Q39</f>
        <v>179060349.77907422</v>
      </c>
      <c r="R39" s="53">
        <f>'Temp Relocation Housing Costs'!R39+'Temp Relocation Living Costs'!R39</f>
        <v>115040190.28257976</v>
      </c>
      <c r="S39" s="53">
        <f>'Temp Relocation Housing Costs'!S39+'Temp Relocation Living Costs'!S39</f>
        <v>65145451.669843599</v>
      </c>
      <c r="U39" s="68">
        <v>2058</v>
      </c>
      <c r="V39" s="55">
        <f t="shared" si="0"/>
        <v>0</v>
      </c>
      <c r="W39" s="56">
        <f t="shared" si="1"/>
        <v>3310823.7890905938</v>
      </c>
      <c r="X39" s="57">
        <f t="shared" si="2"/>
        <v>1630852402.9466593</v>
      </c>
      <c r="Y39" s="58">
        <f t="shared" si="3"/>
        <v>1634163226.73575</v>
      </c>
      <c r="Z39" s="96">
        <f t="shared" si="4"/>
        <v>232979493.99809566</v>
      </c>
      <c r="AC39">
        <v>2058</v>
      </c>
      <c r="AD39" s="51">
        <f>'Temp Relocation Housing Costs'!V39+'Temp Relocation Living Costs'!V39</f>
        <v>0</v>
      </c>
      <c r="AE39" s="51">
        <f>'Temp Relocation Housing Costs'!W39+'Temp Relocation Living Costs'!W39</f>
        <v>0</v>
      </c>
      <c r="AF39" s="51">
        <f>'Temp Relocation Housing Costs'!X39+'Temp Relocation Living Costs'!X39</f>
        <v>0</v>
      </c>
      <c r="AG39" s="51">
        <f>'Temp Relocation Housing Costs'!Y39+'Temp Relocation Living Costs'!Y39</f>
        <v>0</v>
      </c>
      <c r="AH39" s="51">
        <f>'Temp Relocation Housing Costs'!Z39+'Temp Relocation Living Costs'!Z39</f>
        <v>0</v>
      </c>
      <c r="AI39" s="51">
        <f>'Temp Relocation Housing Costs'!AA39+'Temp Relocation Living Costs'!AA39</f>
        <v>0</v>
      </c>
      <c r="AJ39" s="52">
        <f>'Temp Relocation Housing Costs'!AB39+'Temp Relocation Living Costs'!AB39</f>
        <v>686603.82379002986</v>
      </c>
      <c r="AK39" s="52">
        <f>'Temp Relocation Housing Costs'!AC39+'Temp Relocation Living Costs'!AC39</f>
        <v>773107.40397076798</v>
      </c>
      <c r="AL39" s="52">
        <f>'Temp Relocation Housing Costs'!AD39+'Temp Relocation Living Costs'!AD39</f>
        <v>526954.54149404902</v>
      </c>
      <c r="AM39" s="52">
        <f>'Temp Relocation Housing Costs'!AE39+'Temp Relocation Living Costs'!AE39</f>
        <v>524776.2510457146</v>
      </c>
      <c r="AN39" s="52">
        <f>'Temp Relocation Housing Costs'!AF39+'Temp Relocation Living Costs'!AF39</f>
        <v>424507.63561791764</v>
      </c>
      <c r="AO39" s="52">
        <f>'Temp Relocation Housing Costs'!AG39+'Temp Relocation Living Costs'!AG39</f>
        <v>168341.73901700688</v>
      </c>
      <c r="AP39" s="53">
        <f>'Temp Relocation Housing Costs'!AH39+'Temp Relocation Living Costs'!AH39</f>
        <v>265324812.55383426</v>
      </c>
      <c r="AQ39" s="53">
        <f>'Temp Relocation Housing Costs'!AI39+'Temp Relocation Living Costs'!AI39</f>
        <v>500858797.8112424</v>
      </c>
      <c r="AR39" s="53">
        <f>'Temp Relocation Housing Costs'!AJ39+'Temp Relocation Living Costs'!AJ39</f>
        <v>395903590.56287968</v>
      </c>
      <c r="AS39" s="53">
        <f>'Temp Relocation Housing Costs'!AK39+'Temp Relocation Living Costs'!AK39</f>
        <v>178599594.79600009</v>
      </c>
      <c r="AT39" s="53">
        <f>'Temp Relocation Housing Costs'!AL39+'Temp Relocation Living Costs'!AL39</f>
        <v>112690266.40460446</v>
      </c>
      <c r="AU39" s="53">
        <f>'Temp Relocation Housing Costs'!AM39+'Temp Relocation Living Costs'!AM39</f>
        <v>59584245.606410302</v>
      </c>
      <c r="AW39" s="68">
        <v>2058</v>
      </c>
      <c r="AX39" s="55">
        <f t="shared" si="5"/>
        <v>0</v>
      </c>
      <c r="AY39" s="56">
        <f t="shared" si="6"/>
        <v>3104291.3949354859</v>
      </c>
      <c r="AZ39" s="57">
        <f t="shared" si="7"/>
        <v>1512961307.734971</v>
      </c>
      <c r="BA39" s="58">
        <f t="shared" si="8"/>
        <v>1516065599.1299064</v>
      </c>
    </row>
    <row r="40" spans="1:53" x14ac:dyDescent="0.35">
      <c r="A40">
        <v>2059</v>
      </c>
      <c r="B40" s="51">
        <f>'Temp Relocation Housing Costs'!B40+'Temp Relocation Living Costs'!B40</f>
        <v>0</v>
      </c>
      <c r="C40" s="51">
        <f>'Temp Relocation Housing Costs'!C40+'Temp Relocation Living Costs'!C40</f>
        <v>0</v>
      </c>
      <c r="D40" s="51">
        <f>'Temp Relocation Housing Costs'!D40+'Temp Relocation Living Costs'!D40</f>
        <v>0</v>
      </c>
      <c r="E40" s="51">
        <f>'Temp Relocation Housing Costs'!E40+'Temp Relocation Living Costs'!E40</f>
        <v>0</v>
      </c>
      <c r="F40" s="51">
        <f>'Temp Relocation Housing Costs'!F40+'Temp Relocation Living Costs'!F40</f>
        <v>0</v>
      </c>
      <c r="G40" s="51">
        <f>'Temp Relocation Housing Costs'!G40+'Temp Relocation Living Costs'!G40</f>
        <v>0</v>
      </c>
      <c r="H40" s="52">
        <f>'Temp Relocation Housing Costs'!H40+'Temp Relocation Living Costs'!H40</f>
        <v>741959.6091304291</v>
      </c>
      <c r="I40" s="52">
        <f>'Temp Relocation Housing Costs'!I40+'Temp Relocation Living Costs'!I40</f>
        <v>851706.81854143343</v>
      </c>
      <c r="J40" s="52">
        <f>'Temp Relocation Housing Costs'!J40+'Temp Relocation Living Costs'!J40</f>
        <v>586689.71005367348</v>
      </c>
      <c r="K40" s="52">
        <f>'Temp Relocation Housing Costs'!K40+'Temp Relocation Living Costs'!K40</f>
        <v>529304.40693996311</v>
      </c>
      <c r="L40" s="52">
        <f>'Temp Relocation Housing Costs'!L40+'Temp Relocation Living Costs'!L40</f>
        <v>435974.48173707642</v>
      </c>
      <c r="M40" s="52">
        <f>'Temp Relocation Housing Costs'!M40+'Temp Relocation Living Costs'!M40</f>
        <v>185164.12259613126</v>
      </c>
      <c r="N40" s="53">
        <f>'Temp Relocation Housing Costs'!N40+'Temp Relocation Living Costs'!N40</f>
        <v>288955634.29011267</v>
      </c>
      <c r="O40" s="53">
        <f>'Temp Relocation Housing Costs'!O40+'Temp Relocation Living Costs'!O40</f>
        <v>556089702.9759376</v>
      </c>
      <c r="P40" s="53">
        <f>'Temp Relocation Housing Costs'!P40+'Temp Relocation Living Costs'!P40</f>
        <v>444226042.20606542</v>
      </c>
      <c r="Q40" s="53">
        <f>'Temp Relocation Housing Costs'!Q40+'Temp Relocation Living Costs'!Q40</f>
        <v>181547829.68404239</v>
      </c>
      <c r="R40" s="53">
        <f>'Temp Relocation Housing Costs'!R40+'Temp Relocation Living Costs'!R40</f>
        <v>116638311.59723538</v>
      </c>
      <c r="S40" s="53">
        <f>'Temp Relocation Housing Costs'!S40+'Temp Relocation Living Costs'!S40</f>
        <v>66050442.652653277</v>
      </c>
      <c r="U40" s="68">
        <v>2059</v>
      </c>
      <c r="V40" s="55">
        <f t="shared" si="0"/>
        <v>0</v>
      </c>
      <c r="W40" s="56">
        <f t="shared" si="1"/>
        <v>3330799.1489987061</v>
      </c>
      <c r="X40" s="57">
        <f t="shared" si="2"/>
        <v>1653507963.4060469</v>
      </c>
      <c r="Y40" s="58">
        <f t="shared" si="3"/>
        <v>1656838762.5550456</v>
      </c>
      <c r="Z40" s="96">
        <f t="shared" si="4"/>
        <v>223770653.02220723</v>
      </c>
      <c r="AC40">
        <v>2059</v>
      </c>
      <c r="AD40" s="51">
        <f>'Temp Relocation Housing Costs'!V40+'Temp Relocation Living Costs'!V40</f>
        <v>0</v>
      </c>
      <c r="AE40" s="51">
        <f>'Temp Relocation Housing Costs'!W40+'Temp Relocation Living Costs'!W40</f>
        <v>0</v>
      </c>
      <c r="AF40" s="51">
        <f>'Temp Relocation Housing Costs'!X40+'Temp Relocation Living Costs'!X40</f>
        <v>0</v>
      </c>
      <c r="AG40" s="51">
        <f>'Temp Relocation Housing Costs'!Y40+'Temp Relocation Living Costs'!Y40</f>
        <v>0</v>
      </c>
      <c r="AH40" s="51">
        <f>'Temp Relocation Housing Costs'!Z40+'Temp Relocation Living Costs'!Z40</f>
        <v>0</v>
      </c>
      <c r="AI40" s="51">
        <f>'Temp Relocation Housing Costs'!AA40+'Temp Relocation Living Costs'!AA40</f>
        <v>0</v>
      </c>
      <c r="AJ40" s="52">
        <f>'Temp Relocation Housing Costs'!AB40+'Temp Relocation Living Costs'!AB40</f>
        <v>690746.34521919349</v>
      </c>
      <c r="AK40" s="52">
        <f>'Temp Relocation Housing Costs'!AC40+'Temp Relocation Living Costs'!AC40</f>
        <v>777771.8318067732</v>
      </c>
      <c r="AL40" s="52">
        <f>'Temp Relocation Housing Costs'!AD40+'Temp Relocation Living Costs'!AD40</f>
        <v>530133.84286799782</v>
      </c>
      <c r="AM40" s="52">
        <f>'Temp Relocation Housing Costs'!AE40+'Temp Relocation Living Costs'!AE40</f>
        <v>527942.41003019724</v>
      </c>
      <c r="AN40" s="52">
        <f>'Temp Relocation Housing Costs'!AF40+'Temp Relocation Living Costs'!AF40</f>
        <v>427068.83891516074</v>
      </c>
      <c r="AO40" s="52">
        <f>'Temp Relocation Housing Costs'!AG40+'Temp Relocation Living Costs'!AG40</f>
        <v>169357.40370913051</v>
      </c>
      <c r="AP40" s="53">
        <f>'Temp Relocation Housing Costs'!AH40+'Temp Relocation Living Costs'!AH40</f>
        <v>269010665.62142521</v>
      </c>
      <c r="AQ40" s="53">
        <f>'Temp Relocation Housing Costs'!AI40+'Temp Relocation Living Costs'!AI40</f>
        <v>507816654.17821109</v>
      </c>
      <c r="AR40" s="53">
        <f>'Temp Relocation Housing Costs'!AJ40+'Temp Relocation Living Costs'!AJ40</f>
        <v>401403424.70843428</v>
      </c>
      <c r="AS40" s="53">
        <f>'Temp Relocation Housing Costs'!AK40+'Temp Relocation Living Costs'!AK40</f>
        <v>181080673.96086621</v>
      </c>
      <c r="AT40" s="53">
        <f>'Temp Relocation Housing Costs'!AL40+'Temp Relocation Living Costs'!AL40</f>
        <v>114255742.92418465</v>
      </c>
      <c r="AU40" s="53">
        <f>'Temp Relocation Housing Costs'!AM40+'Temp Relocation Living Costs'!AM40</f>
        <v>60411981.136813872</v>
      </c>
      <c r="AW40" s="68">
        <v>2059</v>
      </c>
      <c r="AX40" s="55">
        <f t="shared" si="5"/>
        <v>0</v>
      </c>
      <c r="AY40" s="56">
        <f t="shared" si="6"/>
        <v>3123020.6725484533</v>
      </c>
      <c r="AZ40" s="57">
        <f t="shared" si="7"/>
        <v>1533979142.5299354</v>
      </c>
      <c r="BA40" s="58">
        <f t="shared" si="8"/>
        <v>1537102163.2024839</v>
      </c>
    </row>
    <row r="41" spans="1:53" x14ac:dyDescent="0.35">
      <c r="A41">
        <v>2060</v>
      </c>
      <c r="B41" s="51">
        <f>'Temp Relocation Housing Costs'!B41+'Temp Relocation Living Costs'!B41</f>
        <v>0</v>
      </c>
      <c r="C41" s="51">
        <f>'Temp Relocation Housing Costs'!C41+'Temp Relocation Living Costs'!C41</f>
        <v>0</v>
      </c>
      <c r="D41" s="51">
        <f>'Temp Relocation Housing Costs'!D41+'Temp Relocation Living Costs'!D41</f>
        <v>0</v>
      </c>
      <c r="E41" s="51">
        <f>'Temp Relocation Housing Costs'!E41+'Temp Relocation Living Costs'!E41</f>
        <v>0</v>
      </c>
      <c r="F41" s="51">
        <f>'Temp Relocation Housing Costs'!F41+'Temp Relocation Living Costs'!F41</f>
        <v>0</v>
      </c>
      <c r="G41" s="51">
        <f>'Temp Relocation Housing Costs'!G41+'Temp Relocation Living Costs'!G41</f>
        <v>0</v>
      </c>
      <c r="H41" s="52">
        <f>'Temp Relocation Housing Costs'!H41+'Temp Relocation Living Costs'!H41</f>
        <v>791107.68129515531</v>
      </c>
      <c r="I41" s="52">
        <f>'Temp Relocation Housing Costs'!I41+'Temp Relocation Living Costs'!I41</f>
        <v>908124.64461409929</v>
      </c>
      <c r="J41" s="52">
        <f>'Temp Relocation Housing Costs'!J41+'Temp Relocation Living Costs'!J41</f>
        <v>625552.56438318919</v>
      </c>
      <c r="K41" s="52">
        <f>'Temp Relocation Housing Costs'!K41+'Temp Relocation Living Costs'!K41</f>
        <v>564366.00715278543</v>
      </c>
      <c r="L41" s="52">
        <f>'Temp Relocation Housing Costs'!L41+'Temp Relocation Living Costs'!L41</f>
        <v>464853.82372107689</v>
      </c>
      <c r="M41" s="52">
        <f>'Temp Relocation Housing Costs'!M41+'Temp Relocation Living Costs'!M41</f>
        <v>197429.56069772615</v>
      </c>
      <c r="N41" s="53">
        <f>'Temp Relocation Housing Costs'!N41+'Temp Relocation Living Costs'!N41</f>
        <v>310502970.77537948</v>
      </c>
      <c r="O41" s="53">
        <f>'Temp Relocation Housing Costs'!O41+'Temp Relocation Living Costs'!O41</f>
        <v>597557148.23081839</v>
      </c>
      <c r="P41" s="53">
        <f>'Temp Relocation Housing Costs'!P41+'Temp Relocation Living Costs'!P41</f>
        <v>477351847.24685675</v>
      </c>
      <c r="Q41" s="53">
        <f>'Temp Relocation Housing Costs'!Q41+'Temp Relocation Living Costs'!Q41</f>
        <v>195085797.83608213</v>
      </c>
      <c r="R41" s="53">
        <f>'Temp Relocation Housing Costs'!R41+'Temp Relocation Living Costs'!R41</f>
        <v>125335996.11629106</v>
      </c>
      <c r="S41" s="53">
        <f>'Temp Relocation Housing Costs'!S41+'Temp Relocation Living Costs'!S41</f>
        <v>70975804.694248319</v>
      </c>
      <c r="U41" s="68">
        <v>2060</v>
      </c>
      <c r="V41" s="55">
        <f t="shared" si="0"/>
        <v>0</v>
      </c>
      <c r="W41" s="56">
        <f t="shared" si="1"/>
        <v>3551434.2818640321</v>
      </c>
      <c r="X41" s="57">
        <f t="shared" si="2"/>
        <v>1776809564.8996763</v>
      </c>
      <c r="Y41" s="58">
        <f t="shared" si="3"/>
        <v>1780360999.1815403</v>
      </c>
      <c r="Z41" s="96">
        <f t="shared" si="4"/>
        <v>227788383.78369012</v>
      </c>
      <c r="AC41">
        <v>2060</v>
      </c>
      <c r="AD41" s="51">
        <f>'Temp Relocation Housing Costs'!V41+'Temp Relocation Living Costs'!V41</f>
        <v>0</v>
      </c>
      <c r="AE41" s="51">
        <f>'Temp Relocation Housing Costs'!W41+'Temp Relocation Living Costs'!W41</f>
        <v>0</v>
      </c>
      <c r="AF41" s="51">
        <f>'Temp Relocation Housing Costs'!X41+'Temp Relocation Living Costs'!X41</f>
        <v>0</v>
      </c>
      <c r="AG41" s="51">
        <f>'Temp Relocation Housing Costs'!Y41+'Temp Relocation Living Costs'!Y41</f>
        <v>0</v>
      </c>
      <c r="AH41" s="51">
        <f>'Temp Relocation Housing Costs'!Z41+'Temp Relocation Living Costs'!Z41</f>
        <v>0</v>
      </c>
      <c r="AI41" s="51">
        <f>'Temp Relocation Housing Costs'!AA41+'Temp Relocation Living Costs'!AA41</f>
        <v>0</v>
      </c>
      <c r="AJ41" s="52">
        <f>'Temp Relocation Housing Costs'!AB41+'Temp Relocation Living Costs'!AB41</f>
        <v>736502.0046979374</v>
      </c>
      <c r="AK41" s="52">
        <f>'Temp Relocation Housing Costs'!AC41+'Temp Relocation Living Costs'!AC41</f>
        <v>829292.13782738149</v>
      </c>
      <c r="AL41" s="52">
        <f>'Temp Relocation Housing Costs'!AD41+'Temp Relocation Living Costs'!AD41</f>
        <v>565250.3856630649</v>
      </c>
      <c r="AM41" s="52">
        <f>'Temp Relocation Housing Costs'!AE41+'Temp Relocation Living Costs'!AE41</f>
        <v>562913.79034211719</v>
      </c>
      <c r="AN41" s="52">
        <f>'Temp Relocation Housing Costs'!AF41+'Temp Relocation Living Costs'!AF41</f>
        <v>455358.26310485194</v>
      </c>
      <c r="AO41" s="52">
        <f>'Temp Relocation Housing Costs'!AG41+'Temp Relocation Living Costs'!AG41</f>
        <v>180575.79052789838</v>
      </c>
      <c r="AP41" s="53">
        <f>'Temp Relocation Housing Costs'!AH41+'Temp Relocation Living Costs'!AH41</f>
        <v>289070711.6714384</v>
      </c>
      <c r="AQ41" s="53">
        <f>'Temp Relocation Housing Costs'!AI41+'Temp Relocation Living Costs'!AI41</f>
        <v>545684392.41173649</v>
      </c>
      <c r="AR41" s="53">
        <f>'Temp Relocation Housing Costs'!AJ41+'Temp Relocation Living Costs'!AJ41</f>
        <v>431335959.78351533</v>
      </c>
      <c r="AS41" s="53">
        <f>'Temp Relocation Housing Costs'!AK41+'Temp Relocation Living Costs'!AK41</f>
        <v>194583806.44831324</v>
      </c>
      <c r="AT41" s="53">
        <f>'Temp Relocation Housing Costs'!AL41+'Temp Relocation Living Costs'!AL41</f>
        <v>122775759.99950421</v>
      </c>
      <c r="AU41" s="53">
        <f>'Temp Relocation Housing Costs'!AM41+'Temp Relocation Living Costs'!AM41</f>
        <v>64916884.764993653</v>
      </c>
      <c r="AW41" s="68">
        <v>2060</v>
      </c>
      <c r="AX41" s="55">
        <f t="shared" si="5"/>
        <v>0</v>
      </c>
      <c r="AY41" s="56">
        <f t="shared" si="6"/>
        <v>3329892.3721632515</v>
      </c>
      <c r="AZ41" s="57">
        <f t="shared" si="7"/>
        <v>1648367515.0795012</v>
      </c>
      <c r="BA41" s="58">
        <f t="shared" si="8"/>
        <v>1651697407.4516644</v>
      </c>
    </row>
    <row r="42" spans="1:53" x14ac:dyDescent="0.35">
      <c r="A42">
        <v>2061</v>
      </c>
      <c r="B42" s="51">
        <f>'Temp Relocation Housing Costs'!B42+'Temp Relocation Living Costs'!B42</f>
        <v>0</v>
      </c>
      <c r="C42" s="51">
        <f>'Temp Relocation Housing Costs'!C42+'Temp Relocation Living Costs'!C42</f>
        <v>0</v>
      </c>
      <c r="D42" s="51">
        <f>'Temp Relocation Housing Costs'!D42+'Temp Relocation Living Costs'!D42</f>
        <v>0</v>
      </c>
      <c r="E42" s="51">
        <f>'Temp Relocation Housing Costs'!E42+'Temp Relocation Living Costs'!E42</f>
        <v>0</v>
      </c>
      <c r="F42" s="51">
        <f>'Temp Relocation Housing Costs'!F42+'Temp Relocation Living Costs'!F42</f>
        <v>0</v>
      </c>
      <c r="G42" s="51">
        <f>'Temp Relocation Housing Costs'!G42+'Temp Relocation Living Costs'!G42</f>
        <v>0</v>
      </c>
      <c r="H42" s="52">
        <f>'Temp Relocation Housing Costs'!H42+'Temp Relocation Living Costs'!H42</f>
        <v>795880.71111088118</v>
      </c>
      <c r="I42" s="52">
        <f>'Temp Relocation Housing Costs'!I42+'Temp Relocation Living Costs'!I42</f>
        <v>913603.6787678852</v>
      </c>
      <c r="J42" s="52">
        <f>'Temp Relocation Housing Costs'!J42+'Temp Relocation Living Costs'!J42</f>
        <v>629326.74217427883</v>
      </c>
      <c r="K42" s="52">
        <f>'Temp Relocation Housing Costs'!K42+'Temp Relocation Living Costs'!K42</f>
        <v>567771.02500662836</v>
      </c>
      <c r="L42" s="52">
        <f>'Temp Relocation Housing Costs'!L42+'Temp Relocation Living Costs'!L42</f>
        <v>467658.449706938</v>
      </c>
      <c r="M42" s="52">
        <f>'Temp Relocation Housing Costs'!M42+'Temp Relocation Living Costs'!M42</f>
        <v>198620.72240933179</v>
      </c>
      <c r="N42" s="53">
        <f>'Temp Relocation Housing Costs'!N42+'Temp Relocation Living Costs'!N42</f>
        <v>314816432.13737071</v>
      </c>
      <c r="O42" s="53">
        <f>'Temp Relocation Housing Costs'!O42+'Temp Relocation Living Costs'!O42</f>
        <v>605858323.78491616</v>
      </c>
      <c r="P42" s="53">
        <f>'Temp Relocation Housing Costs'!P42+'Temp Relocation Living Costs'!P42</f>
        <v>483983148.53209925</v>
      </c>
      <c r="Q42" s="53">
        <f>'Temp Relocation Housing Costs'!Q42+'Temp Relocation Living Costs'!Q42</f>
        <v>197795900.89608765</v>
      </c>
      <c r="R42" s="53">
        <f>'Temp Relocation Housing Costs'!R42+'Temp Relocation Living Costs'!R42</f>
        <v>127077145.24334851</v>
      </c>
      <c r="S42" s="53">
        <f>'Temp Relocation Housing Costs'!S42+'Temp Relocation Living Costs'!S42</f>
        <v>71961790.079252392</v>
      </c>
      <c r="U42" s="68">
        <v>2061</v>
      </c>
      <c r="V42" s="55">
        <f t="shared" si="0"/>
        <v>0</v>
      </c>
      <c r="W42" s="56">
        <f t="shared" si="1"/>
        <v>3572861.329175943</v>
      </c>
      <c r="X42" s="57">
        <f t="shared" si="2"/>
        <v>1801492740.673075</v>
      </c>
      <c r="Y42" s="58">
        <f t="shared" si="3"/>
        <v>1805065602.0022509</v>
      </c>
      <c r="Z42" s="96">
        <f t="shared" si="4"/>
        <v>218784781.65985063</v>
      </c>
      <c r="AC42">
        <v>2061</v>
      </c>
      <c r="AD42" s="51">
        <f>'Temp Relocation Housing Costs'!V42+'Temp Relocation Living Costs'!V42</f>
        <v>0</v>
      </c>
      <c r="AE42" s="51">
        <f>'Temp Relocation Housing Costs'!W42+'Temp Relocation Living Costs'!W42</f>
        <v>0</v>
      </c>
      <c r="AF42" s="51">
        <f>'Temp Relocation Housing Costs'!X42+'Temp Relocation Living Costs'!X42</f>
        <v>0</v>
      </c>
      <c r="AG42" s="51">
        <f>'Temp Relocation Housing Costs'!Y42+'Temp Relocation Living Costs'!Y42</f>
        <v>0</v>
      </c>
      <c r="AH42" s="51">
        <f>'Temp Relocation Housing Costs'!Z42+'Temp Relocation Living Costs'!Z42</f>
        <v>0</v>
      </c>
      <c r="AI42" s="51">
        <f>'Temp Relocation Housing Costs'!AA42+'Temp Relocation Living Costs'!AA42</f>
        <v>0</v>
      </c>
      <c r="AJ42" s="52">
        <f>'Temp Relocation Housing Costs'!AB42+'Temp Relocation Living Costs'!AB42</f>
        <v>740945.5793349701</v>
      </c>
      <c r="AK42" s="52">
        <f>'Temp Relocation Housing Costs'!AC42+'Temp Relocation Living Costs'!AC42</f>
        <v>834295.54784776818</v>
      </c>
      <c r="AL42" s="52">
        <f>'Temp Relocation Housing Costs'!AD42+'Temp Relocation Living Costs'!AD42</f>
        <v>568660.7392823135</v>
      </c>
      <c r="AM42" s="52">
        <f>'Temp Relocation Housing Costs'!AE42+'Temp Relocation Living Costs'!AE42</f>
        <v>566310.04646313889</v>
      </c>
      <c r="AN42" s="52">
        <f>'Temp Relocation Housing Costs'!AF42+'Temp Relocation Living Costs'!AF42</f>
        <v>458105.59904662712</v>
      </c>
      <c r="AO42" s="52">
        <f>'Temp Relocation Housing Costs'!AG42+'Temp Relocation Living Costs'!AG42</f>
        <v>181665.26753914027</v>
      </c>
      <c r="AP42" s="53">
        <f>'Temp Relocation Housing Costs'!AH42+'Temp Relocation Living Costs'!AH42</f>
        <v>293086439.25872791</v>
      </c>
      <c r="AQ42" s="53">
        <f>'Temp Relocation Housing Costs'!AI42+'Temp Relocation Living Costs'!AI42</f>
        <v>553264959.31140864</v>
      </c>
      <c r="AR42" s="53">
        <f>'Temp Relocation Housing Costs'!AJ42+'Temp Relocation Living Costs'!AJ42</f>
        <v>437328015.1635893</v>
      </c>
      <c r="AS42" s="53">
        <f>'Temp Relocation Housing Costs'!AK42+'Temp Relocation Living Costs'!AK42</f>
        <v>197286935.91817957</v>
      </c>
      <c r="AT42" s="53">
        <f>'Temp Relocation Housing Costs'!AL42+'Temp Relocation Living Costs'!AL42</f>
        <v>124481342.7049595</v>
      </c>
      <c r="AU42" s="53">
        <f>'Temp Relocation Housing Costs'!AM42+'Temp Relocation Living Costs'!AM42</f>
        <v>65818700.530154899</v>
      </c>
      <c r="AW42" s="68">
        <v>2061</v>
      </c>
      <c r="AX42" s="55">
        <f t="shared" si="5"/>
        <v>0</v>
      </c>
      <c r="AY42" s="56">
        <f t="shared" si="6"/>
        <v>3349982.7795139579</v>
      </c>
      <c r="AZ42" s="57">
        <f t="shared" si="7"/>
        <v>1671266392.8870196</v>
      </c>
      <c r="BA42" s="58">
        <f t="shared" si="8"/>
        <v>1674616375.6665337</v>
      </c>
    </row>
    <row r="43" spans="1:53" x14ac:dyDescent="0.35">
      <c r="A43">
        <v>2062</v>
      </c>
      <c r="B43" s="51">
        <f>'Temp Relocation Housing Costs'!B43+'Temp Relocation Living Costs'!B43</f>
        <v>0</v>
      </c>
      <c r="C43" s="51">
        <f>'Temp Relocation Housing Costs'!C43+'Temp Relocation Living Costs'!C43</f>
        <v>0</v>
      </c>
      <c r="D43" s="51">
        <f>'Temp Relocation Housing Costs'!D43+'Temp Relocation Living Costs'!D43</f>
        <v>0</v>
      </c>
      <c r="E43" s="51">
        <f>'Temp Relocation Housing Costs'!E43+'Temp Relocation Living Costs'!E43</f>
        <v>0</v>
      </c>
      <c r="F43" s="51">
        <f>'Temp Relocation Housing Costs'!F43+'Temp Relocation Living Costs'!F43</f>
        <v>0</v>
      </c>
      <c r="G43" s="51">
        <f>'Temp Relocation Housing Costs'!G43+'Temp Relocation Living Costs'!G43</f>
        <v>0</v>
      </c>
      <c r="H43" s="52">
        <f>'Temp Relocation Housing Costs'!H43+'Temp Relocation Living Costs'!H43</f>
        <v>800682.53828777606</v>
      </c>
      <c r="I43" s="52">
        <f>'Temp Relocation Housing Costs'!I43+'Temp Relocation Living Costs'!I43</f>
        <v>919115.76985436911</v>
      </c>
      <c r="J43" s="52">
        <f>'Temp Relocation Housing Costs'!J43+'Temp Relocation Living Costs'!J43</f>
        <v>633123.69090231275</v>
      </c>
      <c r="K43" s="52">
        <f>'Temp Relocation Housing Costs'!K43+'Temp Relocation Living Costs'!K43</f>
        <v>571196.58652617421</v>
      </c>
      <c r="L43" s="52">
        <f>'Temp Relocation Housing Costs'!L43+'Temp Relocation Living Costs'!L43</f>
        <v>470479.99698400765</v>
      </c>
      <c r="M43" s="52">
        <f>'Temp Relocation Housing Costs'!M43+'Temp Relocation Living Costs'!M43</f>
        <v>199819.07081688193</v>
      </c>
      <c r="N43" s="53">
        <f>'Temp Relocation Housing Costs'!N43+'Temp Relocation Living Costs'!N43</f>
        <v>319189815.46685523</v>
      </c>
      <c r="O43" s="53">
        <f>'Temp Relocation Housing Costs'!O43+'Temp Relocation Living Costs'!O43</f>
        <v>614274818.04247856</v>
      </c>
      <c r="P43" s="53">
        <f>'Temp Relocation Housing Costs'!P43+'Temp Relocation Living Costs'!P43</f>
        <v>490706570.87435526</v>
      </c>
      <c r="Q43" s="53">
        <f>'Temp Relocation Housing Costs'!Q43+'Temp Relocation Living Costs'!Q43</f>
        <v>200543652.30711266</v>
      </c>
      <c r="R43" s="53">
        <f>'Temp Relocation Housing Costs'!R43+'Temp Relocation Living Costs'!R43</f>
        <v>128842482.15664926</v>
      </c>
      <c r="S43" s="53">
        <f>'Temp Relocation Housing Costs'!S43+'Temp Relocation Living Costs'!S43</f>
        <v>72961472.627446517</v>
      </c>
      <c r="U43" s="68">
        <v>2062</v>
      </c>
      <c r="V43" s="55">
        <f t="shared" si="0"/>
        <v>0</v>
      </c>
      <c r="W43" s="56">
        <f t="shared" si="1"/>
        <v>3594417.6533715217</v>
      </c>
      <c r="X43" s="57">
        <f t="shared" si="2"/>
        <v>1826518811.4748976</v>
      </c>
      <c r="Y43" s="58">
        <f t="shared" si="3"/>
        <v>1830113229.1282692</v>
      </c>
      <c r="Z43" s="96">
        <f t="shared" si="4"/>
        <v>210137082.56678587</v>
      </c>
      <c r="AC43">
        <v>2062</v>
      </c>
      <c r="AD43" s="51">
        <f>'Temp Relocation Housing Costs'!V43+'Temp Relocation Living Costs'!V43</f>
        <v>0</v>
      </c>
      <c r="AE43" s="51">
        <f>'Temp Relocation Housing Costs'!W43+'Temp Relocation Living Costs'!W43</f>
        <v>0</v>
      </c>
      <c r="AF43" s="51">
        <f>'Temp Relocation Housing Costs'!X43+'Temp Relocation Living Costs'!X43</f>
        <v>0</v>
      </c>
      <c r="AG43" s="51">
        <f>'Temp Relocation Housing Costs'!Y43+'Temp Relocation Living Costs'!Y43</f>
        <v>0</v>
      </c>
      <c r="AH43" s="51">
        <f>'Temp Relocation Housing Costs'!Z43+'Temp Relocation Living Costs'!Z43</f>
        <v>0</v>
      </c>
      <c r="AI43" s="51">
        <f>'Temp Relocation Housing Costs'!AA43+'Temp Relocation Living Costs'!AA43</f>
        <v>0</v>
      </c>
      <c r="AJ43" s="52">
        <f>'Temp Relocation Housing Costs'!AB43+'Temp Relocation Living Costs'!AB43</f>
        <v>745415.96361465054</v>
      </c>
      <c r="AK43" s="52">
        <f>'Temp Relocation Housing Costs'!AC43+'Temp Relocation Living Costs'!AC43</f>
        <v>839329.14519381535</v>
      </c>
      <c r="AL43" s="52">
        <f>'Temp Relocation Housing Costs'!AD43+'Temp Relocation Living Costs'!AD43</f>
        <v>572091.66875980713</v>
      </c>
      <c r="AM43" s="52">
        <f>'Temp Relocation Housing Costs'!AE43+'Temp Relocation Living Costs'!AE43</f>
        <v>569726.79338725971</v>
      </c>
      <c r="AN43" s="52">
        <f>'Temp Relocation Housing Costs'!AF43+'Temp Relocation Living Costs'!AF43</f>
        <v>460869.51062870241</v>
      </c>
      <c r="AO43" s="52">
        <f>'Temp Relocation Housing Costs'!AG43+'Temp Relocation Living Costs'!AG43</f>
        <v>182761.31774690282</v>
      </c>
      <c r="AP43" s="53">
        <f>'Temp Relocation Housing Costs'!AH43+'Temp Relocation Living Costs'!AH43</f>
        <v>297157952.73993284</v>
      </c>
      <c r="AQ43" s="53">
        <f>'Temp Relocation Housing Costs'!AI43+'Temp Relocation Living Costs'!AI43</f>
        <v>560950834.32566035</v>
      </c>
      <c r="AR43" s="53">
        <f>'Temp Relocation Housing Costs'!AJ43+'Temp Relocation Living Costs'!AJ43</f>
        <v>443403311.29107493</v>
      </c>
      <c r="AS43" s="53">
        <f>'Temp Relocation Housing Costs'!AK43+'Temp Relocation Living Costs'!AK43</f>
        <v>200027616.86298224</v>
      </c>
      <c r="AT43" s="53">
        <f>'Temp Relocation Housing Costs'!AL43+'Temp Relocation Living Costs'!AL43</f>
        <v>126210619.11318764</v>
      </c>
      <c r="AU43" s="53">
        <f>'Temp Relocation Housing Costs'!AM43+'Temp Relocation Living Costs'!AM43</f>
        <v>66733044.186591849</v>
      </c>
      <c r="AW43" s="68">
        <v>2062</v>
      </c>
      <c r="AX43" s="55">
        <f t="shared" si="5"/>
        <v>0</v>
      </c>
      <c r="AY43" s="56">
        <f t="shared" si="6"/>
        <v>3370194.399331138</v>
      </c>
      <c r="AZ43" s="57">
        <f t="shared" si="7"/>
        <v>1694483378.5194299</v>
      </c>
      <c r="BA43" s="58">
        <f t="shared" si="8"/>
        <v>1697853572.918761</v>
      </c>
    </row>
    <row r="44" spans="1:53" x14ac:dyDescent="0.35">
      <c r="A44">
        <v>2063</v>
      </c>
      <c r="B44" s="51">
        <f>'Temp Relocation Housing Costs'!B44+'Temp Relocation Living Costs'!B44</f>
        <v>0</v>
      </c>
      <c r="C44" s="51">
        <f>'Temp Relocation Housing Costs'!C44+'Temp Relocation Living Costs'!C44</f>
        <v>0</v>
      </c>
      <c r="D44" s="51">
        <f>'Temp Relocation Housing Costs'!D44+'Temp Relocation Living Costs'!D44</f>
        <v>0</v>
      </c>
      <c r="E44" s="51">
        <f>'Temp Relocation Housing Costs'!E44+'Temp Relocation Living Costs'!E44</f>
        <v>0</v>
      </c>
      <c r="F44" s="51">
        <f>'Temp Relocation Housing Costs'!F44+'Temp Relocation Living Costs'!F44</f>
        <v>0</v>
      </c>
      <c r="G44" s="51">
        <f>'Temp Relocation Housing Costs'!G44+'Temp Relocation Living Costs'!G44</f>
        <v>0</v>
      </c>
      <c r="H44" s="52">
        <f>'Temp Relocation Housing Costs'!H44+'Temp Relocation Living Costs'!H44</f>
        <v>805513.33657040889</v>
      </c>
      <c r="I44" s="52">
        <f>'Temp Relocation Housing Costs'!I44+'Temp Relocation Living Costs'!I44</f>
        <v>924661.11731760739</v>
      </c>
      <c r="J44" s="52">
        <f>'Temp Relocation Housing Costs'!J44+'Temp Relocation Living Costs'!J44</f>
        <v>636943.54795233102</v>
      </c>
      <c r="K44" s="52">
        <f>'Temp Relocation Housing Costs'!K44+'Temp Relocation Living Costs'!K44</f>
        <v>574642.81565855595</v>
      </c>
      <c r="L44" s="52">
        <f>'Temp Relocation Housing Costs'!L44+'Temp Relocation Living Costs'!L44</f>
        <v>473318.56764436438</v>
      </c>
      <c r="M44" s="52">
        <f>'Temp Relocation Housing Costs'!M44+'Temp Relocation Living Costs'!M44</f>
        <v>201024.64928023121</v>
      </c>
      <c r="N44" s="53">
        <f>'Temp Relocation Housing Costs'!N44+'Temp Relocation Living Costs'!N44</f>
        <v>323623953.1909461</v>
      </c>
      <c r="O44" s="53">
        <f>'Temp Relocation Housing Costs'!O44+'Temp Relocation Living Costs'!O44</f>
        <v>622808232.99388361</v>
      </c>
      <c r="P44" s="53">
        <f>'Temp Relocation Housing Costs'!P44+'Temp Relocation Living Costs'!P44</f>
        <v>497523394.00572848</v>
      </c>
      <c r="Q44" s="53">
        <f>'Temp Relocation Housing Costs'!Q44+'Temp Relocation Living Costs'!Q44</f>
        <v>203329575.07448328</v>
      </c>
      <c r="R44" s="53">
        <f>'Temp Relocation Housing Costs'!R44+'Temp Relocation Living Costs'!R44</f>
        <v>130632342.86934367</v>
      </c>
      <c r="S44" s="53">
        <f>'Temp Relocation Housing Costs'!S44+'Temp Relocation Living Costs'!S44</f>
        <v>73975042.6177966</v>
      </c>
      <c r="U44" s="68">
        <v>2063</v>
      </c>
      <c r="V44" s="55">
        <f t="shared" si="0"/>
        <v>0</v>
      </c>
      <c r="W44" s="56">
        <f t="shared" si="1"/>
        <v>3616104.0344234984</v>
      </c>
      <c r="X44" s="57">
        <f t="shared" si="2"/>
        <v>1851892540.7521818</v>
      </c>
      <c r="Y44" s="58">
        <f t="shared" si="3"/>
        <v>1855508644.7866054</v>
      </c>
      <c r="Z44" s="96">
        <f t="shared" si="4"/>
        <v>201831216.84803721</v>
      </c>
      <c r="AC44">
        <v>2063</v>
      </c>
      <c r="AD44" s="51">
        <f>'Temp Relocation Housing Costs'!V44+'Temp Relocation Living Costs'!V44</f>
        <v>0</v>
      </c>
      <c r="AE44" s="51">
        <f>'Temp Relocation Housing Costs'!W44+'Temp Relocation Living Costs'!W44</f>
        <v>0</v>
      </c>
      <c r="AF44" s="51">
        <f>'Temp Relocation Housing Costs'!X44+'Temp Relocation Living Costs'!X44</f>
        <v>0</v>
      </c>
      <c r="AG44" s="51">
        <f>'Temp Relocation Housing Costs'!Y44+'Temp Relocation Living Costs'!Y44</f>
        <v>0</v>
      </c>
      <c r="AH44" s="51">
        <f>'Temp Relocation Housing Costs'!Z44+'Temp Relocation Living Costs'!Z44</f>
        <v>0</v>
      </c>
      <c r="AI44" s="51">
        <f>'Temp Relocation Housing Costs'!AA44+'Temp Relocation Living Costs'!AA44</f>
        <v>0</v>
      </c>
      <c r="AJ44" s="52">
        <f>'Temp Relocation Housing Costs'!AB44+'Temp Relocation Living Costs'!AB44</f>
        <v>749913.31928894483</v>
      </c>
      <c r="AK44" s="52">
        <f>'Temp Relocation Housing Costs'!AC44+'Temp Relocation Living Costs'!AC44</f>
        <v>844393.11199623463</v>
      </c>
      <c r="AL44" s="52">
        <f>'Temp Relocation Housing Costs'!AD44+'Temp Relocation Living Costs'!AD44</f>
        <v>575543.29823690734</v>
      </c>
      <c r="AM44" s="52">
        <f>'Temp Relocation Housing Costs'!AE44+'Temp Relocation Living Costs'!AE44</f>
        <v>573164.15474267397</v>
      </c>
      <c r="AN44" s="52">
        <f>'Temp Relocation Housing Costs'!AF44+'Temp Relocation Living Costs'!AF44</f>
        <v>463650.09785772342</v>
      </c>
      <c r="AO44" s="52">
        <f>'Temp Relocation Housing Costs'!AG44+'Temp Relocation Living Costs'!AG44</f>
        <v>183863.98080958374</v>
      </c>
      <c r="AP44" s="53">
        <f>'Temp Relocation Housing Costs'!AH44+'Temp Relocation Living Costs'!AH44</f>
        <v>301286027.08444327</v>
      </c>
      <c r="AQ44" s="53">
        <f>'Temp Relocation Housing Costs'!AI44+'Temp Relocation Living Costs'!AI44</f>
        <v>568743480.37924945</v>
      </c>
      <c r="AR44" s="53">
        <f>'Temp Relocation Housing Costs'!AJ44+'Temp Relocation Living Costs'!AJ44</f>
        <v>449563004.53412813</v>
      </c>
      <c r="AS44" s="53">
        <f>'Temp Relocation Housing Costs'!AK44+'Temp Relocation Living Costs'!AK44</f>
        <v>202806370.94225904</v>
      </c>
      <c r="AT44" s="53">
        <f>'Temp Relocation Housing Costs'!AL44+'Temp Relocation Living Costs'!AL44</f>
        <v>127963918.37360457</v>
      </c>
      <c r="AU44" s="53">
        <f>'Temp Relocation Housing Costs'!AM44+'Temp Relocation Living Costs'!AM44</f>
        <v>67660089.769917861</v>
      </c>
      <c r="AW44" s="68">
        <v>2063</v>
      </c>
      <c r="AX44" s="55">
        <f t="shared" si="5"/>
        <v>0</v>
      </c>
      <c r="AY44" s="56">
        <f t="shared" si="6"/>
        <v>3390527.9629320679</v>
      </c>
      <c r="AZ44" s="57">
        <f t="shared" si="7"/>
        <v>1718022891.0836024</v>
      </c>
      <c r="BA44" s="58">
        <f t="shared" si="8"/>
        <v>1721413419.0465345</v>
      </c>
    </row>
    <row r="45" spans="1:53" x14ac:dyDescent="0.35">
      <c r="A45">
        <v>2064</v>
      </c>
      <c r="B45" s="51">
        <f>'Temp Relocation Housing Costs'!B45+'Temp Relocation Living Costs'!B45</f>
        <v>0</v>
      </c>
      <c r="C45" s="51">
        <f>'Temp Relocation Housing Costs'!C45+'Temp Relocation Living Costs'!C45</f>
        <v>0</v>
      </c>
      <c r="D45" s="51">
        <f>'Temp Relocation Housing Costs'!D45+'Temp Relocation Living Costs'!D45</f>
        <v>0</v>
      </c>
      <c r="E45" s="51">
        <f>'Temp Relocation Housing Costs'!E45+'Temp Relocation Living Costs'!E45</f>
        <v>0</v>
      </c>
      <c r="F45" s="51">
        <f>'Temp Relocation Housing Costs'!F45+'Temp Relocation Living Costs'!F45</f>
        <v>0</v>
      </c>
      <c r="G45" s="51">
        <f>'Temp Relocation Housing Costs'!G45+'Temp Relocation Living Costs'!G45</f>
        <v>0</v>
      </c>
      <c r="H45" s="52">
        <f>'Temp Relocation Housing Costs'!H45+'Temp Relocation Living Costs'!H45</f>
        <v>810373.28075161204</v>
      </c>
      <c r="I45" s="52">
        <f>'Temp Relocation Housing Costs'!I45+'Temp Relocation Living Costs'!I45</f>
        <v>930239.92180497362</v>
      </c>
      <c r="J45" s="52">
        <f>'Temp Relocation Housing Costs'!J45+'Temp Relocation Living Costs'!J45</f>
        <v>640786.45153826708</v>
      </c>
      <c r="K45" s="52">
        <f>'Temp Relocation Housing Costs'!K45+'Temp Relocation Living Costs'!K45</f>
        <v>578109.83709872246</v>
      </c>
      <c r="L45" s="52">
        <f>'Temp Relocation Housing Costs'!L45+'Temp Relocation Living Costs'!L45</f>
        <v>476174.26439604367</v>
      </c>
      <c r="M45" s="52">
        <f>'Temp Relocation Housing Costs'!M45+'Temp Relocation Living Costs'!M45</f>
        <v>202237.50142083931</v>
      </c>
      <c r="N45" s="53">
        <f>'Temp Relocation Housing Costs'!N45+'Temp Relocation Living Costs'!N45</f>
        <v>328119689.30071056</v>
      </c>
      <c r="O45" s="53">
        <f>'Temp Relocation Housing Costs'!O45+'Temp Relocation Living Costs'!O45</f>
        <v>631460192.8841244</v>
      </c>
      <c r="P45" s="53">
        <f>'Temp Relocation Housing Costs'!P45+'Temp Relocation Living Costs'!P45</f>
        <v>504434915.43617225</v>
      </c>
      <c r="Q45" s="53">
        <f>'Temp Relocation Housing Costs'!Q45+'Temp Relocation Living Costs'!Q45</f>
        <v>206154199.46903804</v>
      </c>
      <c r="R45" s="53">
        <f>'Temp Relocation Housing Costs'!R45+'Temp Relocation Living Costs'!R45</f>
        <v>132447068.06242698</v>
      </c>
      <c r="S45" s="53">
        <f>'Temp Relocation Housing Costs'!S45+'Temp Relocation Living Costs'!S45</f>
        <v>75002692.972595796</v>
      </c>
      <c r="U45" s="68">
        <v>2064</v>
      </c>
      <c r="V45" s="55">
        <f t="shared" si="0"/>
        <v>0</v>
      </c>
      <c r="W45" s="56">
        <f t="shared" si="1"/>
        <v>3637921.2570104576</v>
      </c>
      <c r="X45" s="57">
        <f t="shared" si="2"/>
        <v>1877618758.1250679</v>
      </c>
      <c r="Y45" s="58">
        <f t="shared" si="3"/>
        <v>1881256679.3820784</v>
      </c>
      <c r="Z45" s="96">
        <f t="shared" si="4"/>
        <v>193853671.10804203</v>
      </c>
      <c r="AC45">
        <v>2064</v>
      </c>
      <c r="AD45" s="51">
        <f>'Temp Relocation Housing Costs'!V45+'Temp Relocation Living Costs'!V45</f>
        <v>0</v>
      </c>
      <c r="AE45" s="51">
        <f>'Temp Relocation Housing Costs'!W45+'Temp Relocation Living Costs'!W45</f>
        <v>0</v>
      </c>
      <c r="AF45" s="51">
        <f>'Temp Relocation Housing Costs'!X45+'Temp Relocation Living Costs'!X45</f>
        <v>0</v>
      </c>
      <c r="AG45" s="51">
        <f>'Temp Relocation Housing Costs'!Y45+'Temp Relocation Living Costs'!Y45</f>
        <v>0</v>
      </c>
      <c r="AH45" s="51">
        <f>'Temp Relocation Housing Costs'!Z45+'Temp Relocation Living Costs'!Z45</f>
        <v>0</v>
      </c>
      <c r="AI45" s="51">
        <f>'Temp Relocation Housing Costs'!AA45+'Temp Relocation Living Costs'!AA45</f>
        <v>0</v>
      </c>
      <c r="AJ45" s="52">
        <f>'Temp Relocation Housing Costs'!AB45+'Temp Relocation Living Costs'!AB45</f>
        <v>754437.80908572697</v>
      </c>
      <c r="AK45" s="52">
        <f>'Temp Relocation Housing Costs'!AC45+'Temp Relocation Living Costs'!AC45</f>
        <v>849487.63148459722</v>
      </c>
      <c r="AL45" s="52">
        <f>'Temp Relocation Housing Costs'!AD45+'Temp Relocation Living Costs'!AD45</f>
        <v>579015.75260396476</v>
      </c>
      <c r="AM45" s="52">
        <f>'Temp Relocation Housing Costs'!AE45+'Temp Relocation Living Costs'!AE45</f>
        <v>576622.25490346772</v>
      </c>
      <c r="AN45" s="52">
        <f>'Temp Relocation Housing Costs'!AF45+'Temp Relocation Living Costs'!AF45</f>
        <v>466447.46134371054</v>
      </c>
      <c r="AO45" s="52">
        <f>'Temp Relocation Housing Costs'!AG45+'Temp Relocation Living Costs'!AG45</f>
        <v>184973.29662485354</v>
      </c>
      <c r="AP45" s="53">
        <f>'Temp Relocation Housing Costs'!AH45+'Temp Relocation Living Costs'!AH45</f>
        <v>305471448.02740973</v>
      </c>
      <c r="AQ45" s="53">
        <f>'Temp Relocation Housing Costs'!AI45+'Temp Relocation Living Costs'!AI45</f>
        <v>576644380.71966827</v>
      </c>
      <c r="AR45" s="53">
        <f>'Temp Relocation Housing Costs'!AJ45+'Temp Relocation Living Costs'!AJ45</f>
        <v>455808267.32500005</v>
      </c>
      <c r="AS45" s="53">
        <f>'Temp Relocation Housing Costs'!AK45+'Temp Relocation Living Costs'!AK45</f>
        <v>205623727.06236497</v>
      </c>
      <c r="AT45" s="53">
        <f>'Temp Relocation Housing Costs'!AL45+'Temp Relocation Living Costs'!AL45</f>
        <v>129741574.20812099</v>
      </c>
      <c r="AU45" s="53">
        <f>'Temp Relocation Housing Costs'!AM45+'Temp Relocation Living Costs'!AM45</f>
        <v>68600013.733423248</v>
      </c>
      <c r="AW45" s="68">
        <v>2064</v>
      </c>
      <c r="AX45" s="55">
        <f t="shared" si="5"/>
        <v>0</v>
      </c>
      <c r="AY45" s="56">
        <f t="shared" si="6"/>
        <v>3410984.206046321</v>
      </c>
      <c r="AZ45" s="57">
        <f t="shared" si="7"/>
        <v>1741889411.0759873</v>
      </c>
      <c r="BA45" s="58">
        <f t="shared" si="8"/>
        <v>1745300395.2820337</v>
      </c>
    </row>
    <row r="46" spans="1:53" x14ac:dyDescent="0.35">
      <c r="A46">
        <v>2065</v>
      </c>
      <c r="B46" s="51">
        <f>'Temp Relocation Housing Costs'!B46+'Temp Relocation Living Costs'!B46</f>
        <v>0</v>
      </c>
      <c r="C46" s="51">
        <f>'Temp Relocation Housing Costs'!C46+'Temp Relocation Living Costs'!C46</f>
        <v>0</v>
      </c>
      <c r="D46" s="51">
        <f>'Temp Relocation Housing Costs'!D46+'Temp Relocation Living Costs'!D46</f>
        <v>0</v>
      </c>
      <c r="E46" s="51">
        <f>'Temp Relocation Housing Costs'!E46+'Temp Relocation Living Costs'!E46</f>
        <v>0</v>
      </c>
      <c r="F46" s="51">
        <f>'Temp Relocation Housing Costs'!F46+'Temp Relocation Living Costs'!F46</f>
        <v>0</v>
      </c>
      <c r="G46" s="51">
        <f>'Temp Relocation Housing Costs'!G46+'Temp Relocation Living Costs'!G46</f>
        <v>0</v>
      </c>
      <c r="H46" s="52">
        <f>'Temp Relocation Housing Costs'!H46+'Temp Relocation Living Costs'!H46</f>
        <v>815262.54667880235</v>
      </c>
      <c r="I46" s="52">
        <f>'Temp Relocation Housing Costs'!I46+'Temp Relocation Living Costs'!I46</f>
        <v>935852.38517441589</v>
      </c>
      <c r="J46" s="52">
        <f>'Temp Relocation Housing Costs'!J46+'Temp Relocation Living Costs'!J46</f>
        <v>644652.54070794629</v>
      </c>
      <c r="K46" s="52">
        <f>'Temp Relocation Housing Costs'!K46+'Temp Relocation Living Costs'!K46</f>
        <v>581597.77629395202</v>
      </c>
      <c r="L46" s="52">
        <f>'Temp Relocation Housing Costs'!L46+'Temp Relocation Living Costs'!L46</f>
        <v>479047.1905667549</v>
      </c>
      <c r="M46" s="52">
        <f>'Temp Relocation Housing Costs'!M46+'Temp Relocation Living Costs'!M46</f>
        <v>203457.6711233496</v>
      </c>
      <c r="N46" s="53">
        <f>'Temp Relocation Housing Costs'!N46+'Temp Relocation Living Costs'!N46</f>
        <v>332677879.51181495</v>
      </c>
      <c r="O46" s="53">
        <f>'Temp Relocation Housing Costs'!O46+'Temp Relocation Living Costs'!O46</f>
        <v>640232344.5219636</v>
      </c>
      <c r="P46" s="53">
        <f>'Temp Relocation Housing Costs'!P46+'Temp Relocation Living Costs'!P46</f>
        <v>511442450.70045573</v>
      </c>
      <c r="Q46" s="53">
        <f>'Temp Relocation Housing Costs'!Q46+'Temp Relocation Living Costs'!Q46</f>
        <v>209018063.12805992</v>
      </c>
      <c r="R46" s="53">
        <f>'Temp Relocation Housing Costs'!R46+'Temp Relocation Living Costs'!R46</f>
        <v>134287003.14958462</v>
      </c>
      <c r="S46" s="53">
        <f>'Temp Relocation Housing Costs'!S46+'Temp Relocation Living Costs'!S46</f>
        <v>76044619.294185191</v>
      </c>
      <c r="U46" s="68">
        <v>2065</v>
      </c>
      <c r="V46" s="55">
        <f t="shared" si="0"/>
        <v>0</v>
      </c>
      <c r="W46" s="56">
        <f t="shared" si="1"/>
        <v>3659870.1105452213</v>
      </c>
      <c r="X46" s="57">
        <f t="shared" si="2"/>
        <v>1903702360.3060639</v>
      </c>
      <c r="Y46" s="58">
        <f t="shared" si="3"/>
        <v>1907362230.416609</v>
      </c>
      <c r="Z46" s="96">
        <f t="shared" si="4"/>
        <v>186191466.21708715</v>
      </c>
      <c r="AC46">
        <v>2065</v>
      </c>
      <c r="AD46" s="51">
        <f>'Temp Relocation Housing Costs'!V46+'Temp Relocation Living Costs'!V46</f>
        <v>0</v>
      </c>
      <c r="AE46" s="51">
        <f>'Temp Relocation Housing Costs'!W46+'Temp Relocation Living Costs'!W46</f>
        <v>0</v>
      </c>
      <c r="AF46" s="51">
        <f>'Temp Relocation Housing Costs'!X46+'Temp Relocation Living Costs'!X46</f>
        <v>0</v>
      </c>
      <c r="AG46" s="51">
        <f>'Temp Relocation Housing Costs'!Y46+'Temp Relocation Living Costs'!Y46</f>
        <v>0</v>
      </c>
      <c r="AH46" s="51">
        <f>'Temp Relocation Housing Costs'!Z46+'Temp Relocation Living Costs'!Z46</f>
        <v>0</v>
      </c>
      <c r="AI46" s="51">
        <f>'Temp Relocation Housing Costs'!AA46+'Temp Relocation Living Costs'!AA46</f>
        <v>0</v>
      </c>
      <c r="AJ46" s="52">
        <f>'Temp Relocation Housing Costs'!AB46+'Temp Relocation Living Costs'!AB46</f>
        <v>758989.59671466495</v>
      </c>
      <c r="AK46" s="52">
        <f>'Temp Relocation Housing Costs'!AC46+'Temp Relocation Living Costs'!AC46</f>
        <v>854612.88799396157</v>
      </c>
      <c r="AL46" s="52">
        <f>'Temp Relocation Housing Costs'!AD46+'Temp Relocation Living Costs'!AD46</f>
        <v>582509.15750483633</v>
      </c>
      <c r="AM46" s="52">
        <f>'Temp Relocation Housing Costs'!AE46+'Temp Relocation Living Costs'!AE46</f>
        <v>580101.21899412025</v>
      </c>
      <c r="AN46" s="52">
        <f>'Temp Relocation Housing Costs'!AF46+'Temp Relocation Living Costs'!AF46</f>
        <v>469261.70230369997</v>
      </c>
      <c r="AO46" s="52">
        <f>'Temp Relocation Housing Costs'!AG46+'Temp Relocation Living Costs'!AG46</f>
        <v>186089.30533109963</v>
      </c>
      <c r="AP46" s="53">
        <f>'Temp Relocation Housing Costs'!AH46+'Temp Relocation Living Costs'!AH46</f>
        <v>309715012.21929932</v>
      </c>
      <c r="AQ46" s="53">
        <f>'Temp Relocation Housing Costs'!AI46+'Temp Relocation Living Costs'!AI46</f>
        <v>584655039.1994642</v>
      </c>
      <c r="AR46" s="53">
        <f>'Temp Relocation Housing Costs'!AJ46+'Temp Relocation Living Costs'!AJ46</f>
        <v>462140288.38319737</v>
      </c>
      <c r="AS46" s="53">
        <f>'Temp Relocation Housing Costs'!AK46+'Temp Relocation Living Costs'!AK46</f>
        <v>208480221.47714394</v>
      </c>
      <c r="AT46" s="53">
        <f>'Temp Relocation Housing Costs'!AL46+'Temp Relocation Living Costs'!AL46</f>
        <v>131543924.97466324</v>
      </c>
      <c r="AU46" s="53">
        <f>'Temp Relocation Housing Costs'!AM46+'Temp Relocation Living Costs'!AM46</f>
        <v>69552994.981661439</v>
      </c>
      <c r="AW46" s="68">
        <v>2065</v>
      </c>
      <c r="AX46" s="55">
        <f t="shared" si="5"/>
        <v>0</v>
      </c>
      <c r="AY46" s="56">
        <f t="shared" si="6"/>
        <v>3431563.8688423829</v>
      </c>
      <c r="AZ46" s="57">
        <f t="shared" si="7"/>
        <v>1766087481.2354298</v>
      </c>
      <c r="BA46" s="58">
        <f t="shared" si="8"/>
        <v>1769519045.1042721</v>
      </c>
    </row>
    <row r="47" spans="1:53" x14ac:dyDescent="0.35">
      <c r="A47">
        <v>2066</v>
      </c>
      <c r="B47" s="51">
        <f>'Temp Relocation Housing Costs'!B47+'Temp Relocation Living Costs'!B47</f>
        <v>0</v>
      </c>
      <c r="C47" s="51">
        <f>'Temp Relocation Housing Costs'!C47+'Temp Relocation Living Costs'!C47</f>
        <v>0</v>
      </c>
      <c r="D47" s="51">
        <f>'Temp Relocation Housing Costs'!D47+'Temp Relocation Living Costs'!D47</f>
        <v>0</v>
      </c>
      <c r="E47" s="51">
        <f>'Temp Relocation Housing Costs'!E47+'Temp Relocation Living Costs'!E47</f>
        <v>0</v>
      </c>
      <c r="F47" s="51">
        <f>'Temp Relocation Housing Costs'!F47+'Temp Relocation Living Costs'!F47</f>
        <v>0</v>
      </c>
      <c r="G47" s="51">
        <f>'Temp Relocation Housing Costs'!G47+'Temp Relocation Living Costs'!G47</f>
        <v>0</v>
      </c>
      <c r="H47" s="52">
        <f>'Temp Relocation Housing Costs'!H47+'Temp Relocation Living Costs'!H47</f>
        <v>820181.31126034679</v>
      </c>
      <c r="I47" s="52">
        <f>'Temp Relocation Housing Costs'!I47+'Temp Relocation Living Costs'!I47</f>
        <v>941498.71050176292</v>
      </c>
      <c r="J47" s="52">
        <f>'Temp Relocation Housing Costs'!J47+'Temp Relocation Living Costs'!J47</f>
        <v>648541.95534811902</v>
      </c>
      <c r="K47" s="52">
        <f>'Temp Relocation Housing Costs'!K47+'Temp Relocation Living Costs'!K47</f>
        <v>585106.75944838952</v>
      </c>
      <c r="L47" s="52">
        <f>'Temp Relocation Housing Costs'!L47+'Temp Relocation Living Costs'!L47</f>
        <v>481937.45010761981</v>
      </c>
      <c r="M47" s="52">
        <f>'Temp Relocation Housing Costs'!M47+'Temp Relocation Living Costs'!M47</f>
        <v>204685.20253717696</v>
      </c>
      <c r="N47" s="53">
        <f>'Temp Relocation Housing Costs'!N47+'Temp Relocation Living Costs'!N47</f>
        <v>337299391.42740142</v>
      </c>
      <c r="O47" s="53">
        <f>'Temp Relocation Housing Costs'!O47+'Temp Relocation Living Costs'!O47</f>
        <v>649126357.59338856</v>
      </c>
      <c r="P47" s="53">
        <f>'Temp Relocation Housing Costs'!P47+'Temp Relocation Living Costs'!P47</f>
        <v>518547333.60856289</v>
      </c>
      <c r="Q47" s="53">
        <f>'Temp Relocation Housing Costs'!Q47+'Temp Relocation Living Costs'!Q47</f>
        <v>211921711.15760916</v>
      </c>
      <c r="R47" s="53">
        <f>'Temp Relocation Housing Costs'!R47+'Temp Relocation Living Costs'!R47</f>
        <v>136152498.34293774</v>
      </c>
      <c r="S47" s="53">
        <f>'Temp Relocation Housing Costs'!S47+'Temp Relocation Living Costs'!S47</f>
        <v>77101019.902184829</v>
      </c>
      <c r="U47" s="68">
        <v>2066</v>
      </c>
      <c r="V47" s="55">
        <f t="shared" si="0"/>
        <v>0</v>
      </c>
      <c r="W47" s="56">
        <f t="shared" si="1"/>
        <v>3681951.3892034153</v>
      </c>
      <c r="X47" s="57">
        <f t="shared" si="2"/>
        <v>1930148312.0320845</v>
      </c>
      <c r="Y47" s="58">
        <f t="shared" si="3"/>
        <v>1933830263.4212878</v>
      </c>
      <c r="Z47" s="96">
        <f t="shared" si="4"/>
        <v>178832136.18608835</v>
      </c>
      <c r="AC47">
        <v>2066</v>
      </c>
      <c r="AD47" s="51">
        <f>'Temp Relocation Housing Costs'!V47+'Temp Relocation Living Costs'!V47</f>
        <v>0</v>
      </c>
      <c r="AE47" s="51">
        <f>'Temp Relocation Housing Costs'!W47+'Temp Relocation Living Costs'!W47</f>
        <v>0</v>
      </c>
      <c r="AF47" s="51">
        <f>'Temp Relocation Housing Costs'!X47+'Temp Relocation Living Costs'!X47</f>
        <v>0</v>
      </c>
      <c r="AG47" s="51">
        <f>'Temp Relocation Housing Costs'!Y47+'Temp Relocation Living Costs'!Y47</f>
        <v>0</v>
      </c>
      <c r="AH47" s="51">
        <f>'Temp Relocation Housing Costs'!Z47+'Temp Relocation Living Costs'!Z47</f>
        <v>0</v>
      </c>
      <c r="AI47" s="51">
        <f>'Temp Relocation Housing Costs'!AA47+'Temp Relocation Living Costs'!AA47</f>
        <v>0</v>
      </c>
      <c r="AJ47" s="52">
        <f>'Temp Relocation Housing Costs'!AB47+'Temp Relocation Living Costs'!AB47</f>
        <v>763568.84687314404</v>
      </c>
      <c r="AK47" s="52">
        <f>'Temp Relocation Housing Costs'!AC47+'Temp Relocation Living Costs'!AC47</f>
        <v>859769.06697154476</v>
      </c>
      <c r="AL47" s="52">
        <f>'Temp Relocation Housing Costs'!AD47+'Temp Relocation Living Costs'!AD47</f>
        <v>586023.63934143295</v>
      </c>
      <c r="AM47" s="52">
        <f>'Temp Relocation Housing Costs'!AE47+'Temp Relocation Living Costs'!AE47</f>
        <v>583601.17289403034</v>
      </c>
      <c r="AN47" s="52">
        <f>'Temp Relocation Housing Costs'!AF47+'Temp Relocation Living Costs'!AF47</f>
        <v>472092.92256540555</v>
      </c>
      <c r="AO47" s="52">
        <f>'Temp Relocation Housing Costs'!AG47+'Temp Relocation Living Costs'!AG47</f>
        <v>187212.04730887807</v>
      </c>
      <c r="AP47" s="53">
        <f>'Temp Relocation Housing Costs'!AH47+'Temp Relocation Living Costs'!AH47</f>
        <v>314017527.37752962</v>
      </c>
      <c r="AQ47" s="53">
        <f>'Temp Relocation Housing Costs'!AI47+'Temp Relocation Living Costs'!AI47</f>
        <v>592776980.56248164</v>
      </c>
      <c r="AR47" s="53">
        <f>'Temp Relocation Housing Costs'!AJ47+'Temp Relocation Living Costs'!AJ47</f>
        <v>468560272.94174272</v>
      </c>
      <c r="AS47" s="53">
        <f>'Temp Relocation Housing Costs'!AK47+'Temp Relocation Living Costs'!AK47</f>
        <v>211376397.88999885</v>
      </c>
      <c r="AT47" s="53">
        <f>'Temp Relocation Housing Costs'!AL47+'Temp Relocation Living Costs'!AL47</f>
        <v>133371313.73157582</v>
      </c>
      <c r="AU47" s="53">
        <f>'Temp Relocation Housing Costs'!AM47+'Temp Relocation Living Costs'!AM47</f>
        <v>70519214.904501408</v>
      </c>
      <c r="AW47" s="68">
        <v>2066</v>
      </c>
      <c r="AX47" s="55">
        <f t="shared" si="5"/>
        <v>0</v>
      </c>
      <c r="AY47" s="56">
        <f t="shared" si="6"/>
        <v>3452267.695954436</v>
      </c>
      <c r="AZ47" s="57">
        <f t="shared" si="7"/>
        <v>1790621707.40783</v>
      </c>
      <c r="BA47" s="58">
        <f t="shared" si="8"/>
        <v>1794073975.1037843</v>
      </c>
    </row>
    <row r="48" spans="1:53" x14ac:dyDescent="0.35">
      <c r="A48">
        <v>2067</v>
      </c>
      <c r="B48" s="51">
        <f>'Temp Relocation Housing Costs'!B48+'Temp Relocation Living Costs'!B48</f>
        <v>0</v>
      </c>
      <c r="C48" s="51">
        <f>'Temp Relocation Housing Costs'!C48+'Temp Relocation Living Costs'!C48</f>
        <v>0</v>
      </c>
      <c r="D48" s="51">
        <f>'Temp Relocation Housing Costs'!D48+'Temp Relocation Living Costs'!D48</f>
        <v>0</v>
      </c>
      <c r="E48" s="51">
        <f>'Temp Relocation Housing Costs'!E48+'Temp Relocation Living Costs'!E48</f>
        <v>0</v>
      </c>
      <c r="F48" s="51">
        <f>'Temp Relocation Housing Costs'!F48+'Temp Relocation Living Costs'!F48</f>
        <v>0</v>
      </c>
      <c r="G48" s="51">
        <f>'Temp Relocation Housing Costs'!G48+'Temp Relocation Living Costs'!G48</f>
        <v>0</v>
      </c>
      <c r="H48" s="52">
        <f>'Temp Relocation Housing Costs'!H48+'Temp Relocation Living Costs'!H48</f>
        <v>825129.75247196259</v>
      </c>
      <c r="I48" s="52">
        <f>'Temp Relocation Housing Costs'!I48+'Temp Relocation Living Costs'!I48</f>
        <v>947179.10208807071</v>
      </c>
      <c r="J48" s="52">
        <f>'Temp Relocation Housing Costs'!J48+'Temp Relocation Living Costs'!J48</f>
        <v>652454.83618952078</v>
      </c>
      <c r="K48" s="52">
        <f>'Temp Relocation Housing Costs'!K48+'Temp Relocation Living Costs'!K48</f>
        <v>588636.91352761409</v>
      </c>
      <c r="L48" s="52">
        <f>'Temp Relocation Housing Costs'!L48+'Temp Relocation Living Costs'!L48</f>
        <v>484845.1475969333</v>
      </c>
      <c r="M48" s="52">
        <f>'Temp Relocation Housing Costs'!M48+'Temp Relocation Living Costs'!M48</f>
        <v>205920.14007810486</v>
      </c>
      <c r="N48" s="53">
        <f>'Temp Relocation Housing Costs'!N48+'Temp Relocation Living Costs'!N48</f>
        <v>341985104.70322615</v>
      </c>
      <c r="O48" s="53">
        <f>'Temp Relocation Housing Costs'!O48+'Temp Relocation Living Costs'!O48</f>
        <v>658143924.97941768</v>
      </c>
      <c r="P48" s="53">
        <f>'Temp Relocation Housing Costs'!P48+'Temp Relocation Living Costs'!P48</f>
        <v>525750916.49956906</v>
      </c>
      <c r="Q48" s="53">
        <f>'Temp Relocation Housing Costs'!Q48+'Temp Relocation Living Costs'!Q48</f>
        <v>214865696.2362791</v>
      </c>
      <c r="R48" s="53">
        <f>'Temp Relocation Housing Costs'!R48+'Temp Relocation Living Costs'!R48</f>
        <v>138043908.71970248</v>
      </c>
      <c r="S48" s="53">
        <f>'Temp Relocation Housing Costs'!S48+'Temp Relocation Living Costs'!S48</f>
        <v>78172095.871241421</v>
      </c>
      <c r="U48" s="68">
        <v>2067</v>
      </c>
      <c r="V48" s="55">
        <f t="shared" si="0"/>
        <v>0</v>
      </c>
      <c r="W48" s="56">
        <f t="shared" si="1"/>
        <v>3704165.8919522064</v>
      </c>
      <c r="X48" s="57">
        <f t="shared" si="2"/>
        <v>1956961647.0094357</v>
      </c>
      <c r="Y48" s="58">
        <f t="shared" si="3"/>
        <v>1960665812.9013879</v>
      </c>
      <c r="Z48" s="96">
        <f t="shared" si="4"/>
        <v>171763707.8767907</v>
      </c>
      <c r="AC48">
        <v>2067</v>
      </c>
      <c r="AD48" s="51">
        <f>'Temp Relocation Housing Costs'!V48+'Temp Relocation Living Costs'!V48</f>
        <v>0</v>
      </c>
      <c r="AE48" s="51">
        <f>'Temp Relocation Housing Costs'!W48+'Temp Relocation Living Costs'!W48</f>
        <v>0</v>
      </c>
      <c r="AF48" s="51">
        <f>'Temp Relocation Housing Costs'!X48+'Temp Relocation Living Costs'!X48</f>
        <v>0</v>
      </c>
      <c r="AG48" s="51">
        <f>'Temp Relocation Housing Costs'!Y48+'Temp Relocation Living Costs'!Y48</f>
        <v>0</v>
      </c>
      <c r="AH48" s="51">
        <f>'Temp Relocation Housing Costs'!Z48+'Temp Relocation Living Costs'!Z48</f>
        <v>0</v>
      </c>
      <c r="AI48" s="51">
        <f>'Temp Relocation Housing Costs'!AA48+'Temp Relocation Living Costs'!AA48</f>
        <v>0</v>
      </c>
      <c r="AJ48" s="52">
        <f>'Temp Relocation Housing Costs'!AB48+'Temp Relocation Living Costs'!AB48</f>
        <v>768175.72525222669</v>
      </c>
      <c r="AK48" s="52">
        <f>'Temp Relocation Housing Costs'!AC48+'Temp Relocation Living Costs'!AC48</f>
        <v>864956.35498343164</v>
      </c>
      <c r="AL48" s="52">
        <f>'Temp Relocation Housing Costs'!AD48+'Temp Relocation Living Costs'!AD48</f>
        <v>589559.32527829241</v>
      </c>
      <c r="AM48" s="52">
        <f>'Temp Relocation Housing Costs'!AE48+'Temp Relocation Living Costs'!AE48</f>
        <v>587122.24324207136</v>
      </c>
      <c r="AN48" s="52">
        <f>'Temp Relocation Housing Costs'!AF48+'Temp Relocation Living Costs'!AF48</f>
        <v>474941.22457090352</v>
      </c>
      <c r="AO48" s="52">
        <f>'Temp Relocation Housing Costs'!AG48+'Temp Relocation Living Costs'!AG48</f>
        <v>188341.56318237513</v>
      </c>
      <c r="AP48" s="53">
        <f>'Temp Relocation Housing Costs'!AH48+'Temp Relocation Living Costs'!AH48</f>
        <v>318379812.44020885</v>
      </c>
      <c r="AQ48" s="53">
        <f>'Temp Relocation Housing Costs'!AI48+'Temp Relocation Living Costs'!AI48</f>
        <v>601011750.73408103</v>
      </c>
      <c r="AR48" s="53">
        <f>'Temp Relocation Housing Costs'!AJ48+'Temp Relocation Living Costs'!AJ48</f>
        <v>475069442.97657752</v>
      </c>
      <c r="AS48" s="53">
        <f>'Temp Relocation Housing Costs'!AK48+'Temp Relocation Living Costs'!AK48</f>
        <v>214312807.55737993</v>
      </c>
      <c r="AT48" s="53">
        <f>'Temp Relocation Housing Costs'!AL48+'Temp Relocation Living Costs'!AL48</f>
        <v>135224088.30291906</v>
      </c>
      <c r="AU48" s="53">
        <f>'Temp Relocation Housing Costs'!AM48+'Temp Relocation Living Costs'!AM48</f>
        <v>71498857.411653355</v>
      </c>
      <c r="AW48" s="68">
        <v>2067</v>
      </c>
      <c r="AX48" s="55">
        <f t="shared" si="5"/>
        <v>0</v>
      </c>
      <c r="AY48" s="56">
        <f t="shared" si="6"/>
        <v>3473096.4365093005</v>
      </c>
      <c r="AZ48" s="57">
        <f t="shared" si="7"/>
        <v>1815496759.4228199</v>
      </c>
      <c r="BA48" s="58">
        <f t="shared" si="8"/>
        <v>1818969855.8593292</v>
      </c>
    </row>
    <row r="49" spans="1:53" x14ac:dyDescent="0.35">
      <c r="A49">
        <v>2068</v>
      </c>
      <c r="B49" s="51">
        <f>'Temp Relocation Housing Costs'!B49+'Temp Relocation Living Costs'!B49</f>
        <v>0</v>
      </c>
      <c r="C49" s="51">
        <f>'Temp Relocation Housing Costs'!C49+'Temp Relocation Living Costs'!C49</f>
        <v>0</v>
      </c>
      <c r="D49" s="51">
        <f>'Temp Relocation Housing Costs'!D49+'Temp Relocation Living Costs'!D49</f>
        <v>0</v>
      </c>
      <c r="E49" s="51">
        <f>'Temp Relocation Housing Costs'!E49+'Temp Relocation Living Costs'!E49</f>
        <v>0</v>
      </c>
      <c r="F49" s="51">
        <f>'Temp Relocation Housing Costs'!F49+'Temp Relocation Living Costs'!F49</f>
        <v>0</v>
      </c>
      <c r="G49" s="51">
        <f>'Temp Relocation Housing Costs'!G49+'Temp Relocation Living Costs'!G49</f>
        <v>0</v>
      </c>
      <c r="H49" s="52">
        <f>'Temp Relocation Housing Costs'!H49+'Temp Relocation Living Costs'!H49</f>
        <v>830108.04936315608</v>
      </c>
      <c r="I49" s="52">
        <f>'Temp Relocation Housing Costs'!I49+'Temp Relocation Living Costs'!I49</f>
        <v>952893.76546701451</v>
      </c>
      <c r="J49" s="52">
        <f>'Temp Relocation Housing Costs'!J49+'Temp Relocation Living Costs'!J49</f>
        <v>656391.32481196569</v>
      </c>
      <c r="K49" s="52">
        <f>'Temp Relocation Housing Costs'!K49+'Temp Relocation Living Costs'!K49</f>
        <v>592188.36626323208</v>
      </c>
      <c r="L49" s="52">
        <f>'Temp Relocation Housing Costs'!L49+'Temp Relocation Living Costs'!L49</f>
        <v>487770.38824394799</v>
      </c>
      <c r="M49" s="52">
        <f>'Temp Relocation Housing Costs'!M49+'Temp Relocation Living Costs'!M49</f>
        <v>207162.52842989293</v>
      </c>
      <c r="N49" s="53">
        <f>'Temp Relocation Housing Costs'!N49+'Temp Relocation Living Costs'!N49</f>
        <v>346735911.21509373</v>
      </c>
      <c r="O49" s="53">
        <f>'Temp Relocation Housing Costs'!O49+'Temp Relocation Living Costs'!O49</f>
        <v>667286763.07832158</v>
      </c>
      <c r="P49" s="53">
        <f>'Temp Relocation Housing Costs'!P49+'Temp Relocation Living Costs'!P49</f>
        <v>533054570.49904376</v>
      </c>
      <c r="Q49" s="53">
        <f>'Temp Relocation Housing Costs'!Q49+'Temp Relocation Living Costs'!Q49</f>
        <v>217850578.72039229</v>
      </c>
      <c r="R49" s="53">
        <f>'Temp Relocation Housing Costs'!R49+'Temp Relocation Living Costs'!R49</f>
        <v>139961594.28977525</v>
      </c>
      <c r="S49" s="53">
        <f>'Temp Relocation Housing Costs'!S49+'Temp Relocation Living Costs'!S49</f>
        <v>79258051.069301009</v>
      </c>
      <c r="U49" s="68">
        <v>2068</v>
      </c>
      <c r="V49" s="55">
        <f t="shared" si="0"/>
        <v>0</v>
      </c>
      <c r="W49" s="56">
        <f t="shared" si="1"/>
        <v>3726514.4225792093</v>
      </c>
      <c r="X49" s="57">
        <f t="shared" si="2"/>
        <v>1984147468.8719277</v>
      </c>
      <c r="Y49" s="58">
        <f t="shared" si="3"/>
        <v>1987873983.294507</v>
      </c>
      <c r="Z49" s="96">
        <f t="shared" si="4"/>
        <v>164974681.51434726</v>
      </c>
      <c r="AC49">
        <v>2068</v>
      </c>
      <c r="AD49" s="51">
        <f>'Temp Relocation Housing Costs'!V49+'Temp Relocation Living Costs'!V49</f>
        <v>0</v>
      </c>
      <c r="AE49" s="51">
        <f>'Temp Relocation Housing Costs'!W49+'Temp Relocation Living Costs'!W49</f>
        <v>0</v>
      </c>
      <c r="AF49" s="51">
        <f>'Temp Relocation Housing Costs'!X49+'Temp Relocation Living Costs'!X49</f>
        <v>0</v>
      </c>
      <c r="AG49" s="51">
        <f>'Temp Relocation Housing Costs'!Y49+'Temp Relocation Living Costs'!Y49</f>
        <v>0</v>
      </c>
      <c r="AH49" s="51">
        <f>'Temp Relocation Housing Costs'!Z49+'Temp Relocation Living Costs'!Z49</f>
        <v>0</v>
      </c>
      <c r="AI49" s="51">
        <f>'Temp Relocation Housing Costs'!AA49+'Temp Relocation Living Costs'!AA49</f>
        <v>0</v>
      </c>
      <c r="AJ49" s="52">
        <f>'Temp Relocation Housing Costs'!AB49+'Temp Relocation Living Costs'!AB49</f>
        <v>772810.39854264772</v>
      </c>
      <c r="AK49" s="52">
        <f>'Temp Relocation Housing Costs'!AC49+'Temp Relocation Living Costs'!AC49</f>
        <v>870174.9397213253</v>
      </c>
      <c r="AL49" s="52">
        <f>'Temp Relocation Housing Costs'!AD49+'Temp Relocation Living Costs'!AD49</f>
        <v>593116.3432471808</v>
      </c>
      <c r="AM49" s="52">
        <f>'Temp Relocation Housing Costs'!AE49+'Temp Relocation Living Costs'!AE49</f>
        <v>590664.55744117289</v>
      </c>
      <c r="AN49" s="52">
        <f>'Temp Relocation Housing Costs'!AF49+'Temp Relocation Living Costs'!AF49</f>
        <v>477806.71138033899</v>
      </c>
      <c r="AO49" s="52">
        <f>'Temp Relocation Housing Costs'!AG49+'Temp Relocation Living Costs'!AG49</f>
        <v>189477.89382087695</v>
      </c>
      <c r="AP49" s="53">
        <f>'Temp Relocation Housing Costs'!AH49+'Temp Relocation Living Costs'!AH49</f>
        <v>322802697.72201294</v>
      </c>
      <c r="AQ49" s="53">
        <f>'Temp Relocation Housing Costs'!AI49+'Temp Relocation Living Costs'!AI49</f>
        <v>609360917.11538947</v>
      </c>
      <c r="AR49" s="53">
        <f>'Temp Relocation Housing Costs'!AJ49+'Temp Relocation Living Costs'!AJ49</f>
        <v>481669037.43915206</v>
      </c>
      <c r="AS49" s="53">
        <f>'Temp Relocation Housing Costs'!AK49+'Temp Relocation Living Costs'!AK49</f>
        <v>217290009.39371073</v>
      </c>
      <c r="AT49" s="53">
        <f>'Temp Relocation Housing Costs'!AL49+'Temp Relocation Living Costs'!AL49</f>
        <v>137102601.34467378</v>
      </c>
      <c r="AU49" s="53">
        <f>'Temp Relocation Housing Costs'!AM49+'Temp Relocation Living Costs'!AM49</f>
        <v>72492108.967674002</v>
      </c>
      <c r="AW49" s="68">
        <v>2068</v>
      </c>
      <c r="AX49" s="55">
        <f t="shared" si="5"/>
        <v>0</v>
      </c>
      <c r="AY49" s="56">
        <f t="shared" si="6"/>
        <v>3494050.844153543</v>
      </c>
      <c r="AZ49" s="57">
        <f t="shared" si="7"/>
        <v>1840717371.9826131</v>
      </c>
      <c r="BA49" s="58">
        <f t="shared" si="8"/>
        <v>1844211422.8267667</v>
      </c>
    </row>
    <row r="50" spans="1:53" x14ac:dyDescent="0.35">
      <c r="A50">
        <v>2069</v>
      </c>
      <c r="B50" s="51">
        <f>'Temp Relocation Housing Costs'!B50+'Temp Relocation Living Costs'!B50</f>
        <v>0</v>
      </c>
      <c r="C50" s="51">
        <f>'Temp Relocation Housing Costs'!C50+'Temp Relocation Living Costs'!C50</f>
        <v>0</v>
      </c>
      <c r="D50" s="51">
        <f>'Temp Relocation Housing Costs'!D50+'Temp Relocation Living Costs'!D50</f>
        <v>0</v>
      </c>
      <c r="E50" s="51">
        <f>'Temp Relocation Housing Costs'!E50+'Temp Relocation Living Costs'!E50</f>
        <v>0</v>
      </c>
      <c r="F50" s="51">
        <f>'Temp Relocation Housing Costs'!F50+'Temp Relocation Living Costs'!F50</f>
        <v>0</v>
      </c>
      <c r="G50" s="51">
        <f>'Temp Relocation Housing Costs'!G50+'Temp Relocation Living Costs'!G50</f>
        <v>0</v>
      </c>
      <c r="H50" s="52">
        <f>'Temp Relocation Housing Costs'!H50+'Temp Relocation Living Costs'!H50</f>
        <v>835116.38206370303</v>
      </c>
      <c r="I50" s="52">
        <f>'Temp Relocation Housing Costs'!I50+'Temp Relocation Living Costs'!I50</f>
        <v>958642.90741232771</v>
      </c>
      <c r="J50" s="52">
        <f>'Temp Relocation Housing Costs'!J50+'Temp Relocation Living Costs'!J50</f>
        <v>660351.56364946766</v>
      </c>
      <c r="K50" s="52">
        <f>'Temp Relocation Housing Costs'!K50+'Temp Relocation Living Costs'!K50</f>
        <v>595761.24615749985</v>
      </c>
      <c r="L50" s="52">
        <f>'Temp Relocation Housing Costs'!L50+'Temp Relocation Living Costs'!L50</f>
        <v>490713.27789268072</v>
      </c>
      <c r="M50" s="52">
        <f>'Temp Relocation Housing Costs'!M50+'Temp Relocation Living Costs'!M50</f>
        <v>208412.41254589372</v>
      </c>
      <c r="N50" s="53">
        <f>'Temp Relocation Housing Costs'!N50+'Temp Relocation Living Costs'!N50</f>
        <v>351552715.22861499</v>
      </c>
      <c r="O50" s="53">
        <f>'Temp Relocation Housing Costs'!O50+'Temp Relocation Living Costs'!O50</f>
        <v>676556612.13232219</v>
      </c>
      <c r="P50" s="53">
        <f>'Temp Relocation Housing Costs'!P50+'Temp Relocation Living Costs'!P50</f>
        <v>540459685.78003025</v>
      </c>
      <c r="Q50" s="53">
        <f>'Temp Relocation Housing Costs'!Q50+'Temp Relocation Living Costs'!Q50</f>
        <v>220876926.75065839</v>
      </c>
      <c r="R50" s="53">
        <f>'Temp Relocation Housing Costs'!R50+'Temp Relocation Living Costs'!R50</f>
        <v>141905920.06425676</v>
      </c>
      <c r="S50" s="53">
        <f>'Temp Relocation Housing Costs'!S50+'Temp Relocation Living Costs'!S50</f>
        <v>80359092.19641307</v>
      </c>
      <c r="U50" s="68">
        <v>2069</v>
      </c>
      <c r="V50" s="55">
        <f t="shared" si="0"/>
        <v>0</v>
      </c>
      <c r="W50" s="56">
        <f t="shared" si="1"/>
        <v>3748997.7897215732</v>
      </c>
      <c r="X50" s="57">
        <f t="shared" si="2"/>
        <v>2011710952.1522956</v>
      </c>
      <c r="Y50" s="58">
        <f t="shared" si="3"/>
        <v>2015459949.9420171</v>
      </c>
      <c r="Z50" s="96">
        <f t="shared" si="4"/>
        <v>158454011.97053939</v>
      </c>
      <c r="AC50">
        <v>2069</v>
      </c>
      <c r="AD50" s="51">
        <f>'Temp Relocation Housing Costs'!V50+'Temp Relocation Living Costs'!V50</f>
        <v>0</v>
      </c>
      <c r="AE50" s="51">
        <f>'Temp Relocation Housing Costs'!W50+'Temp Relocation Living Costs'!W50</f>
        <v>0</v>
      </c>
      <c r="AF50" s="51">
        <f>'Temp Relocation Housing Costs'!X50+'Temp Relocation Living Costs'!X50</f>
        <v>0</v>
      </c>
      <c r="AG50" s="51">
        <f>'Temp Relocation Housing Costs'!Y50+'Temp Relocation Living Costs'!Y50</f>
        <v>0</v>
      </c>
      <c r="AH50" s="51">
        <f>'Temp Relocation Housing Costs'!Z50+'Temp Relocation Living Costs'!Z50</f>
        <v>0</v>
      </c>
      <c r="AI50" s="51">
        <f>'Temp Relocation Housing Costs'!AA50+'Temp Relocation Living Costs'!AA50</f>
        <v>0</v>
      </c>
      <c r="AJ50" s="52">
        <f>'Temp Relocation Housing Costs'!AB50+'Temp Relocation Living Costs'!AB50</f>
        <v>777473.03444084572</v>
      </c>
      <c r="AK50" s="52">
        <f>'Temp Relocation Housing Costs'!AC50+'Temp Relocation Living Costs'!AC50</f>
        <v>875425.01000933943</v>
      </c>
      <c r="AL50" s="52">
        <f>'Temp Relocation Housing Costs'!AD50+'Temp Relocation Living Costs'!AD50</f>
        <v>596694.82195172121</v>
      </c>
      <c r="AM50" s="52">
        <f>'Temp Relocation Housing Costs'!AE50+'Temp Relocation Living Costs'!AE50</f>
        <v>594228.24366293172</v>
      </c>
      <c r="AN50" s="52">
        <f>'Temp Relocation Housing Costs'!AF50+'Temp Relocation Living Costs'!AF50</f>
        <v>480689.48667565477</v>
      </c>
      <c r="AO50" s="52">
        <f>'Temp Relocation Housing Costs'!AG50+'Temp Relocation Living Costs'!AG50</f>
        <v>190621.08034024862</v>
      </c>
      <c r="AP50" s="53">
        <f>'Temp Relocation Housing Costs'!AH50+'Temp Relocation Living Costs'!AH50</f>
        <v>327287025.07222593</v>
      </c>
      <c r="AQ50" s="53">
        <f>'Temp Relocation Housing Costs'!AI50+'Temp Relocation Living Costs'!AI50</f>
        <v>617826068.88163853</v>
      </c>
      <c r="AR50" s="53">
        <f>'Temp Relocation Housing Costs'!AJ50+'Temp Relocation Living Costs'!AJ50</f>
        <v>488360312.49224752</v>
      </c>
      <c r="AS50" s="53">
        <f>'Temp Relocation Housing Costs'!AK50+'Temp Relocation Living Costs'!AK50</f>
        <v>220308570.07777101</v>
      </c>
      <c r="AT50" s="53">
        <f>'Temp Relocation Housing Costs'!AL50+'Temp Relocation Living Costs'!AL50</f>
        <v>139007210.41186541</v>
      </c>
      <c r="AU50" s="53">
        <f>'Temp Relocation Housing Costs'!AM50+'Temp Relocation Living Costs'!AM50</f>
        <v>73499158.6274582</v>
      </c>
      <c r="AW50" s="68">
        <v>2069</v>
      </c>
      <c r="AX50" s="55">
        <f t="shared" si="5"/>
        <v>0</v>
      </c>
      <c r="AY50" s="56">
        <f t="shared" si="6"/>
        <v>3515131.6770807412</v>
      </c>
      <c r="AZ50" s="57">
        <f t="shared" si="7"/>
        <v>1866288345.5632064</v>
      </c>
      <c r="BA50" s="58">
        <f t="shared" si="8"/>
        <v>1869803477.2402871</v>
      </c>
    </row>
    <row r="51" spans="1:53" x14ac:dyDescent="0.35">
      <c r="A51">
        <v>2070</v>
      </c>
      <c r="B51" s="51">
        <f>'Temp Relocation Housing Costs'!B51+'Temp Relocation Living Costs'!B51</f>
        <v>0</v>
      </c>
      <c r="C51" s="51">
        <f>'Temp Relocation Housing Costs'!C51+'Temp Relocation Living Costs'!C51</f>
        <v>0</v>
      </c>
      <c r="D51" s="51">
        <f>'Temp Relocation Housing Costs'!D51+'Temp Relocation Living Costs'!D51</f>
        <v>0</v>
      </c>
      <c r="E51" s="51">
        <f>'Temp Relocation Housing Costs'!E51+'Temp Relocation Living Costs'!E51</f>
        <v>0</v>
      </c>
      <c r="F51" s="51">
        <f>'Temp Relocation Housing Costs'!F51+'Temp Relocation Living Costs'!F51</f>
        <v>0</v>
      </c>
      <c r="G51" s="51">
        <f>'Temp Relocation Housing Costs'!G51+'Temp Relocation Living Costs'!G51</f>
        <v>0</v>
      </c>
      <c r="H51" s="52">
        <f>'Temp Relocation Housing Costs'!H51+'Temp Relocation Living Costs'!H51</f>
        <v>863245.17281018279</v>
      </c>
      <c r="I51" s="52">
        <f>'Temp Relocation Housing Costs'!I51+'Temp Relocation Living Costs'!I51</f>
        <v>990932.37786501192</v>
      </c>
      <c r="J51" s="52">
        <f>'Temp Relocation Housing Costs'!J51+'Temp Relocation Living Costs'!J51</f>
        <v>682593.84191385179</v>
      </c>
      <c r="K51" s="52">
        <f>'Temp Relocation Housing Costs'!K51+'Temp Relocation Living Costs'!K51</f>
        <v>615827.96235173207</v>
      </c>
      <c r="L51" s="52">
        <f>'Temp Relocation Housing Costs'!L51+'Temp Relocation Living Costs'!L51</f>
        <v>507241.71800812043</v>
      </c>
      <c r="M51" s="52">
        <f>'Temp Relocation Housing Costs'!M51+'Temp Relocation Living Costs'!M51</f>
        <v>215432.25944074884</v>
      </c>
      <c r="N51" s="53">
        <f>'Temp Relocation Housing Costs'!N51+'Temp Relocation Living Costs'!N51</f>
        <v>366232487.66570652</v>
      </c>
      <c r="O51" s="53">
        <f>'Temp Relocation Housing Costs'!O51+'Temp Relocation Living Costs'!O51</f>
        <v>704807559.07907951</v>
      </c>
      <c r="P51" s="53">
        <f>'Temp Relocation Housing Costs'!P51+'Temp Relocation Living Costs'!P51</f>
        <v>563027638.90624475</v>
      </c>
      <c r="Q51" s="53">
        <f>'Temp Relocation Housing Costs'!Q51+'Temp Relocation Living Costs'!Q51</f>
        <v>230100075.60102424</v>
      </c>
      <c r="R51" s="53">
        <f>'Temp Relocation Housing Costs'!R51+'Temp Relocation Living Costs'!R51</f>
        <v>147831479.79905987</v>
      </c>
      <c r="S51" s="53">
        <f>'Temp Relocation Housing Costs'!S51+'Temp Relocation Living Costs'!S51</f>
        <v>83714643.542183414</v>
      </c>
      <c r="U51" s="68">
        <v>2070</v>
      </c>
      <c r="V51" s="55">
        <f t="shared" si="0"/>
        <v>0</v>
      </c>
      <c r="W51" s="56">
        <f t="shared" si="1"/>
        <v>3875273.3323896481</v>
      </c>
      <c r="X51" s="57">
        <f t="shared" si="2"/>
        <v>2095713884.5932982</v>
      </c>
      <c r="Y51" s="58">
        <f t="shared" si="3"/>
        <v>2099589157.9256878</v>
      </c>
      <c r="Z51" s="96">
        <f t="shared" si="4"/>
        <v>156373806.1821492</v>
      </c>
      <c r="AC51">
        <v>2070</v>
      </c>
      <c r="AD51" s="51">
        <f>'Temp Relocation Housing Costs'!V51+'Temp Relocation Living Costs'!V51</f>
        <v>0</v>
      </c>
      <c r="AE51" s="51">
        <f>'Temp Relocation Housing Costs'!W51+'Temp Relocation Living Costs'!W51</f>
        <v>0</v>
      </c>
      <c r="AF51" s="51">
        <f>'Temp Relocation Housing Costs'!X51+'Temp Relocation Living Costs'!X51</f>
        <v>0</v>
      </c>
      <c r="AG51" s="51">
        <f>'Temp Relocation Housing Costs'!Y51+'Temp Relocation Living Costs'!Y51</f>
        <v>0</v>
      </c>
      <c r="AH51" s="51">
        <f>'Temp Relocation Housing Costs'!Z51+'Temp Relocation Living Costs'!Z51</f>
        <v>0</v>
      </c>
      <c r="AI51" s="51">
        <f>'Temp Relocation Housing Costs'!AA51+'Temp Relocation Living Costs'!AA51</f>
        <v>0</v>
      </c>
      <c r="AJ51" s="52">
        <f>'Temp Relocation Housing Costs'!AB51+'Temp Relocation Living Costs'!AB51</f>
        <v>803660.25429010135</v>
      </c>
      <c r="AK51" s="52">
        <f>'Temp Relocation Housing Costs'!AC51+'Temp Relocation Living Costs'!AC51</f>
        <v>904911.49530607893</v>
      </c>
      <c r="AL51" s="52">
        <f>'Temp Relocation Housing Costs'!AD51+'Temp Relocation Living Costs'!AD51</f>
        <v>616792.98329387</v>
      </c>
      <c r="AM51" s="52">
        <f>'Temp Relocation Housing Costs'!AE51+'Temp Relocation Living Costs'!AE51</f>
        <v>614243.324531466</v>
      </c>
      <c r="AN51" s="52">
        <f>'Temp Relocation Housing Costs'!AF51+'Temp Relocation Living Costs'!AF51</f>
        <v>496880.30064498348</v>
      </c>
      <c r="AO51" s="52">
        <f>'Temp Relocation Housing Costs'!AG51+'Temp Relocation Living Costs'!AG51</f>
        <v>197041.67104583222</v>
      </c>
      <c r="AP51" s="53">
        <f>'Temp Relocation Housing Costs'!AH51+'Temp Relocation Living Costs'!AH51</f>
        <v>340953536.07200181</v>
      </c>
      <c r="AQ51" s="53">
        <f>'Temp Relocation Housing Costs'!AI51+'Temp Relocation Living Costs'!AI51</f>
        <v>643624606.92162299</v>
      </c>
      <c r="AR51" s="53">
        <f>'Temp Relocation Housing Costs'!AJ51+'Temp Relocation Living Costs'!AJ51</f>
        <v>508752754.20623362</v>
      </c>
      <c r="AS51" s="53">
        <f>'Temp Relocation Housing Costs'!AK51+'Temp Relocation Living Costs'!AK51</f>
        <v>229507986.08165422</v>
      </c>
      <c r="AT51" s="53">
        <f>'Temp Relocation Housing Costs'!AL51+'Temp Relocation Living Costs'!AL51</f>
        <v>144811728.84556347</v>
      </c>
      <c r="AU51" s="53">
        <f>'Temp Relocation Housing Costs'!AM51+'Temp Relocation Living Costs'!AM51</f>
        <v>76568260.006086826</v>
      </c>
      <c r="AW51" s="68">
        <v>2070</v>
      </c>
      <c r="AX51" s="55">
        <f t="shared" si="5"/>
        <v>0</v>
      </c>
      <c r="AY51" s="56">
        <f t="shared" si="6"/>
        <v>3633530.0291123325</v>
      </c>
      <c r="AZ51" s="57">
        <f t="shared" si="7"/>
        <v>1944218872.133163</v>
      </c>
      <c r="BA51" s="58">
        <f t="shared" si="8"/>
        <v>1947852402.1622753</v>
      </c>
    </row>
    <row r="52" spans="1:53" x14ac:dyDescent="0.35">
      <c r="A52">
        <v>2071</v>
      </c>
      <c r="B52" s="51">
        <f>'Temp Relocation Housing Costs'!B52+'Temp Relocation Living Costs'!B52</f>
        <v>0</v>
      </c>
      <c r="C52" s="51">
        <f>'Temp Relocation Housing Costs'!C52+'Temp Relocation Living Costs'!C52</f>
        <v>0</v>
      </c>
      <c r="D52" s="51">
        <f>'Temp Relocation Housing Costs'!D52+'Temp Relocation Living Costs'!D52</f>
        <v>0</v>
      </c>
      <c r="E52" s="51">
        <f>'Temp Relocation Housing Costs'!E52+'Temp Relocation Living Costs'!E52</f>
        <v>0</v>
      </c>
      <c r="F52" s="51">
        <f>'Temp Relocation Housing Costs'!F52+'Temp Relocation Living Costs'!F52</f>
        <v>0</v>
      </c>
      <c r="G52" s="51">
        <f>'Temp Relocation Housing Costs'!G52+'Temp Relocation Living Costs'!G52</f>
        <v>0</v>
      </c>
      <c r="H52" s="52">
        <f>'Temp Relocation Housing Costs'!H52+'Temp Relocation Living Costs'!H52</f>
        <v>868453.43338649138</v>
      </c>
      <c r="I52" s="52">
        <f>'Temp Relocation Housing Costs'!I52+'Temp Relocation Living Costs'!I52</f>
        <v>996911.0200862257</v>
      </c>
      <c r="J52" s="52">
        <f>'Temp Relocation Housing Costs'!J52+'Temp Relocation Living Costs'!J52</f>
        <v>686712.16971740895</v>
      </c>
      <c r="K52" s="52">
        <f>'Temp Relocation Housing Costs'!K52+'Temp Relocation Living Costs'!K52</f>
        <v>619543.46821162989</v>
      </c>
      <c r="L52" s="52">
        <f>'Temp Relocation Housing Costs'!L52+'Temp Relocation Living Costs'!L52</f>
        <v>510302.0850113444</v>
      </c>
      <c r="M52" s="52">
        <f>'Temp Relocation Housing Costs'!M52+'Temp Relocation Living Costs'!M52</f>
        <v>216732.0377413418</v>
      </c>
      <c r="N52" s="53">
        <f>'Temp Relocation Housing Costs'!N52+'Temp Relocation Living Costs'!N52</f>
        <v>371320135.23670107</v>
      </c>
      <c r="O52" s="53">
        <f>'Temp Relocation Housing Costs'!O52+'Temp Relocation Living Costs'!O52</f>
        <v>714598641.48365402</v>
      </c>
      <c r="P52" s="53">
        <f>'Temp Relocation Housing Costs'!P52+'Temp Relocation Living Costs'!P52</f>
        <v>570849135.62201059</v>
      </c>
      <c r="Q52" s="53">
        <f>'Temp Relocation Housing Costs'!Q52+'Temp Relocation Living Costs'!Q52</f>
        <v>233296591.83086175</v>
      </c>
      <c r="R52" s="53">
        <f>'Temp Relocation Housing Costs'!R52+'Temp Relocation Living Costs'!R52</f>
        <v>149885132.8594698</v>
      </c>
      <c r="S52" s="53">
        <f>'Temp Relocation Housing Costs'!S52+'Temp Relocation Living Costs'!S52</f>
        <v>84877594.993019283</v>
      </c>
      <c r="U52" s="68">
        <v>2071</v>
      </c>
      <c r="V52" s="55">
        <f t="shared" si="0"/>
        <v>0</v>
      </c>
      <c r="W52" s="56">
        <f t="shared" si="1"/>
        <v>3898654.2141544423</v>
      </c>
      <c r="X52" s="57">
        <f t="shared" si="2"/>
        <v>2124827232.0257168</v>
      </c>
      <c r="Y52" s="58">
        <f t="shared" si="3"/>
        <v>2128725886.2398713</v>
      </c>
      <c r="Z52" s="96">
        <f t="shared" si="4"/>
        <v>150193122.2315625</v>
      </c>
      <c r="AC52">
        <v>2071</v>
      </c>
      <c r="AD52" s="51">
        <f>'Temp Relocation Housing Costs'!V52+'Temp Relocation Living Costs'!V52</f>
        <v>0</v>
      </c>
      <c r="AE52" s="51">
        <f>'Temp Relocation Housing Costs'!W52+'Temp Relocation Living Costs'!W52</f>
        <v>0</v>
      </c>
      <c r="AF52" s="51">
        <f>'Temp Relocation Housing Costs'!X52+'Temp Relocation Living Costs'!X52</f>
        <v>0</v>
      </c>
      <c r="AG52" s="51">
        <f>'Temp Relocation Housing Costs'!Y52+'Temp Relocation Living Costs'!Y52</f>
        <v>0</v>
      </c>
      <c r="AH52" s="51">
        <f>'Temp Relocation Housing Costs'!Z52+'Temp Relocation Living Costs'!Z52</f>
        <v>0</v>
      </c>
      <c r="AI52" s="51">
        <f>'Temp Relocation Housing Costs'!AA52+'Temp Relocation Living Costs'!AA52</f>
        <v>0</v>
      </c>
      <c r="AJ52" s="52">
        <f>'Temp Relocation Housing Costs'!AB52+'Temp Relocation Living Costs'!AB52</f>
        <v>808509.0181766568</v>
      </c>
      <c r="AK52" s="52">
        <f>'Temp Relocation Housing Costs'!AC52+'Temp Relocation Living Costs'!AC52</f>
        <v>910371.14340432244</v>
      </c>
      <c r="AL52" s="52">
        <f>'Temp Relocation Housing Costs'!AD52+'Temp Relocation Living Costs'!AD52</f>
        <v>620514.31146321911</v>
      </c>
      <c r="AM52" s="52">
        <f>'Temp Relocation Housing Costs'!AE52+'Temp Relocation Living Costs'!AE52</f>
        <v>617949.26971619669</v>
      </c>
      <c r="AN52" s="52">
        <f>'Temp Relocation Housing Costs'!AF52+'Temp Relocation Living Costs'!AF52</f>
        <v>499878.15358700353</v>
      </c>
      <c r="AO52" s="52">
        <f>'Temp Relocation Housing Costs'!AG52+'Temp Relocation Living Costs'!AG52</f>
        <v>198230.49248326599</v>
      </c>
      <c r="AP52" s="53">
        <f>'Temp Relocation Housing Costs'!AH52+'Temp Relocation Living Costs'!AH52</f>
        <v>345690012.18496239</v>
      </c>
      <c r="AQ52" s="53">
        <f>'Temp Relocation Housing Costs'!AI52+'Temp Relocation Living Costs'!AI52</f>
        <v>652565744.80075622</v>
      </c>
      <c r="AR52" s="53">
        <f>'Temp Relocation Housing Costs'!AJ52+'Temp Relocation Living Costs'!AJ52</f>
        <v>515820272.24831605</v>
      </c>
      <c r="AS52" s="53">
        <f>'Temp Relocation Housing Costs'!AK52+'Temp Relocation Living Costs'!AK52</f>
        <v>232696277.09142944</v>
      </c>
      <c r="AT52" s="53">
        <f>'Temp Relocation Housing Costs'!AL52+'Temp Relocation Living Costs'!AL52</f>
        <v>146823431.97219911</v>
      </c>
      <c r="AU52" s="53">
        <f>'Temp Relocation Housing Costs'!AM52+'Temp Relocation Living Costs'!AM52</f>
        <v>77631934.95343563</v>
      </c>
      <c r="AW52" s="68">
        <v>2071</v>
      </c>
      <c r="AX52" s="55">
        <f t="shared" si="5"/>
        <v>0</v>
      </c>
      <c r="AY52" s="56">
        <f t="shared" si="6"/>
        <v>3655452.388830665</v>
      </c>
      <c r="AZ52" s="57">
        <f t="shared" si="7"/>
        <v>1971227673.2510989</v>
      </c>
      <c r="BA52" s="58">
        <f t="shared" si="8"/>
        <v>1974883125.6399295</v>
      </c>
    </row>
    <row r="53" spans="1:53" x14ac:dyDescent="0.35">
      <c r="A53">
        <v>2072</v>
      </c>
      <c r="B53" s="51">
        <f>'Temp Relocation Housing Costs'!B53+'Temp Relocation Living Costs'!B53</f>
        <v>0</v>
      </c>
      <c r="C53" s="51">
        <f>'Temp Relocation Housing Costs'!C53+'Temp Relocation Living Costs'!C53</f>
        <v>0</v>
      </c>
      <c r="D53" s="51">
        <f>'Temp Relocation Housing Costs'!D53+'Temp Relocation Living Costs'!D53</f>
        <v>0</v>
      </c>
      <c r="E53" s="51">
        <f>'Temp Relocation Housing Costs'!E53+'Temp Relocation Living Costs'!E53</f>
        <v>0</v>
      </c>
      <c r="F53" s="51">
        <f>'Temp Relocation Housing Costs'!F53+'Temp Relocation Living Costs'!F53</f>
        <v>0</v>
      </c>
      <c r="G53" s="51">
        <f>'Temp Relocation Housing Costs'!G53+'Temp Relocation Living Costs'!G53</f>
        <v>0</v>
      </c>
      <c r="H53" s="52">
        <f>'Temp Relocation Housing Costs'!H53+'Temp Relocation Living Costs'!H53</f>
        <v>873693.11722363578</v>
      </c>
      <c r="I53" s="52">
        <f>'Temp Relocation Housing Costs'!I53+'Temp Relocation Living Costs'!I53</f>
        <v>1002925.7335506519</v>
      </c>
      <c r="J53" s="52">
        <f>'Temp Relocation Housing Costs'!J53+'Temp Relocation Living Costs'!J53</f>
        <v>690855.34483551281</v>
      </c>
      <c r="K53" s="52">
        <f>'Temp Relocation Housing Costs'!K53+'Temp Relocation Living Costs'!K53</f>
        <v>623281.39102015458</v>
      </c>
      <c r="L53" s="52">
        <f>'Temp Relocation Housing Costs'!L53+'Temp Relocation Living Costs'!L53</f>
        <v>513380.91628093662</v>
      </c>
      <c r="M53" s="52">
        <f>'Temp Relocation Housing Costs'!M53+'Temp Relocation Living Costs'!M53</f>
        <v>218039.65805981588</v>
      </c>
      <c r="N53" s="53">
        <f>'Temp Relocation Housing Costs'!N53+'Temp Relocation Living Costs'!N53</f>
        <v>376478459.65554059</v>
      </c>
      <c r="O53" s="53">
        <f>'Temp Relocation Housing Costs'!O53+'Temp Relocation Living Costs'!O53</f>
        <v>724525740.15737653</v>
      </c>
      <c r="P53" s="53">
        <f>'Temp Relocation Housing Costs'!P53+'Temp Relocation Living Costs'!P53</f>
        <v>578779287.41373992</v>
      </c>
      <c r="Q53" s="53">
        <f>'Temp Relocation Housing Costs'!Q53+'Temp Relocation Living Costs'!Q53</f>
        <v>236537513.59155762</v>
      </c>
      <c r="R53" s="53">
        <f>'Temp Relocation Housing Costs'!R53+'Temp Relocation Living Costs'!R53</f>
        <v>151967314.96456128</v>
      </c>
      <c r="S53" s="53">
        <f>'Temp Relocation Housing Costs'!S53+'Temp Relocation Living Costs'!S53</f>
        <v>86056701.993467227</v>
      </c>
      <c r="U53" s="68">
        <v>2072</v>
      </c>
      <c r="V53" s="55">
        <f t="shared" si="0"/>
        <v>0</v>
      </c>
      <c r="W53" s="56">
        <f t="shared" si="1"/>
        <v>3922176.1609707074</v>
      </c>
      <c r="X53" s="57">
        <f t="shared" si="2"/>
        <v>2154345017.7762432</v>
      </c>
      <c r="Y53" s="58">
        <f t="shared" si="3"/>
        <v>2158267193.9372139</v>
      </c>
      <c r="Z53" s="96">
        <f t="shared" si="4"/>
        <v>144256746.14670005</v>
      </c>
      <c r="AC53">
        <v>2072</v>
      </c>
      <c r="AD53" s="51">
        <f>'Temp Relocation Housing Costs'!V53+'Temp Relocation Living Costs'!V53</f>
        <v>0</v>
      </c>
      <c r="AE53" s="51">
        <f>'Temp Relocation Housing Costs'!W53+'Temp Relocation Living Costs'!W53</f>
        <v>0</v>
      </c>
      <c r="AF53" s="51">
        <f>'Temp Relocation Housing Costs'!X53+'Temp Relocation Living Costs'!X53</f>
        <v>0</v>
      </c>
      <c r="AG53" s="51">
        <f>'Temp Relocation Housing Costs'!Y53+'Temp Relocation Living Costs'!Y53</f>
        <v>0</v>
      </c>
      <c r="AH53" s="51">
        <f>'Temp Relocation Housing Costs'!Z53+'Temp Relocation Living Costs'!Z53</f>
        <v>0</v>
      </c>
      <c r="AI53" s="51">
        <f>'Temp Relocation Housing Costs'!AA53+'Temp Relocation Living Costs'!AA53</f>
        <v>0</v>
      </c>
      <c r="AJ53" s="52">
        <f>'Temp Relocation Housing Costs'!AB53+'Temp Relocation Living Costs'!AB53</f>
        <v>813387.03635456471</v>
      </c>
      <c r="AK53" s="52">
        <f>'Temp Relocation Housing Costs'!AC53+'Temp Relocation Living Costs'!AC53</f>
        <v>915863.73147239815</v>
      </c>
      <c r="AL53" s="52">
        <f>'Temp Relocation Housing Costs'!AD53+'Temp Relocation Living Costs'!AD53</f>
        <v>624258.09170922765</v>
      </c>
      <c r="AM53" s="52">
        <f>'Temp Relocation Housing Costs'!AE53+'Temp Relocation Living Costs'!AE53</f>
        <v>621677.574166651</v>
      </c>
      <c r="AN53" s="52">
        <f>'Temp Relocation Housing Costs'!AF53+'Temp Relocation Living Costs'!AF53</f>
        <v>502894.09362615802</v>
      </c>
      <c r="AO53" s="52">
        <f>'Temp Relocation Housing Costs'!AG53+'Temp Relocation Living Costs'!AG53</f>
        <v>199426.48649695024</v>
      </c>
      <c r="AP53" s="53">
        <f>'Temp Relocation Housing Costs'!AH53+'Temp Relocation Living Costs'!AH53</f>
        <v>350492286.72379369</v>
      </c>
      <c r="AQ53" s="53">
        <f>'Temp Relocation Housing Costs'!AI53+'Temp Relocation Living Costs'!AI53</f>
        <v>661631091.64535475</v>
      </c>
      <c r="AR53" s="53">
        <f>'Temp Relocation Housing Costs'!AJ53+'Temp Relocation Living Costs'!AJ53</f>
        <v>522985971.20610297</v>
      </c>
      <c r="AS53" s="53">
        <f>'Temp Relocation Housing Costs'!AK53+'Temp Relocation Living Costs'!AK53</f>
        <v>235928859.36852193</v>
      </c>
      <c r="AT53" s="53">
        <f>'Temp Relocation Housing Costs'!AL53+'Temp Relocation Living Costs'!AL53</f>
        <v>148863081.38123864</v>
      </c>
      <c r="AU53" s="53">
        <f>'Temp Relocation Housing Costs'!AM53+'Temp Relocation Living Costs'!AM53</f>
        <v>78710386.315888152</v>
      </c>
      <c r="AW53" s="68">
        <v>2072</v>
      </c>
      <c r="AX53" s="55">
        <f t="shared" si="5"/>
        <v>0</v>
      </c>
      <c r="AY53" s="56">
        <f t="shared" si="6"/>
        <v>3677507.0138259493</v>
      </c>
      <c r="AZ53" s="57">
        <f t="shared" si="7"/>
        <v>1998611676.6409004</v>
      </c>
      <c r="BA53" s="58">
        <f t="shared" si="8"/>
        <v>2002289183.6547263</v>
      </c>
    </row>
    <row r="54" spans="1:53" x14ac:dyDescent="0.35">
      <c r="A54">
        <v>2073</v>
      </c>
      <c r="B54" s="51">
        <f>'Temp Relocation Housing Costs'!B54+'Temp Relocation Living Costs'!B54</f>
        <v>0</v>
      </c>
      <c r="C54" s="51">
        <f>'Temp Relocation Housing Costs'!C54+'Temp Relocation Living Costs'!C54</f>
        <v>0</v>
      </c>
      <c r="D54" s="51">
        <f>'Temp Relocation Housing Costs'!D54+'Temp Relocation Living Costs'!D54</f>
        <v>0</v>
      </c>
      <c r="E54" s="51">
        <f>'Temp Relocation Housing Costs'!E54+'Temp Relocation Living Costs'!E54</f>
        <v>0</v>
      </c>
      <c r="F54" s="51">
        <f>'Temp Relocation Housing Costs'!F54+'Temp Relocation Living Costs'!F54</f>
        <v>0</v>
      </c>
      <c r="G54" s="51">
        <f>'Temp Relocation Housing Costs'!G54+'Temp Relocation Living Costs'!G54</f>
        <v>0</v>
      </c>
      <c r="H54" s="52">
        <f>'Temp Relocation Housing Costs'!H54+'Temp Relocation Living Costs'!H54</f>
        <v>878964.41390915867</v>
      </c>
      <c r="I54" s="52">
        <f>'Temp Relocation Housing Costs'!I54+'Temp Relocation Living Costs'!I54</f>
        <v>1008976.7358887393</v>
      </c>
      <c r="J54" s="52">
        <f>'Temp Relocation Housing Costs'!J54+'Temp Relocation Living Costs'!J54</f>
        <v>695023.51718071755</v>
      </c>
      <c r="K54" s="52">
        <f>'Temp Relocation Housing Costs'!K54+'Temp Relocation Living Costs'!K54</f>
        <v>627041.86602661107</v>
      </c>
      <c r="L54" s="52">
        <f>'Temp Relocation Housing Costs'!L54+'Temp Relocation Living Costs'!L54</f>
        <v>516478.32321828546</v>
      </c>
      <c r="M54" s="52">
        <f>'Temp Relocation Housing Costs'!M54+'Temp Relocation Living Costs'!M54</f>
        <v>219355.16770981235</v>
      </c>
      <c r="N54" s="53">
        <f>'Temp Relocation Housing Costs'!N54+'Temp Relocation Living Costs'!N54</f>
        <v>381708442.75454581</v>
      </c>
      <c r="O54" s="53">
        <f>'Temp Relocation Housing Costs'!O54+'Temp Relocation Living Costs'!O54</f>
        <v>734590744.61814785</v>
      </c>
      <c r="P54" s="53">
        <f>'Temp Relocation Housing Costs'!P54+'Temp Relocation Living Costs'!P54</f>
        <v>586819603.70168304</v>
      </c>
      <c r="Q54" s="53">
        <f>'Temp Relocation Housing Costs'!Q54+'Temp Relocation Living Costs'!Q54</f>
        <v>239823457.75818124</v>
      </c>
      <c r="R54" s="53">
        <f>'Temp Relocation Housing Costs'!R54+'Temp Relocation Living Costs'!R54</f>
        <v>154078422.43560505</v>
      </c>
      <c r="S54" s="53">
        <f>'Temp Relocation Housing Costs'!S54+'Temp Relocation Living Costs'!S54</f>
        <v>87252188.974033803</v>
      </c>
      <c r="U54" s="68">
        <v>2073</v>
      </c>
      <c r="V54" s="55">
        <f t="shared" si="0"/>
        <v>0</v>
      </c>
      <c r="W54" s="56">
        <f t="shared" si="1"/>
        <v>3945840.0239333245</v>
      </c>
      <c r="X54" s="57">
        <f t="shared" si="2"/>
        <v>2184272860.2421966</v>
      </c>
      <c r="Y54" s="58">
        <f t="shared" si="3"/>
        <v>2188218700.26613</v>
      </c>
      <c r="Z54" s="96">
        <f t="shared" si="4"/>
        <v>138555020.26411891</v>
      </c>
      <c r="AC54">
        <v>2073</v>
      </c>
      <c r="AD54" s="51">
        <f>'Temp Relocation Housing Costs'!V54+'Temp Relocation Living Costs'!V54</f>
        <v>0</v>
      </c>
      <c r="AE54" s="51">
        <f>'Temp Relocation Housing Costs'!W54+'Temp Relocation Living Costs'!W54</f>
        <v>0</v>
      </c>
      <c r="AF54" s="51">
        <f>'Temp Relocation Housing Costs'!X54+'Temp Relocation Living Costs'!X54</f>
        <v>0</v>
      </c>
      <c r="AG54" s="51">
        <f>'Temp Relocation Housing Costs'!Y54+'Temp Relocation Living Costs'!Y54</f>
        <v>0</v>
      </c>
      <c r="AH54" s="51">
        <f>'Temp Relocation Housing Costs'!Z54+'Temp Relocation Living Costs'!Z54</f>
        <v>0</v>
      </c>
      <c r="AI54" s="51">
        <f>'Temp Relocation Housing Costs'!AA54+'Temp Relocation Living Costs'!AA54</f>
        <v>0</v>
      </c>
      <c r="AJ54" s="52">
        <f>'Temp Relocation Housing Costs'!AB54+'Temp Relocation Living Costs'!AB54</f>
        <v>818294.48532521445</v>
      </c>
      <c r="AK54" s="52">
        <f>'Temp Relocation Housing Costs'!AC54+'Temp Relocation Living Costs'!AC54</f>
        <v>921389.45824868616</v>
      </c>
      <c r="AL54" s="52">
        <f>'Temp Relocation Housing Costs'!AD54+'Temp Relocation Living Costs'!AD54</f>
        <v>628024.45949314081</v>
      </c>
      <c r="AM54" s="52">
        <f>'Temp Relocation Housing Costs'!AE54+'Temp Relocation Living Costs'!AE54</f>
        <v>625428.37278411305</v>
      </c>
      <c r="AN54" s="52">
        <f>'Temp Relocation Housing Costs'!AF54+'Temp Relocation Living Costs'!AF54</f>
        <v>505928.2298882411</v>
      </c>
      <c r="AO54" s="52">
        <f>'Temp Relocation Housing Costs'!AG54+'Temp Relocation Living Costs'!AG54</f>
        <v>200629.69636155051</v>
      </c>
      <c r="AP54" s="53">
        <f>'Temp Relocation Housing Costs'!AH54+'Temp Relocation Living Costs'!AH54</f>
        <v>355361273.75049978</v>
      </c>
      <c r="AQ54" s="53">
        <f>'Temp Relocation Housing Costs'!AI54+'Temp Relocation Living Costs'!AI54</f>
        <v>670822372.94800234</v>
      </c>
      <c r="AR54" s="53">
        <f>'Temp Relocation Housing Costs'!AJ54+'Temp Relocation Living Costs'!AJ54</f>
        <v>530251214.99435955</v>
      </c>
      <c r="AS54" s="53">
        <f>'Temp Relocation Housing Costs'!AK54+'Temp Relocation Living Costs'!AK54</f>
        <v>239206348.20066899</v>
      </c>
      <c r="AT54" s="53">
        <f>'Temp Relocation Housing Costs'!AL54+'Temp Relocation Living Costs'!AL54</f>
        <v>150931065.29830539</v>
      </c>
      <c r="AU54" s="53">
        <f>'Temp Relocation Housing Costs'!AM54+'Temp Relocation Living Costs'!AM54</f>
        <v>79803819.365218282</v>
      </c>
      <c r="AW54" s="68">
        <v>2073</v>
      </c>
      <c r="AX54" s="55">
        <f t="shared" si="5"/>
        <v>0</v>
      </c>
      <c r="AY54" s="56">
        <f t="shared" si="6"/>
        <v>3699694.7021009461</v>
      </c>
      <c r="AZ54" s="57">
        <f t="shared" si="7"/>
        <v>2026376094.557054</v>
      </c>
      <c r="BA54" s="58">
        <f t="shared" si="8"/>
        <v>2030075789.259155</v>
      </c>
    </row>
    <row r="55" spans="1:53" x14ac:dyDescent="0.35">
      <c r="A55">
        <v>2074</v>
      </c>
      <c r="B55" s="51">
        <f>'Temp Relocation Housing Costs'!B55+'Temp Relocation Living Costs'!B55</f>
        <v>0</v>
      </c>
      <c r="C55" s="51">
        <f>'Temp Relocation Housing Costs'!C55+'Temp Relocation Living Costs'!C55</f>
        <v>0</v>
      </c>
      <c r="D55" s="51">
        <f>'Temp Relocation Housing Costs'!D55+'Temp Relocation Living Costs'!D55</f>
        <v>0</v>
      </c>
      <c r="E55" s="51">
        <f>'Temp Relocation Housing Costs'!E55+'Temp Relocation Living Costs'!E55</f>
        <v>0</v>
      </c>
      <c r="F55" s="51">
        <f>'Temp Relocation Housing Costs'!F55+'Temp Relocation Living Costs'!F55</f>
        <v>0</v>
      </c>
      <c r="G55" s="51">
        <f>'Temp Relocation Housing Costs'!G55+'Temp Relocation Living Costs'!G55</f>
        <v>0</v>
      </c>
      <c r="H55" s="52">
        <f>'Temp Relocation Housing Costs'!H55+'Temp Relocation Living Costs'!H55</f>
        <v>884267.51417445007</v>
      </c>
      <c r="I55" s="52">
        <f>'Temp Relocation Housing Costs'!I55+'Temp Relocation Living Costs'!I55</f>
        <v>1015064.246043977</v>
      </c>
      <c r="J55" s="52">
        <f>'Temp Relocation Housing Costs'!J55+'Temp Relocation Living Costs'!J55</f>
        <v>699216.83757005201</v>
      </c>
      <c r="K55" s="52">
        <f>'Temp Relocation Housing Costs'!K55+'Temp Relocation Living Costs'!K55</f>
        <v>630825.02929631108</v>
      </c>
      <c r="L55" s="52">
        <f>'Temp Relocation Housing Costs'!L55+'Temp Relocation Living Costs'!L55</f>
        <v>519594.41789690242</v>
      </c>
      <c r="M55" s="52">
        <f>'Temp Relocation Housing Costs'!M55+'Temp Relocation Living Costs'!M55</f>
        <v>220678.61429043263</v>
      </c>
      <c r="N55" s="53">
        <f>'Temp Relocation Housing Costs'!N55+'Temp Relocation Living Costs'!N55</f>
        <v>387011080.00550675</v>
      </c>
      <c r="O55" s="53">
        <f>'Temp Relocation Housing Costs'!O55+'Temp Relocation Living Costs'!O55</f>
        <v>744795570.63277221</v>
      </c>
      <c r="P55" s="53">
        <f>'Temp Relocation Housing Costs'!P55+'Temp Relocation Living Costs'!P55</f>
        <v>594971614.87473309</v>
      </c>
      <c r="Q55" s="53">
        <f>'Temp Relocation Housing Costs'!Q55+'Temp Relocation Living Costs'!Q55</f>
        <v>243155049.77533907</v>
      </c>
      <c r="R55" s="53">
        <f>'Temp Relocation Housing Costs'!R55+'Temp Relocation Living Costs'!R55</f>
        <v>156218857.09950823</v>
      </c>
      <c r="S55" s="53">
        <f>'Temp Relocation Housing Costs'!S55+'Temp Relocation Living Costs'!S55</f>
        <v>88464283.482981071</v>
      </c>
      <c r="U55" s="68">
        <v>2074</v>
      </c>
      <c r="V55" s="55">
        <f t="shared" si="0"/>
        <v>0</v>
      </c>
      <c r="W55" s="56">
        <f t="shared" si="1"/>
        <v>3969646.6592721255</v>
      </c>
      <c r="X55" s="57">
        <f t="shared" si="2"/>
        <v>2214616455.8708405</v>
      </c>
      <c r="Y55" s="58">
        <f t="shared" si="3"/>
        <v>2218586102.5301127</v>
      </c>
      <c r="Z55" s="96">
        <f t="shared" si="4"/>
        <v>133078668.72984807</v>
      </c>
      <c r="AC55">
        <v>2074</v>
      </c>
      <c r="AD55" s="51">
        <f>'Temp Relocation Housing Costs'!V55+'Temp Relocation Living Costs'!V55</f>
        <v>0</v>
      </c>
      <c r="AE55" s="51">
        <f>'Temp Relocation Housing Costs'!W55+'Temp Relocation Living Costs'!W55</f>
        <v>0</v>
      </c>
      <c r="AF55" s="51">
        <f>'Temp Relocation Housing Costs'!X55+'Temp Relocation Living Costs'!X55</f>
        <v>0</v>
      </c>
      <c r="AG55" s="51">
        <f>'Temp Relocation Housing Costs'!Y55+'Temp Relocation Living Costs'!Y55</f>
        <v>0</v>
      </c>
      <c r="AH55" s="51">
        <f>'Temp Relocation Housing Costs'!Z55+'Temp Relocation Living Costs'!Z55</f>
        <v>0</v>
      </c>
      <c r="AI55" s="51">
        <f>'Temp Relocation Housing Costs'!AA55+'Temp Relocation Living Costs'!AA55</f>
        <v>0</v>
      </c>
      <c r="AJ55" s="52">
        <f>'Temp Relocation Housing Costs'!AB55+'Temp Relocation Living Costs'!AB55</f>
        <v>823231.54265489045</v>
      </c>
      <c r="AK55" s="52">
        <f>'Temp Relocation Housing Costs'!AC55+'Temp Relocation Living Costs'!AC55</f>
        <v>926948.52367062285</v>
      </c>
      <c r="AL55" s="52">
        <f>'Temp Relocation Housing Costs'!AD55+'Temp Relocation Living Costs'!AD55</f>
        <v>631813.55109348823</v>
      </c>
      <c r="AM55" s="52">
        <f>'Temp Relocation Housing Costs'!AE55+'Temp Relocation Living Costs'!AE55</f>
        <v>629201.80128377362</v>
      </c>
      <c r="AN55" s="52">
        <f>'Temp Relocation Housing Costs'!AF55+'Temp Relocation Living Costs'!AF55</f>
        <v>508980.67215744068</v>
      </c>
      <c r="AO55" s="52">
        <f>'Temp Relocation Housing Costs'!AG55+'Temp Relocation Living Costs'!AG55</f>
        <v>201840.16561282356</v>
      </c>
      <c r="AP55" s="53">
        <f>'Temp Relocation Housing Costs'!AH55+'Temp Relocation Living Costs'!AH55</f>
        <v>360297900.02509868</v>
      </c>
      <c r="AQ55" s="53">
        <f>'Temp Relocation Housing Costs'!AI55+'Temp Relocation Living Costs'!AI55</f>
        <v>680141338.17157114</v>
      </c>
      <c r="AR55" s="53">
        <f>'Temp Relocation Housing Costs'!AJ55+'Temp Relocation Living Costs'!AJ55</f>
        <v>537617386.47515213</v>
      </c>
      <c r="AS55" s="53">
        <f>'Temp Relocation Housing Costs'!AK55+'Temp Relocation Living Costs'!AK55</f>
        <v>242529367.42309377</v>
      </c>
      <c r="AT55" s="53">
        <f>'Temp Relocation Housing Costs'!AL55+'Temp Relocation Living Costs'!AL55</f>
        <v>153027777.34219548</v>
      </c>
      <c r="AU55" s="53">
        <f>'Temp Relocation Housing Costs'!AM55+'Temp Relocation Living Costs'!AM55</f>
        <v>80912442.224805087</v>
      </c>
      <c r="AW55" s="68">
        <v>2074</v>
      </c>
      <c r="AX55" s="55">
        <f t="shared" si="5"/>
        <v>0</v>
      </c>
      <c r="AY55" s="56">
        <f t="shared" si="6"/>
        <v>3722016.2564730393</v>
      </c>
      <c r="AZ55" s="57">
        <f t="shared" si="7"/>
        <v>2054526211.6619165</v>
      </c>
      <c r="BA55" s="58">
        <f t="shared" si="8"/>
        <v>2058248227.9183896</v>
      </c>
    </row>
    <row r="56" spans="1:53" x14ac:dyDescent="0.35">
      <c r="A56">
        <v>2075</v>
      </c>
      <c r="B56" s="51">
        <f>'Temp Relocation Housing Costs'!B56+'Temp Relocation Living Costs'!B56</f>
        <v>0</v>
      </c>
      <c r="C56" s="51">
        <f>'Temp Relocation Housing Costs'!C56+'Temp Relocation Living Costs'!C56</f>
        <v>0</v>
      </c>
      <c r="D56" s="51">
        <f>'Temp Relocation Housing Costs'!D56+'Temp Relocation Living Costs'!D56</f>
        <v>0</v>
      </c>
      <c r="E56" s="51">
        <f>'Temp Relocation Housing Costs'!E56+'Temp Relocation Living Costs'!E56</f>
        <v>0</v>
      </c>
      <c r="F56" s="51">
        <f>'Temp Relocation Housing Costs'!F56+'Temp Relocation Living Costs'!F56</f>
        <v>0</v>
      </c>
      <c r="G56" s="51">
        <f>'Temp Relocation Housing Costs'!G56+'Temp Relocation Living Costs'!G56</f>
        <v>0</v>
      </c>
      <c r="H56" s="52">
        <f>'Temp Relocation Housing Costs'!H56+'Temp Relocation Living Costs'!H56</f>
        <v>889602.6099016493</v>
      </c>
      <c r="I56" s="52">
        <f>'Temp Relocation Housing Costs'!I56+'Temp Relocation Living Costs'!I56</f>
        <v>1021188.4842808163</v>
      </c>
      <c r="J56" s="52">
        <f>'Temp Relocation Housing Costs'!J56+'Temp Relocation Living Costs'!J56</f>
        <v>703435.45773047768</v>
      </c>
      <c r="K56" s="52">
        <f>'Temp Relocation Housing Costs'!K56+'Temp Relocation Living Costs'!K56</f>
        <v>634631.01771549589</v>
      </c>
      <c r="L56" s="52">
        <f>'Temp Relocation Housing Costs'!L56+'Temp Relocation Living Costs'!L56</f>
        <v>522729.31306647835</v>
      </c>
      <c r="M56" s="52">
        <f>'Temp Relocation Housing Costs'!M56+'Temp Relocation Living Costs'!M56</f>
        <v>222010.04568795979</v>
      </c>
      <c r="N56" s="53">
        <f>'Temp Relocation Housing Costs'!N56+'Temp Relocation Living Costs'!N56</f>
        <v>392387380.70916045</v>
      </c>
      <c r="O56" s="53">
        <f>'Temp Relocation Housing Costs'!O56+'Temp Relocation Living Costs'!O56</f>
        <v>755142160.58160293</v>
      </c>
      <c r="P56" s="53">
        <f>'Temp Relocation Housing Costs'!P56+'Temp Relocation Living Costs'!P56</f>
        <v>603236872.58172059</v>
      </c>
      <c r="Q56" s="53">
        <f>'Temp Relocation Housing Costs'!Q56+'Temp Relocation Living Costs'!Q56</f>
        <v>246532923.77622166</v>
      </c>
      <c r="R56" s="53">
        <f>'Temp Relocation Housing Costs'!R56+'Temp Relocation Living Costs'!R56</f>
        <v>158389026.36529797</v>
      </c>
      <c r="S56" s="53">
        <f>'Temp Relocation Housing Costs'!S56+'Temp Relocation Living Costs'!S56</f>
        <v>89693216.229637861</v>
      </c>
      <c r="U56" s="68">
        <v>2075</v>
      </c>
      <c r="V56" s="55">
        <f t="shared" si="0"/>
        <v>0</v>
      </c>
      <c r="W56" s="56">
        <f t="shared" si="1"/>
        <v>3993596.9283828777</v>
      </c>
      <c r="X56" s="57">
        <f t="shared" si="2"/>
        <v>2245381580.2436419</v>
      </c>
      <c r="Y56" s="58">
        <f t="shared" si="3"/>
        <v>2249375177.1720247</v>
      </c>
      <c r="Z56" s="96">
        <f t="shared" si="4"/>
        <v>127818782.40314731</v>
      </c>
      <c r="AC56">
        <v>2075</v>
      </c>
      <c r="AD56" s="51">
        <f>'Temp Relocation Housing Costs'!V56+'Temp Relocation Living Costs'!V56</f>
        <v>0</v>
      </c>
      <c r="AE56" s="51">
        <f>'Temp Relocation Housing Costs'!W56+'Temp Relocation Living Costs'!W56</f>
        <v>0</v>
      </c>
      <c r="AF56" s="51">
        <f>'Temp Relocation Housing Costs'!X56+'Temp Relocation Living Costs'!X56</f>
        <v>0</v>
      </c>
      <c r="AG56" s="51">
        <f>'Temp Relocation Housing Costs'!Y56+'Temp Relocation Living Costs'!Y56</f>
        <v>0</v>
      </c>
      <c r="AH56" s="51">
        <f>'Temp Relocation Housing Costs'!Z56+'Temp Relocation Living Costs'!Z56</f>
        <v>0</v>
      </c>
      <c r="AI56" s="51">
        <f>'Temp Relocation Housing Costs'!AA56+'Temp Relocation Living Costs'!AA56</f>
        <v>0</v>
      </c>
      <c r="AJ56" s="52">
        <f>'Temp Relocation Housing Costs'!AB56+'Temp Relocation Living Costs'!AB56</f>
        <v>828198.38698119612</v>
      </c>
      <c r="AK56" s="52">
        <f>'Temp Relocation Housing Costs'!AC56+'Temp Relocation Living Costs'!AC56</f>
        <v>932541.12888193806</v>
      </c>
      <c r="AL56" s="52">
        <f>'Temp Relocation Housing Costs'!AD56+'Temp Relocation Living Costs'!AD56</f>
        <v>635625.50361101632</v>
      </c>
      <c r="AM56" s="52">
        <f>'Temp Relocation Housing Costs'!AE56+'Temp Relocation Living Costs'!AE56</f>
        <v>632997.99619964045</v>
      </c>
      <c r="AN56" s="52">
        <f>'Temp Relocation Housing Costs'!AF56+'Temp Relocation Living Costs'!AF56</f>
        <v>512051.53088031191</v>
      </c>
      <c r="AO56" s="52">
        <f>'Temp Relocation Housing Costs'!AG56+'Temp Relocation Living Costs'!AG56</f>
        <v>203057.93804919254</v>
      </c>
      <c r="AP56" s="53">
        <f>'Temp Relocation Housing Costs'!AH56+'Temp Relocation Living Costs'!AH56</f>
        <v>365303105.18202168</v>
      </c>
      <c r="AQ56" s="53">
        <f>'Temp Relocation Housing Costs'!AI56+'Temp Relocation Living Costs'!AI56</f>
        <v>689589761.08221149</v>
      </c>
      <c r="AR56" s="53">
        <f>'Temp Relocation Housing Costs'!AJ56+'Temp Relocation Living Costs'!AJ56</f>
        <v>545085887.72106409</v>
      </c>
      <c r="AS56" s="53">
        <f>'Temp Relocation Housing Costs'!AK56+'Temp Relocation Living Costs'!AK56</f>
        <v>245898549.5372465</v>
      </c>
      <c r="AT56" s="53">
        <f>'Temp Relocation Housing Costs'!AL56+'Temp Relocation Living Costs'!AL56</f>
        <v>155153616.59979945</v>
      </c>
      <c r="AU56" s="53">
        <f>'Temp Relocation Housing Costs'!AM56+'Temp Relocation Living Costs'!AM56</f>
        <v>82036465.909246773</v>
      </c>
      <c r="AW56" s="68">
        <v>2075</v>
      </c>
      <c r="AX56" s="55">
        <f t="shared" si="5"/>
        <v>0</v>
      </c>
      <c r="AY56" s="56">
        <f t="shared" si="6"/>
        <v>3744472.4846032956</v>
      </c>
      <c r="AZ56" s="57">
        <f t="shared" si="7"/>
        <v>2083067386.0315897</v>
      </c>
      <c r="BA56" s="58">
        <f t="shared" si="8"/>
        <v>2086811858.5161932</v>
      </c>
    </row>
    <row r="57" spans="1:53" x14ac:dyDescent="0.35">
      <c r="A57">
        <v>2076</v>
      </c>
      <c r="B57" s="51">
        <f>'Temp Relocation Housing Costs'!B57+'Temp Relocation Living Costs'!B57</f>
        <v>0</v>
      </c>
      <c r="C57" s="51">
        <f>'Temp Relocation Housing Costs'!C57+'Temp Relocation Living Costs'!C57</f>
        <v>0</v>
      </c>
      <c r="D57" s="51">
        <f>'Temp Relocation Housing Costs'!D57+'Temp Relocation Living Costs'!D57</f>
        <v>0</v>
      </c>
      <c r="E57" s="51">
        <f>'Temp Relocation Housing Costs'!E57+'Temp Relocation Living Costs'!E57</f>
        <v>0</v>
      </c>
      <c r="F57" s="51">
        <f>'Temp Relocation Housing Costs'!F57+'Temp Relocation Living Costs'!F57</f>
        <v>0</v>
      </c>
      <c r="G57" s="51">
        <f>'Temp Relocation Housing Costs'!G57+'Temp Relocation Living Costs'!G57</f>
        <v>0</v>
      </c>
      <c r="H57" s="52">
        <f>'Temp Relocation Housing Costs'!H57+'Temp Relocation Living Costs'!H57</f>
        <v>894969.89413058839</v>
      </c>
      <c r="I57" s="52">
        <f>'Temp Relocation Housing Costs'!I57+'Temp Relocation Living Costs'!I57</f>
        <v>1027349.672192642</v>
      </c>
      <c r="J57" s="52">
        <f>'Temp Relocation Housing Costs'!J57+'Temp Relocation Living Costs'!J57</f>
        <v>707679.53030437767</v>
      </c>
      <c r="K57" s="52">
        <f>'Temp Relocation Housing Costs'!K57+'Temp Relocation Living Costs'!K57</f>
        <v>638459.96899628907</v>
      </c>
      <c r="L57" s="52">
        <f>'Temp Relocation Housing Costs'!L57+'Temp Relocation Living Costs'!L57</f>
        <v>525883.12215696205</v>
      </c>
      <c r="M57" s="52">
        <f>'Temp Relocation Housing Costs'!M57+'Temp Relocation Living Costs'!M57</f>
        <v>223349.51007759187</v>
      </c>
      <c r="N57" s="53">
        <f>'Temp Relocation Housing Costs'!N57+'Temp Relocation Living Costs'!N57</f>
        <v>397838368.18730044</v>
      </c>
      <c r="O57" s="53">
        <f>'Temp Relocation Housing Costs'!O57+'Temp Relocation Living Costs'!O57</f>
        <v>765632483.82825446</v>
      </c>
      <c r="P57" s="53">
        <f>'Temp Relocation Housing Costs'!P57+'Temp Relocation Living Costs'!P57</f>
        <v>611616950.0267508</v>
      </c>
      <c r="Q57" s="53">
        <f>'Temp Relocation Housing Costs'!Q57+'Temp Relocation Living Costs'!Q57</f>
        <v>249957722.7033042</v>
      </c>
      <c r="R57" s="53">
        <f>'Temp Relocation Housing Costs'!R57+'Temp Relocation Living Costs'!R57</f>
        <v>160589343.30166745</v>
      </c>
      <c r="S57" s="53">
        <f>'Temp Relocation Housing Costs'!S57+'Temp Relocation Living Costs'!S57</f>
        <v>90939221.128312856</v>
      </c>
      <c r="U57" s="68">
        <v>2076</v>
      </c>
      <c r="V57" s="55">
        <f t="shared" si="0"/>
        <v>0</v>
      </c>
      <c r="W57" s="56">
        <f t="shared" si="1"/>
        <v>4017691.6978584509</v>
      </c>
      <c r="X57" s="57">
        <f t="shared" si="2"/>
        <v>2276574089.1755905</v>
      </c>
      <c r="Y57" s="58">
        <f t="shared" si="3"/>
        <v>2280591780.8734488</v>
      </c>
      <c r="Z57" s="96">
        <f t="shared" si="4"/>
        <v>122766804.35722877</v>
      </c>
      <c r="AC57">
        <v>2076</v>
      </c>
      <c r="AD57" s="51">
        <f>'Temp Relocation Housing Costs'!V57+'Temp Relocation Living Costs'!V57</f>
        <v>0</v>
      </c>
      <c r="AE57" s="51">
        <f>'Temp Relocation Housing Costs'!W57+'Temp Relocation Living Costs'!W57</f>
        <v>0</v>
      </c>
      <c r="AF57" s="51">
        <f>'Temp Relocation Housing Costs'!X57+'Temp Relocation Living Costs'!X57</f>
        <v>0</v>
      </c>
      <c r="AG57" s="51">
        <f>'Temp Relocation Housing Costs'!Y57+'Temp Relocation Living Costs'!Y57</f>
        <v>0</v>
      </c>
      <c r="AH57" s="51">
        <f>'Temp Relocation Housing Costs'!Z57+'Temp Relocation Living Costs'!Z57</f>
        <v>0</v>
      </c>
      <c r="AI57" s="51">
        <f>'Temp Relocation Housing Costs'!AA57+'Temp Relocation Living Costs'!AA57</f>
        <v>0</v>
      </c>
      <c r="AJ57" s="52">
        <f>'Temp Relocation Housing Costs'!AB57+'Temp Relocation Living Costs'!AB57</f>
        <v>833195.19801951828</v>
      </c>
      <c r="AK57" s="52">
        <f>'Temp Relocation Housing Costs'!AC57+'Temp Relocation Living Costs'!AC57</f>
        <v>938167.4762399327</v>
      </c>
      <c r="AL57" s="52">
        <f>'Temp Relocation Housing Costs'!AD57+'Temp Relocation Living Costs'!AD57</f>
        <v>639460.45497364784</v>
      </c>
      <c r="AM57" s="52">
        <f>'Temp Relocation Housing Costs'!AE57+'Temp Relocation Living Costs'!AE57</f>
        <v>636817.09488947911</v>
      </c>
      <c r="AN57" s="52">
        <f>'Temp Relocation Housing Costs'!AF57+'Temp Relocation Living Costs'!AF57</f>
        <v>515140.91716977191</v>
      </c>
      <c r="AO57" s="52">
        <f>'Temp Relocation Housing Costs'!AG57+'Temp Relocation Living Costs'!AG57</f>
        <v>204283.05773333198</v>
      </c>
      <c r="AP57" s="53">
        <f>'Temp Relocation Housing Costs'!AH57+'Temp Relocation Living Costs'!AH57</f>
        <v>370377841.90896243</v>
      </c>
      <c r="AQ57" s="53">
        <f>'Temp Relocation Housing Costs'!AI57+'Temp Relocation Living Costs'!AI57</f>
        <v>699169440.08697271</v>
      </c>
      <c r="AR57" s="53">
        <f>'Temp Relocation Housing Costs'!AJ57+'Temp Relocation Living Costs'!AJ57</f>
        <v>552658140.28206253</v>
      </c>
      <c r="AS57" s="53">
        <f>'Temp Relocation Housing Costs'!AK57+'Temp Relocation Living Costs'!AK57</f>
        <v>249314535.83119377</v>
      </c>
      <c r="AT57" s="53">
        <f>'Temp Relocation Housing Costs'!AL57+'Temp Relocation Living Costs'!AL57</f>
        <v>157308987.70206362</v>
      </c>
      <c r="AU57" s="53">
        <f>'Temp Relocation Housing Costs'!AM57+'Temp Relocation Living Costs'!AM57</f>
        <v>83176104.364525333</v>
      </c>
      <c r="AW57" s="68">
        <v>2076</v>
      </c>
      <c r="AX57" s="55">
        <f t="shared" si="5"/>
        <v>0</v>
      </c>
      <c r="AY57" s="56">
        <f t="shared" si="6"/>
        <v>3767064.1990256817</v>
      </c>
      <c r="AZ57" s="57">
        <f t="shared" si="7"/>
        <v>2112005050.1757803</v>
      </c>
      <c r="BA57" s="58">
        <f t="shared" si="8"/>
        <v>2115772114.3748059</v>
      </c>
    </row>
    <row r="58" spans="1:53" x14ac:dyDescent="0.35">
      <c r="A58">
        <v>2077</v>
      </c>
      <c r="B58" s="51">
        <f>'Temp Relocation Housing Costs'!B58+'Temp Relocation Living Costs'!B58</f>
        <v>0</v>
      </c>
      <c r="C58" s="51">
        <f>'Temp Relocation Housing Costs'!C58+'Temp Relocation Living Costs'!C58</f>
        <v>0</v>
      </c>
      <c r="D58" s="51">
        <f>'Temp Relocation Housing Costs'!D58+'Temp Relocation Living Costs'!D58</f>
        <v>0</v>
      </c>
      <c r="E58" s="51">
        <f>'Temp Relocation Housing Costs'!E58+'Temp Relocation Living Costs'!E58</f>
        <v>0</v>
      </c>
      <c r="F58" s="51">
        <f>'Temp Relocation Housing Costs'!F58+'Temp Relocation Living Costs'!F58</f>
        <v>0</v>
      </c>
      <c r="G58" s="51">
        <f>'Temp Relocation Housing Costs'!G58+'Temp Relocation Living Costs'!G58</f>
        <v>0</v>
      </c>
      <c r="H58" s="52">
        <f>'Temp Relocation Housing Costs'!H58+'Temp Relocation Living Costs'!H58</f>
        <v>900369.56106577581</v>
      </c>
      <c r="I58" s="52">
        <f>'Temp Relocation Housing Costs'!I58+'Temp Relocation Living Costs'!I58</f>
        <v>1033548.0327097889</v>
      </c>
      <c r="J58" s="52">
        <f>'Temp Relocation Housing Costs'!J58+'Temp Relocation Living Costs'!J58</f>
        <v>711949.20885507972</v>
      </c>
      <c r="K58" s="52">
        <f>'Temp Relocation Housing Costs'!K58+'Temp Relocation Living Costs'!K58</f>
        <v>642312.02168168011</v>
      </c>
      <c r="L58" s="52">
        <f>'Temp Relocation Housing Costs'!L58+'Temp Relocation Living Costs'!L58</f>
        <v>529055.95928266505</v>
      </c>
      <c r="M58" s="52">
        <f>'Temp Relocation Housing Costs'!M58+'Temp Relocation Living Costs'!M58</f>
        <v>224697.05592518472</v>
      </c>
      <c r="N58" s="53">
        <f>'Temp Relocation Housing Costs'!N58+'Temp Relocation Living Costs'!N58</f>
        <v>403365079.97755569</v>
      </c>
      <c r="O58" s="53">
        <f>'Temp Relocation Housing Costs'!O58+'Temp Relocation Living Costs'!O58</f>
        <v>776268537.0944488</v>
      </c>
      <c r="P58" s="53">
        <f>'Temp Relocation Housing Costs'!P58+'Temp Relocation Living Costs'!P58</f>
        <v>620113442.26864874</v>
      </c>
      <c r="Q58" s="53">
        <f>'Temp Relocation Housing Costs'!Q58+'Temp Relocation Living Costs'!Q58</f>
        <v>253430098.43072355</v>
      </c>
      <c r="R58" s="53">
        <f>'Temp Relocation Housing Costs'!R58+'Temp Relocation Living Costs'!R58</f>
        <v>162820226.71559909</v>
      </c>
      <c r="S58" s="53">
        <f>'Temp Relocation Housing Costs'!S58+'Temp Relocation Living Costs'!S58</f>
        <v>92202535.342817798</v>
      </c>
      <c r="U58" s="68">
        <v>2077</v>
      </c>
      <c r="V58" s="55">
        <f t="shared" si="0"/>
        <v>0</v>
      </c>
      <c r="W58" s="56">
        <f t="shared" si="1"/>
        <v>4041931.8395201745</v>
      </c>
      <c r="X58" s="57">
        <f t="shared" si="2"/>
        <v>2308199919.8297939</v>
      </c>
      <c r="Y58" s="58">
        <f t="shared" si="3"/>
        <v>2312241851.6693139</v>
      </c>
      <c r="Z58" s="96">
        <f t="shared" si="4"/>
        <v>117914515.95333175</v>
      </c>
      <c r="AC58">
        <v>2077</v>
      </c>
      <c r="AD58" s="51">
        <f>'Temp Relocation Housing Costs'!V58+'Temp Relocation Living Costs'!V58</f>
        <v>0</v>
      </c>
      <c r="AE58" s="51">
        <f>'Temp Relocation Housing Costs'!W58+'Temp Relocation Living Costs'!W58</f>
        <v>0</v>
      </c>
      <c r="AF58" s="51">
        <f>'Temp Relocation Housing Costs'!X58+'Temp Relocation Living Costs'!X58</f>
        <v>0</v>
      </c>
      <c r="AG58" s="51">
        <f>'Temp Relocation Housing Costs'!Y58+'Temp Relocation Living Costs'!Y58</f>
        <v>0</v>
      </c>
      <c r="AH58" s="51">
        <f>'Temp Relocation Housing Costs'!Z58+'Temp Relocation Living Costs'!Z58</f>
        <v>0</v>
      </c>
      <c r="AI58" s="51">
        <f>'Temp Relocation Housing Costs'!AA58+'Temp Relocation Living Costs'!AA58</f>
        <v>0</v>
      </c>
      <c r="AJ58" s="52">
        <f>'Temp Relocation Housing Costs'!AB58+'Temp Relocation Living Costs'!AB58</f>
        <v>838222.15656953049</v>
      </c>
      <c r="AK58" s="52">
        <f>'Temp Relocation Housing Costs'!AC58+'Temp Relocation Living Costs'!AC58</f>
        <v>943827.76932279905</v>
      </c>
      <c r="AL58" s="52">
        <f>'Temp Relocation Housing Costs'!AD58+'Temp Relocation Living Costs'!AD58</f>
        <v>643318.54394147312</v>
      </c>
      <c r="AM58" s="52">
        <f>'Temp Relocation Housing Costs'!AE58+'Temp Relocation Living Costs'!AE58</f>
        <v>640659.23553978233</v>
      </c>
      <c r="AN58" s="52">
        <f>'Temp Relocation Housing Costs'!AF58+'Temp Relocation Living Costs'!AF58</f>
        <v>518248.94280912128</v>
      </c>
      <c r="AO58" s="52">
        <f>'Temp Relocation Housing Costs'!AG58+'Temp Relocation Living Costs'!AG58</f>
        <v>205515.56899376184</v>
      </c>
      <c r="AP58" s="53">
        <f>'Temp Relocation Housing Costs'!AH58+'Temp Relocation Living Costs'!AH58</f>
        <v>375523076.12821174</v>
      </c>
      <c r="AQ58" s="53">
        <f>'Temp Relocation Housing Costs'!AI58+'Temp Relocation Living Costs'!AI58</f>
        <v>708882198.5761075</v>
      </c>
      <c r="AR58" s="53">
        <f>'Temp Relocation Housing Costs'!AJ58+'Temp Relocation Living Costs'!AJ58</f>
        <v>560335585.45607686</v>
      </c>
      <c r="AS58" s="53">
        <f>'Temp Relocation Housing Costs'!AK58+'Temp Relocation Living Costs'!AK58</f>
        <v>252777976.50168124</v>
      </c>
      <c r="AT58" s="53">
        <f>'Temp Relocation Housing Costs'!AL58+'Temp Relocation Living Costs'!AL58</f>
        <v>159494300.90100774</v>
      </c>
      <c r="AU58" s="53">
        <f>'Temp Relocation Housing Costs'!AM58+'Temp Relocation Living Costs'!AM58</f>
        <v>84331574.50872843</v>
      </c>
      <c r="AW58" s="68">
        <v>2077</v>
      </c>
      <c r="AX58" s="55">
        <f t="shared" si="5"/>
        <v>0</v>
      </c>
      <c r="AY58" s="56">
        <f t="shared" si="6"/>
        <v>3789792.2171764676</v>
      </c>
      <c r="AZ58" s="57">
        <f t="shared" si="7"/>
        <v>2141344712.0718136</v>
      </c>
      <c r="BA58" s="58">
        <f t="shared" si="8"/>
        <v>2145134504.28899</v>
      </c>
    </row>
    <row r="59" spans="1:53" x14ac:dyDescent="0.35">
      <c r="A59">
        <v>2078</v>
      </c>
      <c r="B59" s="51">
        <f>'Temp Relocation Housing Costs'!B59+'Temp Relocation Living Costs'!B59</f>
        <v>0</v>
      </c>
      <c r="C59" s="51">
        <f>'Temp Relocation Housing Costs'!C59+'Temp Relocation Living Costs'!C59</f>
        <v>0</v>
      </c>
      <c r="D59" s="51">
        <f>'Temp Relocation Housing Costs'!D59+'Temp Relocation Living Costs'!D59</f>
        <v>0</v>
      </c>
      <c r="E59" s="51">
        <f>'Temp Relocation Housing Costs'!E59+'Temp Relocation Living Costs'!E59</f>
        <v>0</v>
      </c>
      <c r="F59" s="51">
        <f>'Temp Relocation Housing Costs'!F59+'Temp Relocation Living Costs'!F59</f>
        <v>0</v>
      </c>
      <c r="G59" s="51">
        <f>'Temp Relocation Housing Costs'!G59+'Temp Relocation Living Costs'!G59</f>
        <v>0</v>
      </c>
      <c r="H59" s="52">
        <f>'Temp Relocation Housing Costs'!H59+'Temp Relocation Living Costs'!H59</f>
        <v>905801.80608342402</v>
      </c>
      <c r="I59" s="52">
        <f>'Temp Relocation Housing Costs'!I59+'Temp Relocation Living Costs'!I59</f>
        <v>1039783.790107609</v>
      </c>
      <c r="J59" s="52">
        <f>'Temp Relocation Housing Costs'!J59+'Temp Relocation Living Costs'!J59</f>
        <v>716244.64787241363</v>
      </c>
      <c r="K59" s="52">
        <f>'Temp Relocation Housing Costs'!K59+'Temp Relocation Living Costs'!K59</f>
        <v>646187.31515053718</v>
      </c>
      <c r="L59" s="52">
        <f>'Temp Relocation Housing Costs'!L59+'Temp Relocation Living Costs'!L59</f>
        <v>532247.93924639071</v>
      </c>
      <c r="M59" s="52">
        <f>'Temp Relocation Housing Costs'!M59+'Temp Relocation Living Costs'!M59</f>
        <v>226052.73198900567</v>
      </c>
      <c r="N59" s="53">
        <f>'Temp Relocation Housing Costs'!N59+'Temp Relocation Living Costs'!N59</f>
        <v>408968568.03087395</v>
      </c>
      <c r="O59" s="53">
        <f>'Temp Relocation Housing Costs'!O59+'Temp Relocation Living Costs'!O59</f>
        <v>787052344.84007144</v>
      </c>
      <c r="P59" s="53">
        <f>'Temp Relocation Housing Costs'!P59+'Temp Relocation Living Costs'!P59</f>
        <v>628727966.52456069</v>
      </c>
      <c r="Q59" s="53">
        <f>'Temp Relocation Housing Costs'!Q59+'Temp Relocation Living Costs'!Q59</f>
        <v>256950711.88835555</v>
      </c>
      <c r="R59" s="53">
        <f>'Temp Relocation Housing Costs'!R59+'Temp Relocation Living Costs'!R59</f>
        <v>165082101.2320798</v>
      </c>
      <c r="S59" s="53">
        <f>'Temp Relocation Housing Costs'!S59+'Temp Relocation Living Costs'!S59</f>
        <v>93483399.331609026</v>
      </c>
      <c r="U59" s="68">
        <v>2078</v>
      </c>
      <c r="V59" s="55">
        <f t="shared" si="0"/>
        <v>0</v>
      </c>
      <c r="W59" s="56">
        <f t="shared" si="1"/>
        <v>4066318.2304493804</v>
      </c>
      <c r="X59" s="57">
        <f t="shared" si="2"/>
        <v>2340265091.8475509</v>
      </c>
      <c r="Y59" s="58">
        <f t="shared" si="3"/>
        <v>2344331410.0780001</v>
      </c>
      <c r="Z59" s="96">
        <f t="shared" si="4"/>
        <v>113254023.4654744</v>
      </c>
      <c r="AC59">
        <v>2078</v>
      </c>
      <c r="AD59" s="51">
        <f>'Temp Relocation Housing Costs'!V59+'Temp Relocation Living Costs'!V59</f>
        <v>0</v>
      </c>
      <c r="AE59" s="51">
        <f>'Temp Relocation Housing Costs'!W59+'Temp Relocation Living Costs'!W59</f>
        <v>0</v>
      </c>
      <c r="AF59" s="51">
        <f>'Temp Relocation Housing Costs'!X59+'Temp Relocation Living Costs'!X59</f>
        <v>0</v>
      </c>
      <c r="AG59" s="51">
        <f>'Temp Relocation Housing Costs'!Y59+'Temp Relocation Living Costs'!Y59</f>
        <v>0</v>
      </c>
      <c r="AH59" s="51">
        <f>'Temp Relocation Housing Costs'!Z59+'Temp Relocation Living Costs'!Z59</f>
        <v>0</v>
      </c>
      <c r="AI59" s="51">
        <f>'Temp Relocation Housing Costs'!AA59+'Temp Relocation Living Costs'!AA59</f>
        <v>0</v>
      </c>
      <c r="AJ59" s="52">
        <f>'Temp Relocation Housing Costs'!AB59+'Temp Relocation Living Costs'!AB59</f>
        <v>843279.44452173193</v>
      </c>
      <c r="AK59" s="52">
        <f>'Temp Relocation Housing Costs'!AC59+'Temp Relocation Living Costs'!AC59</f>
        <v>949522.21293698857</v>
      </c>
      <c r="AL59" s="52">
        <f>'Temp Relocation Housing Costs'!AD59+'Temp Relocation Living Costs'!AD59</f>
        <v>647199.91011177131</v>
      </c>
      <c r="AM59" s="52">
        <f>'Temp Relocation Housing Costs'!AE59+'Temp Relocation Living Costs'!AE59</f>
        <v>644524.55717077106</v>
      </c>
      <c r="AN59" s="52">
        <f>'Temp Relocation Housing Costs'!AF59+'Temp Relocation Living Costs'!AF59</f>
        <v>521375.72025608877</v>
      </c>
      <c r="AO59" s="52">
        <f>'Temp Relocation Housing Costs'!AG59+'Temp Relocation Living Costs'!AG59</f>
        <v>206755.51642645159</v>
      </c>
      <c r="AP59" s="53">
        <f>'Temp Relocation Housing Costs'!AH59+'Temp Relocation Living Costs'!AH59</f>
        <v>380739787.18050903</v>
      </c>
      <c r="AQ59" s="53">
        <f>'Temp Relocation Housing Costs'!AI59+'Temp Relocation Living Costs'!AI59</f>
        <v>718729885.27013755</v>
      </c>
      <c r="AR59" s="53">
        <f>'Temp Relocation Housing Costs'!AJ59+'Temp Relocation Living Costs'!AJ59</f>
        <v>568119684.5633347</v>
      </c>
      <c r="AS59" s="53">
        <f>'Temp Relocation Housing Costs'!AK59+'Temp Relocation Living Costs'!AK59</f>
        <v>256289530.77789161</v>
      </c>
      <c r="AT59" s="53">
        <f>'Temp Relocation Housing Costs'!AL59+'Temp Relocation Living Costs'!AL59</f>
        <v>161709972.14781195</v>
      </c>
      <c r="AU59" s="53">
        <f>'Temp Relocation Housing Costs'!AM59+'Temp Relocation Living Costs'!AM59</f>
        <v>85503096.27333799</v>
      </c>
      <c r="AW59" s="68">
        <v>2078</v>
      </c>
      <c r="AX59" s="55">
        <f t="shared" si="5"/>
        <v>0</v>
      </c>
      <c r="AY59" s="56">
        <f t="shared" si="6"/>
        <v>3812657.361423803</v>
      </c>
      <c r="AZ59" s="57">
        <f t="shared" si="7"/>
        <v>2171091956.2130227</v>
      </c>
      <c r="BA59" s="58">
        <f t="shared" si="8"/>
        <v>2174904613.5744467</v>
      </c>
    </row>
    <row r="60" spans="1:53" x14ac:dyDescent="0.35">
      <c r="A60">
        <v>2079</v>
      </c>
      <c r="B60" s="51">
        <f>'Temp Relocation Housing Costs'!B60+'Temp Relocation Living Costs'!B60</f>
        <v>0</v>
      </c>
      <c r="C60" s="51">
        <f>'Temp Relocation Housing Costs'!C60+'Temp Relocation Living Costs'!C60</f>
        <v>0</v>
      </c>
      <c r="D60" s="51">
        <f>'Temp Relocation Housing Costs'!D60+'Temp Relocation Living Costs'!D60</f>
        <v>0</v>
      </c>
      <c r="E60" s="51">
        <f>'Temp Relocation Housing Costs'!E60+'Temp Relocation Living Costs'!E60</f>
        <v>0</v>
      </c>
      <c r="F60" s="51">
        <f>'Temp Relocation Housing Costs'!F60+'Temp Relocation Living Costs'!F60</f>
        <v>0</v>
      </c>
      <c r="G60" s="51">
        <f>'Temp Relocation Housing Costs'!G60+'Temp Relocation Living Costs'!G60</f>
        <v>0</v>
      </c>
      <c r="H60" s="52">
        <f>'Temp Relocation Housing Costs'!H60+'Temp Relocation Living Costs'!H60</f>
        <v>911266.82573851873</v>
      </c>
      <c r="I60" s="52">
        <f>'Temp Relocation Housing Costs'!I60+'Temp Relocation Living Costs'!I60</f>
        <v>1046057.1700145858</v>
      </c>
      <c r="J60" s="52">
        <f>'Temp Relocation Housing Costs'!J60+'Temp Relocation Living Costs'!J60</f>
        <v>720566.00277829962</v>
      </c>
      <c r="K60" s="52">
        <f>'Temp Relocation Housing Costs'!K60+'Temp Relocation Living Costs'!K60</f>
        <v>650085.98962264939</v>
      </c>
      <c r="L60" s="52">
        <f>'Temp Relocation Housing Costs'!L60+'Temp Relocation Living Costs'!L60</f>
        <v>535459.17754358763</v>
      </c>
      <c r="M60" s="52">
        <f>'Temp Relocation Housing Costs'!M60+'Temp Relocation Living Costs'!M60</f>
        <v>227416.58732149767</v>
      </c>
      <c r="N60" s="53">
        <f>'Temp Relocation Housing Costs'!N60+'Temp Relocation Living Costs'!N60</f>
        <v>414649898.91175038</v>
      </c>
      <c r="O60" s="53">
        <f>'Temp Relocation Housing Costs'!O60+'Temp Relocation Living Costs'!O60</f>
        <v>797985959.64850473</v>
      </c>
      <c r="P60" s="53">
        <f>'Temp Relocation Housing Costs'!P60+'Temp Relocation Living Costs'!P60</f>
        <v>637462162.47777379</v>
      </c>
      <c r="Q60" s="53">
        <f>'Temp Relocation Housing Costs'!Q60+'Temp Relocation Living Costs'!Q60</f>
        <v>260520233.18761671</v>
      </c>
      <c r="R60" s="53">
        <f>'Temp Relocation Housing Costs'!R60+'Temp Relocation Living Costs'!R60</f>
        <v>167375397.37492421</v>
      </c>
      <c r="S60" s="53">
        <f>'Temp Relocation Housing Costs'!S60+'Temp Relocation Living Costs'!S60</f>
        <v>94782056.893556133</v>
      </c>
      <c r="U60" s="68">
        <v>2079</v>
      </c>
      <c r="V60" s="55">
        <f t="shared" si="0"/>
        <v>0</v>
      </c>
      <c r="W60" s="56">
        <f t="shared" si="1"/>
        <v>4090851.7530191382</v>
      </c>
      <c r="X60" s="57">
        <f t="shared" si="2"/>
        <v>2372775708.4941258</v>
      </c>
      <c r="Y60" s="58">
        <f t="shared" si="3"/>
        <v>2376866560.2471452</v>
      </c>
      <c r="Z60" s="96">
        <f t="shared" si="4"/>
        <v>108777745.23410392</v>
      </c>
      <c r="AC60">
        <v>2079</v>
      </c>
      <c r="AD60" s="51">
        <f>'Temp Relocation Housing Costs'!V60+'Temp Relocation Living Costs'!V60</f>
        <v>0</v>
      </c>
      <c r="AE60" s="51">
        <f>'Temp Relocation Housing Costs'!W60+'Temp Relocation Living Costs'!W60</f>
        <v>0</v>
      </c>
      <c r="AF60" s="51">
        <f>'Temp Relocation Housing Costs'!X60+'Temp Relocation Living Costs'!X60</f>
        <v>0</v>
      </c>
      <c r="AG60" s="51">
        <f>'Temp Relocation Housing Costs'!Y60+'Temp Relocation Living Costs'!Y60</f>
        <v>0</v>
      </c>
      <c r="AH60" s="51">
        <f>'Temp Relocation Housing Costs'!Z60+'Temp Relocation Living Costs'!Z60</f>
        <v>0</v>
      </c>
      <c r="AI60" s="51">
        <f>'Temp Relocation Housing Costs'!AA60+'Temp Relocation Living Costs'!AA60</f>
        <v>0</v>
      </c>
      <c r="AJ60" s="52">
        <f>'Temp Relocation Housing Costs'!AB60+'Temp Relocation Living Costs'!AB60</f>
        <v>848367.24486403365</v>
      </c>
      <c r="AK60" s="52">
        <f>'Temp Relocation Housing Costs'!AC60+'Temp Relocation Living Costs'!AC60</f>
        <v>955251.01312462264</v>
      </c>
      <c r="AL60" s="52">
        <f>'Temp Relocation Housing Costs'!AD60+'Temp Relocation Living Costs'!AD60</f>
        <v>651104.69392405986</v>
      </c>
      <c r="AM60" s="52">
        <f>'Temp Relocation Housing Costs'!AE60+'Temp Relocation Living Costs'!AE60</f>
        <v>648413.19964142318</v>
      </c>
      <c r="AN60" s="52">
        <f>'Temp Relocation Housing Costs'!AF60+'Temp Relocation Living Costs'!AF60</f>
        <v>524521.36264689919</v>
      </c>
      <c r="AO60" s="52">
        <f>'Temp Relocation Housing Costs'!AG60+'Temp Relocation Living Costs'!AG60</f>
        <v>208002.94489643385</v>
      </c>
      <c r="AP60" s="53">
        <f>'Temp Relocation Housing Costs'!AH60+'Temp Relocation Living Costs'!AH60</f>
        <v>386028968.01145172</v>
      </c>
      <c r="AQ60" s="53">
        <f>'Temp Relocation Housing Costs'!AI60+'Temp Relocation Living Costs'!AI60</f>
        <v>728714374.57173526</v>
      </c>
      <c r="AR60" s="53">
        <f>'Temp Relocation Housing Costs'!AJ60+'Temp Relocation Living Costs'!AJ60</f>
        <v>576011919.22450757</v>
      </c>
      <c r="AS60" s="53">
        <f>'Temp Relocation Housing Costs'!AK60+'Temp Relocation Living Costs'!AK60</f>
        <v>259849867.04692209</v>
      </c>
      <c r="AT60" s="53">
        <f>'Temp Relocation Housing Costs'!AL60+'Temp Relocation Living Costs'!AL60</f>
        <v>163956423.1719887</v>
      </c>
      <c r="AU60" s="53">
        <f>'Temp Relocation Housing Costs'!AM60+'Temp Relocation Living Costs'!AM60</f>
        <v>86690892.645091444</v>
      </c>
      <c r="AW60" s="68">
        <v>2079</v>
      </c>
      <c r="AX60" s="55">
        <f t="shared" si="5"/>
        <v>0</v>
      </c>
      <c r="AY60" s="56">
        <f t="shared" si="6"/>
        <v>3835660.4590974725</v>
      </c>
      <c r="AZ60" s="57">
        <f t="shared" si="7"/>
        <v>2201252444.6716967</v>
      </c>
      <c r="BA60" s="58">
        <f t="shared" si="8"/>
        <v>2205088105.130794</v>
      </c>
    </row>
    <row r="61" spans="1:53" x14ac:dyDescent="0.35">
      <c r="A61">
        <v>2080</v>
      </c>
      <c r="B61" s="51">
        <f>'Temp Relocation Housing Costs'!B61+'Temp Relocation Living Costs'!B61</f>
        <v>0</v>
      </c>
      <c r="C61" s="51">
        <f>'Temp Relocation Housing Costs'!C61+'Temp Relocation Living Costs'!C61</f>
        <v>0</v>
      </c>
      <c r="D61" s="51">
        <f>'Temp Relocation Housing Costs'!D61+'Temp Relocation Living Costs'!D61</f>
        <v>0</v>
      </c>
      <c r="E61" s="51">
        <f>'Temp Relocation Housing Costs'!E61+'Temp Relocation Living Costs'!E61</f>
        <v>0</v>
      </c>
      <c r="F61" s="51">
        <f>'Temp Relocation Housing Costs'!F61+'Temp Relocation Living Costs'!F61</f>
        <v>0</v>
      </c>
      <c r="G61" s="51">
        <f>'Temp Relocation Housing Costs'!G61+'Temp Relocation Living Costs'!G61</f>
        <v>0</v>
      </c>
      <c r="H61" s="52">
        <f>'Temp Relocation Housing Costs'!H61+'Temp Relocation Living Costs'!H61</f>
        <v>918583.68687189429</v>
      </c>
      <c r="I61" s="52">
        <f>'Temp Relocation Housing Costs'!I61+'Temp Relocation Living Costs'!I61</f>
        <v>1054456.3071656236</v>
      </c>
      <c r="J61" s="52">
        <f>'Temp Relocation Housing Costs'!J61+'Temp Relocation Living Costs'!J61</f>
        <v>726351.66426717001</v>
      </c>
      <c r="K61" s="52">
        <f>'Temp Relocation Housing Costs'!K61+'Temp Relocation Living Costs'!K61</f>
        <v>655305.74389930419</v>
      </c>
      <c r="L61" s="52">
        <f>'Temp Relocation Housing Costs'!L61+'Temp Relocation Living Costs'!L61</f>
        <v>539758.55543601001</v>
      </c>
      <c r="M61" s="52">
        <f>'Temp Relocation Housing Costs'!M61+'Temp Relocation Living Costs'!M61</f>
        <v>229242.58991685067</v>
      </c>
      <c r="N61" s="53">
        <f>'Temp Relocation Housing Costs'!N61+'Temp Relocation Living Costs'!N61</f>
        <v>421244251.27853191</v>
      </c>
      <c r="O61" s="53">
        <f>'Temp Relocation Housing Costs'!O61+'Temp Relocation Living Costs'!O61</f>
        <v>810676667.19594932</v>
      </c>
      <c r="P61" s="53">
        <f>'Temp Relocation Housing Costs'!P61+'Temp Relocation Living Costs'!P61</f>
        <v>647599992.32145989</v>
      </c>
      <c r="Q61" s="53">
        <f>'Temp Relocation Housing Costs'!Q61+'Temp Relocation Living Costs'!Q61</f>
        <v>264663396.42200804</v>
      </c>
      <c r="R61" s="53">
        <f>'Temp Relocation Housing Costs'!R61+'Temp Relocation Living Costs'!R61</f>
        <v>170037238.96880153</v>
      </c>
      <c r="S61" s="53">
        <f>'Temp Relocation Housing Costs'!S61+'Temp Relocation Living Costs'!S61</f>
        <v>96289415.951992735</v>
      </c>
      <c r="U61" s="68">
        <v>2080</v>
      </c>
      <c r="V61" s="55">
        <f t="shared" si="0"/>
        <v>0</v>
      </c>
      <c r="W61" s="56">
        <f t="shared" si="1"/>
        <v>4123698.5475568529</v>
      </c>
      <c r="X61" s="57">
        <f t="shared" si="2"/>
        <v>2410510962.1387429</v>
      </c>
      <c r="Y61" s="58">
        <f t="shared" si="3"/>
        <v>2414634660.6862998</v>
      </c>
      <c r="Z61" s="96">
        <f t="shared" si="4"/>
        <v>104685685.34968971</v>
      </c>
      <c r="AC61">
        <v>2080</v>
      </c>
      <c r="AD61" s="51">
        <f>'Temp Relocation Housing Costs'!V61+'Temp Relocation Living Costs'!V61</f>
        <v>0</v>
      </c>
      <c r="AE61" s="51">
        <f>'Temp Relocation Housing Costs'!W61+'Temp Relocation Living Costs'!W61</f>
        <v>0</v>
      </c>
      <c r="AF61" s="51">
        <f>'Temp Relocation Housing Costs'!X61+'Temp Relocation Living Costs'!X61</f>
        <v>0</v>
      </c>
      <c r="AG61" s="51">
        <f>'Temp Relocation Housing Costs'!Y61+'Temp Relocation Living Costs'!Y61</f>
        <v>0</v>
      </c>
      <c r="AH61" s="51">
        <f>'Temp Relocation Housing Costs'!Z61+'Temp Relocation Living Costs'!Z61</f>
        <v>0</v>
      </c>
      <c r="AI61" s="51">
        <f>'Temp Relocation Housing Costs'!AA61+'Temp Relocation Living Costs'!AA61</f>
        <v>0</v>
      </c>
      <c r="AJ61" s="52">
        <f>'Temp Relocation Housing Costs'!AB61+'Temp Relocation Living Costs'!AB61</f>
        <v>855179.06456979772</v>
      </c>
      <c r="AK61" s="52">
        <f>'Temp Relocation Housing Costs'!AC61+'Temp Relocation Living Costs'!AC61</f>
        <v>962921.03776848561</v>
      </c>
      <c r="AL61" s="52">
        <f>'Temp Relocation Housing Costs'!AD61+'Temp Relocation Living Costs'!AD61</f>
        <v>656332.62771268515</v>
      </c>
      <c r="AM61" s="52">
        <f>'Temp Relocation Housing Costs'!AE61+'Temp Relocation Living Costs'!AE61</f>
        <v>653619.52253700234</v>
      </c>
      <c r="AN61" s="52">
        <f>'Temp Relocation Housing Costs'!AF61+'Temp Relocation Living Costs'!AF61</f>
        <v>528732.91722518217</v>
      </c>
      <c r="AO61" s="52">
        <f>'Temp Relocation Housing Costs'!AG61+'Temp Relocation Living Costs'!AG61</f>
        <v>209673.0689700355</v>
      </c>
      <c r="AP61" s="53">
        <f>'Temp Relocation Housing Costs'!AH61+'Temp Relocation Living Costs'!AH61</f>
        <v>392168149.63318497</v>
      </c>
      <c r="AQ61" s="53">
        <f>'Temp Relocation Housing Costs'!AI61+'Temp Relocation Living Costs'!AI61</f>
        <v>740303426.86205673</v>
      </c>
      <c r="AR61" s="53">
        <f>'Temp Relocation Housing Costs'!AJ61+'Temp Relocation Living Costs'!AJ61</f>
        <v>585172479.91149068</v>
      </c>
      <c r="AS61" s="53">
        <f>'Temp Relocation Housing Costs'!AK61+'Temp Relocation Living Costs'!AK61</f>
        <v>263982369.16561529</v>
      </c>
      <c r="AT61" s="53">
        <f>'Temp Relocation Housing Costs'!AL61+'Temp Relocation Living Costs'!AL61</f>
        <v>166563891.37596226</v>
      </c>
      <c r="AU61" s="53">
        <f>'Temp Relocation Housing Costs'!AM61+'Temp Relocation Living Costs'!AM61</f>
        <v>88069574.503191307</v>
      </c>
      <c r="AW61" s="68">
        <v>2080</v>
      </c>
      <c r="AX61" s="55">
        <f t="shared" si="5"/>
        <v>0</v>
      </c>
      <c r="AY61" s="56">
        <f t="shared" si="6"/>
        <v>3866458.2387831882</v>
      </c>
      <c r="AZ61" s="57">
        <f t="shared" si="7"/>
        <v>2236259891.4515014</v>
      </c>
      <c r="BA61" s="58">
        <f t="shared" si="8"/>
        <v>2240126349.6902847</v>
      </c>
    </row>
    <row r="62" spans="1:53" x14ac:dyDescent="0.35">
      <c r="A62">
        <v>2081</v>
      </c>
      <c r="B62" s="51">
        <f>'Temp Relocation Housing Costs'!B62+'Temp Relocation Living Costs'!B62</f>
        <v>0</v>
      </c>
      <c r="C62" s="51">
        <f>'Temp Relocation Housing Costs'!C62+'Temp Relocation Living Costs'!C62</f>
        <v>0</v>
      </c>
      <c r="D62" s="51">
        <f>'Temp Relocation Housing Costs'!D62+'Temp Relocation Living Costs'!D62</f>
        <v>0</v>
      </c>
      <c r="E62" s="51">
        <f>'Temp Relocation Housing Costs'!E62+'Temp Relocation Living Costs'!E62</f>
        <v>0</v>
      </c>
      <c r="F62" s="51">
        <f>'Temp Relocation Housing Costs'!F62+'Temp Relocation Living Costs'!F62</f>
        <v>0</v>
      </c>
      <c r="G62" s="51">
        <f>'Temp Relocation Housing Costs'!G62+'Temp Relocation Living Costs'!G62</f>
        <v>0</v>
      </c>
      <c r="H62" s="52">
        <f>'Temp Relocation Housing Costs'!H62+'Temp Relocation Living Costs'!H62</f>
        <v>924125.82409207802</v>
      </c>
      <c r="I62" s="52">
        <f>'Temp Relocation Housing Costs'!I62+'Temp Relocation Living Costs'!I62</f>
        <v>1060818.2115087113</v>
      </c>
      <c r="J62" s="52">
        <f>'Temp Relocation Housing Costs'!J62+'Temp Relocation Living Costs'!J62</f>
        <v>730733.9983440853</v>
      </c>
      <c r="K62" s="52">
        <f>'Temp Relocation Housing Costs'!K62+'Temp Relocation Living Costs'!K62</f>
        <v>659259.43304681324</v>
      </c>
      <c r="L62" s="52">
        <f>'Temp Relocation Housing Costs'!L62+'Temp Relocation Living Costs'!L62</f>
        <v>543015.10791211715</v>
      </c>
      <c r="M62" s="52">
        <f>'Temp Relocation Housing Costs'!M62+'Temp Relocation Living Costs'!M62</f>
        <v>230625.690779828</v>
      </c>
      <c r="N62" s="53">
        <f>'Temp Relocation Housing Costs'!N62+'Temp Relocation Living Costs'!N62</f>
        <v>427096114.13611901</v>
      </c>
      <c r="O62" s="53">
        <f>'Temp Relocation Housing Costs'!O62+'Temp Relocation Living Costs'!O62</f>
        <v>821938467.5976826</v>
      </c>
      <c r="P62" s="53">
        <f>'Temp Relocation Housing Costs'!P62+'Temp Relocation Living Costs'!P62</f>
        <v>656596355.66680527</v>
      </c>
      <c r="Q62" s="53">
        <f>'Temp Relocation Housing Costs'!Q62+'Temp Relocation Living Costs'!Q62</f>
        <v>268340061.19448623</v>
      </c>
      <c r="R62" s="53">
        <f>'Temp Relocation Housing Costs'!R62+'Temp Relocation Living Costs'!R62</f>
        <v>172399371.15246484</v>
      </c>
      <c r="S62" s="53">
        <f>'Temp Relocation Housing Costs'!S62+'Temp Relocation Living Costs'!S62</f>
        <v>97627054.281959251</v>
      </c>
      <c r="U62" s="68">
        <v>2081</v>
      </c>
      <c r="V62" s="55">
        <f t="shared" si="0"/>
        <v>0</v>
      </c>
      <c r="W62" s="56">
        <f t="shared" si="1"/>
        <v>4148578.2656836328</v>
      </c>
      <c r="X62" s="57">
        <f t="shared" si="2"/>
        <v>2443997424.0295172</v>
      </c>
      <c r="Y62" s="58">
        <f t="shared" si="3"/>
        <v>2448146002.2952008</v>
      </c>
      <c r="Z62" s="96">
        <f t="shared" si="4"/>
        <v>100548084.93495797</v>
      </c>
      <c r="AC62">
        <v>2081</v>
      </c>
      <c r="AD62" s="51">
        <f>'Temp Relocation Housing Costs'!V62+'Temp Relocation Living Costs'!V62</f>
        <v>0</v>
      </c>
      <c r="AE62" s="51">
        <f>'Temp Relocation Housing Costs'!W62+'Temp Relocation Living Costs'!W62</f>
        <v>0</v>
      </c>
      <c r="AF62" s="51">
        <f>'Temp Relocation Housing Costs'!X62+'Temp Relocation Living Costs'!X62</f>
        <v>0</v>
      </c>
      <c r="AG62" s="51">
        <f>'Temp Relocation Housing Costs'!Y62+'Temp Relocation Living Costs'!Y62</f>
        <v>0</v>
      </c>
      <c r="AH62" s="51">
        <f>'Temp Relocation Housing Costs'!Z62+'Temp Relocation Living Costs'!Z62</f>
        <v>0</v>
      </c>
      <c r="AI62" s="51">
        <f>'Temp Relocation Housing Costs'!AA62+'Temp Relocation Living Costs'!AA62</f>
        <v>0</v>
      </c>
      <c r="AJ62" s="52">
        <f>'Temp Relocation Housing Costs'!AB62+'Temp Relocation Living Costs'!AB62</f>
        <v>860338.65948903013</v>
      </c>
      <c r="AK62" s="52">
        <f>'Temp Relocation Housing Costs'!AC62+'Temp Relocation Living Costs'!AC62</f>
        <v>968730.67776077369</v>
      </c>
      <c r="AL62" s="52">
        <f>'Temp Relocation Housing Costs'!AD62+'Temp Relocation Living Costs'!AD62</f>
        <v>660292.51241002174</v>
      </c>
      <c r="AM62" s="52">
        <f>'Temp Relocation Housing Costs'!AE62+'Temp Relocation Living Costs'!AE62</f>
        <v>657563.03812024416</v>
      </c>
      <c r="AN62" s="52">
        <f>'Temp Relocation Housing Costs'!AF62+'Temp Relocation Living Costs'!AF62</f>
        <v>531922.94816299307</v>
      </c>
      <c r="AO62" s="52">
        <f>'Temp Relocation Housing Costs'!AG62+'Temp Relocation Living Costs'!AG62</f>
        <v>210938.10005671429</v>
      </c>
      <c r="AP62" s="53">
        <f>'Temp Relocation Housing Costs'!AH62+'Temp Relocation Living Costs'!AH62</f>
        <v>397616091.58563101</v>
      </c>
      <c r="AQ62" s="53">
        <f>'Temp Relocation Housing Costs'!AI62+'Temp Relocation Living Costs'!AI62</f>
        <v>750587612.61379051</v>
      </c>
      <c r="AR62" s="53">
        <f>'Temp Relocation Housing Costs'!AJ62+'Temp Relocation Living Costs'!AJ62</f>
        <v>593301609.48437583</v>
      </c>
      <c r="AS62" s="53">
        <f>'Temp Relocation Housing Costs'!AK62+'Temp Relocation Living Costs'!AK62</f>
        <v>267649573.20813802</v>
      </c>
      <c r="AT62" s="53">
        <f>'Temp Relocation Housing Costs'!AL62+'Temp Relocation Living Costs'!AL62</f>
        <v>168877772.32840198</v>
      </c>
      <c r="AU62" s="53">
        <f>'Temp Relocation Housing Costs'!AM62+'Temp Relocation Living Costs'!AM62</f>
        <v>89293024.011058748</v>
      </c>
      <c r="AW62" s="68">
        <v>2081</v>
      </c>
      <c r="AX62" s="55">
        <f t="shared" si="5"/>
        <v>0</v>
      </c>
      <c r="AY62" s="56">
        <f t="shared" si="6"/>
        <v>3889785.9359997772</v>
      </c>
      <c r="AZ62" s="57">
        <f t="shared" si="7"/>
        <v>2267325683.2313962</v>
      </c>
      <c r="BA62" s="58">
        <f t="shared" si="8"/>
        <v>2271215469.1673961</v>
      </c>
    </row>
    <row r="63" spans="1:53" x14ac:dyDescent="0.35">
      <c r="A63">
        <v>2082</v>
      </c>
      <c r="B63" s="51">
        <f>'Temp Relocation Housing Costs'!B63+'Temp Relocation Living Costs'!B63</f>
        <v>0</v>
      </c>
      <c r="C63" s="51">
        <f>'Temp Relocation Housing Costs'!C63+'Temp Relocation Living Costs'!C63</f>
        <v>0</v>
      </c>
      <c r="D63" s="51">
        <f>'Temp Relocation Housing Costs'!D63+'Temp Relocation Living Costs'!D63</f>
        <v>0</v>
      </c>
      <c r="E63" s="51">
        <f>'Temp Relocation Housing Costs'!E63+'Temp Relocation Living Costs'!E63</f>
        <v>0</v>
      </c>
      <c r="F63" s="51">
        <f>'Temp Relocation Housing Costs'!F63+'Temp Relocation Living Costs'!F63</f>
        <v>0</v>
      </c>
      <c r="G63" s="51">
        <f>'Temp Relocation Housing Costs'!G63+'Temp Relocation Living Costs'!G63</f>
        <v>0</v>
      </c>
      <c r="H63" s="52">
        <f>'Temp Relocation Housing Costs'!H63+'Temp Relocation Living Costs'!H63</f>
        <v>929701.39896786783</v>
      </c>
      <c r="I63" s="52">
        <f>'Temp Relocation Housing Costs'!I63+'Temp Relocation Living Costs'!I63</f>
        <v>1067218.4994496738</v>
      </c>
      <c r="J63" s="52">
        <f>'Temp Relocation Housing Costs'!J63+'Temp Relocation Living Costs'!J63</f>
        <v>735142.77257789229</v>
      </c>
      <c r="K63" s="52">
        <f>'Temp Relocation Housing Costs'!K63+'Temp Relocation Living Costs'!K63</f>
        <v>663236.9761861735</v>
      </c>
      <c r="L63" s="52">
        <f>'Temp Relocation Housing Costs'!L63+'Temp Relocation Living Costs'!L63</f>
        <v>546291.30831028649</v>
      </c>
      <c r="M63" s="52">
        <f>'Temp Relocation Housing Costs'!M63+'Temp Relocation Living Costs'!M63</f>
        <v>232017.13637489834</v>
      </c>
      <c r="N63" s="53">
        <f>'Temp Relocation Housing Costs'!N63+'Temp Relocation Living Costs'!N63</f>
        <v>433029270.20732272</v>
      </c>
      <c r="O63" s="53">
        <f>'Temp Relocation Housing Costs'!O63+'Temp Relocation Living Costs'!O63</f>
        <v>833356715.26553404</v>
      </c>
      <c r="P63" s="53">
        <f>'Temp Relocation Housing Costs'!P63+'Temp Relocation Living Costs'!P63</f>
        <v>665717695.16162694</v>
      </c>
      <c r="Q63" s="53">
        <f>'Temp Relocation Housing Costs'!Q63+'Temp Relocation Living Costs'!Q63</f>
        <v>272067801.65038711</v>
      </c>
      <c r="R63" s="53">
        <f>'Temp Relocation Housing Costs'!R63+'Temp Relocation Living Costs'!R63</f>
        <v>174794317.72718117</v>
      </c>
      <c r="S63" s="53">
        <f>'Temp Relocation Housing Costs'!S63+'Temp Relocation Living Costs'!S63</f>
        <v>98983274.885835141</v>
      </c>
      <c r="U63" s="68">
        <v>2082</v>
      </c>
      <c r="V63" s="55">
        <f t="shared" si="0"/>
        <v>0</v>
      </c>
      <c r="W63" s="56">
        <f t="shared" si="1"/>
        <v>4173608.0918667922</v>
      </c>
      <c r="X63" s="57">
        <f t="shared" si="2"/>
        <v>2477949074.8978872</v>
      </c>
      <c r="Y63" s="58">
        <f t="shared" si="3"/>
        <v>2482122682.9897542</v>
      </c>
      <c r="Z63" s="96">
        <f t="shared" si="4"/>
        <v>96574029.064363271</v>
      </c>
      <c r="AC63">
        <v>2082</v>
      </c>
      <c r="AD63" s="51">
        <f>'Temp Relocation Housing Costs'!V63+'Temp Relocation Living Costs'!V63</f>
        <v>0</v>
      </c>
      <c r="AE63" s="51">
        <f>'Temp Relocation Housing Costs'!W63+'Temp Relocation Living Costs'!W63</f>
        <v>0</v>
      </c>
      <c r="AF63" s="51">
        <f>'Temp Relocation Housing Costs'!X63+'Temp Relocation Living Costs'!X63</f>
        <v>0</v>
      </c>
      <c r="AG63" s="51">
        <f>'Temp Relocation Housing Costs'!Y63+'Temp Relocation Living Costs'!Y63</f>
        <v>0</v>
      </c>
      <c r="AH63" s="51">
        <f>'Temp Relocation Housing Costs'!Z63+'Temp Relocation Living Costs'!Z63</f>
        <v>0</v>
      </c>
      <c r="AI63" s="51">
        <f>'Temp Relocation Housing Costs'!AA63+'Temp Relocation Living Costs'!AA63</f>
        <v>0</v>
      </c>
      <c r="AJ63" s="52">
        <f>'Temp Relocation Housing Costs'!AB63+'Temp Relocation Living Costs'!AB63</f>
        <v>865529.38405213878</v>
      </c>
      <c r="AK63" s="52">
        <f>'Temp Relocation Housing Costs'!AC63+'Temp Relocation Living Costs'!AC63</f>
        <v>974575.36934661516</v>
      </c>
      <c r="AL63" s="52">
        <f>'Temp Relocation Housing Costs'!AD63+'Temp Relocation Living Costs'!AD63</f>
        <v>664276.28847913258</v>
      </c>
      <c r="AM63" s="52">
        <f>'Temp Relocation Housing Costs'!AE63+'Temp Relocation Living Costs'!AE63</f>
        <v>661530.34631465923</v>
      </c>
      <c r="AN63" s="52">
        <f>'Temp Relocation Housing Costs'!AF63+'Temp Relocation Living Costs'!AF63</f>
        <v>535132.22567511897</v>
      </c>
      <c r="AO63" s="52">
        <f>'Temp Relocation Housing Costs'!AG63+'Temp Relocation Living Costs'!AG63</f>
        <v>212210.76351915838</v>
      </c>
      <c r="AP63" s="53">
        <f>'Temp Relocation Housing Costs'!AH63+'Temp Relocation Living Costs'!AH63</f>
        <v>403139715.54219949</v>
      </c>
      <c r="AQ63" s="53">
        <f>'Temp Relocation Housing Costs'!AI63+'Temp Relocation Living Costs'!AI63</f>
        <v>761014664.75346541</v>
      </c>
      <c r="AR63" s="53">
        <f>'Temp Relocation Housing Costs'!AJ63+'Temp Relocation Living Costs'!AJ63</f>
        <v>601543667.72339129</v>
      </c>
      <c r="AS63" s="53">
        <f>'Temp Relocation Housing Costs'!AK63+'Temp Relocation Living Costs'!AK63</f>
        <v>271367721.50702143</v>
      </c>
      <c r="AT63" s="53">
        <f>'Temp Relocation Housing Costs'!AL63+'Temp Relocation Living Costs'!AL63</f>
        <v>171223797.3729246</v>
      </c>
      <c r="AU63" s="53">
        <f>'Temp Relocation Housing Costs'!AM63+'Temp Relocation Living Costs'!AM63</f>
        <v>90533469.498601869</v>
      </c>
      <c r="AW63" s="68">
        <v>2082</v>
      </c>
      <c r="AX63" s="55">
        <f t="shared" si="5"/>
        <v>0</v>
      </c>
      <c r="AY63" s="56">
        <f t="shared" si="6"/>
        <v>3913254.3773868233</v>
      </c>
      <c r="AZ63" s="57">
        <f t="shared" si="7"/>
        <v>2298823036.397604</v>
      </c>
      <c r="BA63" s="58">
        <f t="shared" si="8"/>
        <v>2302736290.774991</v>
      </c>
    </row>
    <row r="64" spans="1:53" x14ac:dyDescent="0.35">
      <c r="A64">
        <v>2083</v>
      </c>
      <c r="B64" s="51">
        <f>'Temp Relocation Housing Costs'!B64+'Temp Relocation Living Costs'!B64</f>
        <v>0</v>
      </c>
      <c r="C64" s="51">
        <f>'Temp Relocation Housing Costs'!C64+'Temp Relocation Living Costs'!C64</f>
        <v>0</v>
      </c>
      <c r="D64" s="51">
        <f>'Temp Relocation Housing Costs'!D64+'Temp Relocation Living Costs'!D64</f>
        <v>0</v>
      </c>
      <c r="E64" s="51">
        <f>'Temp Relocation Housing Costs'!E64+'Temp Relocation Living Costs'!E64</f>
        <v>0</v>
      </c>
      <c r="F64" s="51">
        <f>'Temp Relocation Housing Costs'!F64+'Temp Relocation Living Costs'!F64</f>
        <v>0</v>
      </c>
      <c r="G64" s="51">
        <f>'Temp Relocation Housing Costs'!G64+'Temp Relocation Living Costs'!G64</f>
        <v>0</v>
      </c>
      <c r="H64" s="52">
        <f>'Temp Relocation Housing Costs'!H64+'Temp Relocation Living Costs'!H64</f>
        <v>935310.61324035551</v>
      </c>
      <c r="I64" s="52">
        <f>'Temp Relocation Housing Costs'!I64+'Temp Relocation Living Costs'!I64</f>
        <v>1073657.4025702046</v>
      </c>
      <c r="J64" s="52">
        <f>'Temp Relocation Housing Costs'!J64+'Temp Relocation Living Costs'!J64</f>
        <v>739578.14649132104</v>
      </c>
      <c r="K64" s="52">
        <f>'Temp Relocation Housing Costs'!K64+'Temp Relocation Living Costs'!K64</f>
        <v>667238.51723687595</v>
      </c>
      <c r="L64" s="52">
        <f>'Temp Relocation Housing Costs'!L64+'Temp Relocation Living Costs'!L64</f>
        <v>549587.27517331578</v>
      </c>
      <c r="M64" s="52">
        <f>'Temp Relocation Housing Costs'!M64+'Temp Relocation Living Costs'!M64</f>
        <v>233416.97704875408</v>
      </c>
      <c r="N64" s="53">
        <f>'Temp Relocation Housing Costs'!N64+'Temp Relocation Living Costs'!N64</f>
        <v>439044848.80544746</v>
      </c>
      <c r="O64" s="53">
        <f>'Temp Relocation Housing Costs'!O64+'Temp Relocation Living Costs'!O64</f>
        <v>844933583.54179347</v>
      </c>
      <c r="P64" s="53">
        <f>'Temp Relocation Housing Costs'!P64+'Temp Relocation Living Costs'!P64</f>
        <v>674965746.95611644</v>
      </c>
      <c r="Q64" s="53">
        <f>'Temp Relocation Housing Costs'!Q64+'Temp Relocation Living Costs'!Q64</f>
        <v>275847327.325553</v>
      </c>
      <c r="R64" s="53">
        <f>'Temp Relocation Housing Costs'!R64+'Temp Relocation Living Costs'!R64</f>
        <v>177222534.54561943</v>
      </c>
      <c r="S64" s="53">
        <f>'Temp Relocation Housing Costs'!S64+'Temp Relocation Living Costs'!S64</f>
        <v>100358335.90582219</v>
      </c>
      <c r="U64" s="68">
        <v>2083</v>
      </c>
      <c r="V64" s="55">
        <f t="shared" si="0"/>
        <v>0</v>
      </c>
      <c r="W64" s="56">
        <f t="shared" si="1"/>
        <v>4198788.9317608271</v>
      </c>
      <c r="X64" s="57">
        <f t="shared" si="2"/>
        <v>2512372377.0803523</v>
      </c>
      <c r="Y64" s="58">
        <f t="shared" si="3"/>
        <v>2516571166.0121131</v>
      </c>
      <c r="Z64" s="96">
        <f t="shared" si="4"/>
        <v>92757052.942763224</v>
      </c>
      <c r="AC64">
        <v>2083</v>
      </c>
      <c r="AD64" s="51">
        <f>'Temp Relocation Housing Costs'!V64+'Temp Relocation Living Costs'!V64</f>
        <v>0</v>
      </c>
      <c r="AE64" s="51">
        <f>'Temp Relocation Housing Costs'!W64+'Temp Relocation Living Costs'!W64</f>
        <v>0</v>
      </c>
      <c r="AF64" s="51">
        <f>'Temp Relocation Housing Costs'!X64+'Temp Relocation Living Costs'!X64</f>
        <v>0</v>
      </c>
      <c r="AG64" s="51">
        <f>'Temp Relocation Housing Costs'!Y64+'Temp Relocation Living Costs'!Y64</f>
        <v>0</v>
      </c>
      <c r="AH64" s="51">
        <f>'Temp Relocation Housing Costs'!Z64+'Temp Relocation Living Costs'!Z64</f>
        <v>0</v>
      </c>
      <c r="AI64" s="51">
        <f>'Temp Relocation Housing Costs'!AA64+'Temp Relocation Living Costs'!AA64</f>
        <v>0</v>
      </c>
      <c r="AJ64" s="52">
        <f>'Temp Relocation Housing Costs'!AB64+'Temp Relocation Living Costs'!AB64</f>
        <v>870751.42607517191</v>
      </c>
      <c r="AK64" s="52">
        <f>'Temp Relocation Housing Costs'!AC64+'Temp Relocation Living Costs'!AC64</f>
        <v>980455.32400455466</v>
      </c>
      <c r="AL64" s="52">
        <f>'Temp Relocation Housing Costs'!AD64+'Temp Relocation Living Costs'!AD64</f>
        <v>668284.10006503423</v>
      </c>
      <c r="AM64" s="52">
        <f>'Temp Relocation Housing Costs'!AE64+'Temp Relocation Living Costs'!AE64</f>
        <v>665521.59066940751</v>
      </c>
      <c r="AN64" s="52">
        <f>'Temp Relocation Housing Costs'!AF64+'Temp Relocation Living Costs'!AF64</f>
        <v>538360.86588288611</v>
      </c>
      <c r="AO64" s="52">
        <f>'Temp Relocation Housing Costs'!AG64+'Temp Relocation Living Costs'!AG64</f>
        <v>213491.10540616495</v>
      </c>
      <c r="AP64" s="53">
        <f>'Temp Relocation Housing Costs'!AH64+'Temp Relocation Living Costs'!AH64</f>
        <v>408740072.8661021</v>
      </c>
      <c r="AQ64" s="53">
        <f>'Temp Relocation Housing Costs'!AI64+'Temp Relocation Living Costs'!AI64</f>
        <v>771586567.95981956</v>
      </c>
      <c r="AR64" s="53">
        <f>'Temp Relocation Housing Costs'!AJ64+'Temp Relocation Living Costs'!AJ64</f>
        <v>609900223.41687083</v>
      </c>
      <c r="AS64" s="53">
        <f>'Temp Relocation Housing Costs'!AK64+'Temp Relocation Living Costs'!AK64</f>
        <v>275137521.77234286</v>
      </c>
      <c r="AT64" s="53">
        <f>'Temp Relocation Housing Costs'!AL64+'Temp Relocation Living Costs'!AL64</f>
        <v>173602413.05050474</v>
      </c>
      <c r="AU64" s="53">
        <f>'Temp Relocation Housing Costs'!AM64+'Temp Relocation Living Costs'!AM64</f>
        <v>91791147.071457446</v>
      </c>
      <c r="AW64" s="68">
        <v>2083</v>
      </c>
      <c r="AX64" s="55">
        <f t="shared" si="5"/>
        <v>0</v>
      </c>
      <c r="AY64" s="56">
        <f t="shared" si="6"/>
        <v>3936864.4121032194</v>
      </c>
      <c r="AZ64" s="57">
        <f t="shared" si="7"/>
        <v>2330757946.1370974</v>
      </c>
      <c r="BA64" s="58">
        <f t="shared" si="8"/>
        <v>2334694810.5492005</v>
      </c>
    </row>
    <row r="65" spans="1:53" x14ac:dyDescent="0.35">
      <c r="A65">
        <v>2084</v>
      </c>
      <c r="B65" s="51">
        <f>'Temp Relocation Housing Costs'!B65+'Temp Relocation Living Costs'!B65</f>
        <v>0</v>
      </c>
      <c r="C65" s="51">
        <f>'Temp Relocation Housing Costs'!C65+'Temp Relocation Living Costs'!C65</f>
        <v>0</v>
      </c>
      <c r="D65" s="51">
        <f>'Temp Relocation Housing Costs'!D65+'Temp Relocation Living Costs'!D65</f>
        <v>0</v>
      </c>
      <c r="E65" s="51">
        <f>'Temp Relocation Housing Costs'!E65+'Temp Relocation Living Costs'!E65</f>
        <v>0</v>
      </c>
      <c r="F65" s="51">
        <f>'Temp Relocation Housing Costs'!F65+'Temp Relocation Living Costs'!F65</f>
        <v>0</v>
      </c>
      <c r="G65" s="51">
        <f>'Temp Relocation Housing Costs'!G65+'Temp Relocation Living Costs'!G65</f>
        <v>0</v>
      </c>
      <c r="H65" s="52">
        <f>'Temp Relocation Housing Costs'!H65+'Temp Relocation Living Costs'!H65</f>
        <v>940953.66986780777</v>
      </c>
      <c r="I65" s="52">
        <f>'Temp Relocation Housing Costs'!I65+'Temp Relocation Living Costs'!I65</f>
        <v>1080135.1538492118</v>
      </c>
      <c r="J65" s="52">
        <f>'Temp Relocation Housing Costs'!J65+'Temp Relocation Living Costs'!J65</f>
        <v>744040.28056955826</v>
      </c>
      <c r="K65" s="52">
        <f>'Temp Relocation Housing Costs'!K65+'Temp Relocation Living Costs'!K65</f>
        <v>671264.20098672702</v>
      </c>
      <c r="L65" s="52">
        <f>'Temp Relocation Housing Costs'!L65+'Temp Relocation Living Costs'!L65</f>
        <v>552903.12775921309</v>
      </c>
      <c r="M65" s="52">
        <f>'Temp Relocation Housing Costs'!M65+'Temp Relocation Living Costs'!M65</f>
        <v>234825.26345184696</v>
      </c>
      <c r="N65" s="53">
        <f>'Temp Relocation Housing Costs'!N65+'Temp Relocation Living Costs'!N65</f>
        <v>445143994.93205112</v>
      </c>
      <c r="O65" s="53">
        <f>'Temp Relocation Housing Costs'!O65+'Temp Relocation Living Costs'!O65</f>
        <v>856671275.96050096</v>
      </c>
      <c r="P65" s="53">
        <f>'Temp Relocation Housing Costs'!P65+'Temp Relocation Living Costs'!P65</f>
        <v>684342271.31880569</v>
      </c>
      <c r="Q65" s="53">
        <f>'Temp Relocation Housing Costs'!Q65+'Temp Relocation Living Costs'!Q65</f>
        <v>279679357.61259353</v>
      </c>
      <c r="R65" s="53">
        <f>'Temp Relocation Housing Costs'!R65+'Temp Relocation Living Costs'!R65</f>
        <v>179684483.79308629</v>
      </c>
      <c r="S65" s="53">
        <f>'Temp Relocation Housing Costs'!S65+'Temp Relocation Living Costs'!S65</f>
        <v>101752499.07019547</v>
      </c>
      <c r="U65" s="68">
        <v>2084</v>
      </c>
      <c r="V65" s="55">
        <f t="shared" si="0"/>
        <v>0</v>
      </c>
      <c r="W65" s="56">
        <f t="shared" si="1"/>
        <v>4224121.6964843646</v>
      </c>
      <c r="X65" s="57">
        <f t="shared" si="2"/>
        <v>2547273882.6872334</v>
      </c>
      <c r="Y65" s="58">
        <f t="shared" si="3"/>
        <v>2551498004.383718</v>
      </c>
      <c r="Z65" s="96">
        <f t="shared" si="4"/>
        <v>89090947.345390752</v>
      </c>
      <c r="AC65">
        <v>2084</v>
      </c>
      <c r="AD65" s="51">
        <f>'Temp Relocation Housing Costs'!V65+'Temp Relocation Living Costs'!V65</f>
        <v>0</v>
      </c>
      <c r="AE65" s="51">
        <f>'Temp Relocation Housing Costs'!W65+'Temp Relocation Living Costs'!W65</f>
        <v>0</v>
      </c>
      <c r="AF65" s="51">
        <f>'Temp Relocation Housing Costs'!X65+'Temp Relocation Living Costs'!X65</f>
        <v>0</v>
      </c>
      <c r="AG65" s="51">
        <f>'Temp Relocation Housing Costs'!Y65+'Temp Relocation Living Costs'!Y65</f>
        <v>0</v>
      </c>
      <c r="AH65" s="51">
        <f>'Temp Relocation Housing Costs'!Z65+'Temp Relocation Living Costs'!Z65</f>
        <v>0</v>
      </c>
      <c r="AI65" s="51">
        <f>'Temp Relocation Housing Costs'!AA65+'Temp Relocation Living Costs'!AA65</f>
        <v>0</v>
      </c>
      <c r="AJ65" s="52">
        <f>'Temp Relocation Housing Costs'!AB65+'Temp Relocation Living Costs'!AB65</f>
        <v>876004.97450733767</v>
      </c>
      <c r="AK65" s="52">
        <f>'Temp Relocation Housing Costs'!AC65+'Temp Relocation Living Costs'!AC65</f>
        <v>986370.75448906154</v>
      </c>
      <c r="AL65" s="52">
        <f>'Temp Relocation Housing Costs'!AD65+'Temp Relocation Living Costs'!AD65</f>
        <v>672316.09218242066</v>
      </c>
      <c r="AM65" s="52">
        <f>'Temp Relocation Housing Costs'!AE65+'Temp Relocation Living Costs'!AE65</f>
        <v>669536.91559973022</v>
      </c>
      <c r="AN65" s="52">
        <f>'Temp Relocation Housing Costs'!AF65+'Temp Relocation Living Costs'!AF65</f>
        <v>541608.98560822138</v>
      </c>
      <c r="AO65" s="52">
        <f>'Temp Relocation Housing Costs'!AG65+'Temp Relocation Living Costs'!AG65</f>
        <v>214779.17204435973</v>
      </c>
      <c r="AP65" s="53">
        <f>'Temp Relocation Housing Costs'!AH65+'Temp Relocation Living Costs'!AH65</f>
        <v>414418229.52593273</v>
      </c>
      <c r="AQ65" s="53">
        <f>'Temp Relocation Housing Costs'!AI65+'Temp Relocation Living Costs'!AI65</f>
        <v>782305334.48245549</v>
      </c>
      <c r="AR65" s="53">
        <f>'Temp Relocation Housing Costs'!AJ65+'Temp Relocation Living Costs'!AJ65</f>
        <v>618372867.14652336</v>
      </c>
      <c r="AS65" s="53">
        <f>'Temp Relocation Housing Costs'!AK65+'Temp Relocation Living Costs'!AK65</f>
        <v>278959691.54558331</v>
      </c>
      <c r="AT65" s="53">
        <f>'Temp Relocation Housing Costs'!AL65+'Temp Relocation Living Costs'!AL65</f>
        <v>176014072.10539824</v>
      </c>
      <c r="AU65" s="53">
        <f>'Temp Relocation Housing Costs'!AM65+'Temp Relocation Living Costs'!AM65</f>
        <v>93066296.115206897</v>
      </c>
      <c r="AW65" s="68">
        <v>2084</v>
      </c>
      <c r="AX65" s="55">
        <f t="shared" si="5"/>
        <v>0</v>
      </c>
      <c r="AY65" s="56">
        <f t="shared" si="6"/>
        <v>3960616.8944311314</v>
      </c>
      <c r="AZ65" s="57">
        <f t="shared" si="7"/>
        <v>2363136490.9210997</v>
      </c>
      <c r="BA65" s="58">
        <f t="shared" si="8"/>
        <v>2367097107.8155308</v>
      </c>
    </row>
    <row r="66" spans="1:53" x14ac:dyDescent="0.35">
      <c r="A66">
        <v>2085</v>
      </c>
      <c r="B66" s="51">
        <f>'Temp Relocation Housing Costs'!B66+'Temp Relocation Living Costs'!B66</f>
        <v>0</v>
      </c>
      <c r="C66" s="51">
        <f>'Temp Relocation Housing Costs'!C66+'Temp Relocation Living Costs'!C66</f>
        <v>0</v>
      </c>
      <c r="D66" s="51">
        <f>'Temp Relocation Housing Costs'!D66+'Temp Relocation Living Costs'!D66</f>
        <v>0</v>
      </c>
      <c r="E66" s="51">
        <f>'Temp Relocation Housing Costs'!E66+'Temp Relocation Living Costs'!E66</f>
        <v>0</v>
      </c>
      <c r="F66" s="51">
        <f>'Temp Relocation Housing Costs'!F66+'Temp Relocation Living Costs'!F66</f>
        <v>0</v>
      </c>
      <c r="G66" s="51">
        <f>'Temp Relocation Housing Costs'!G66+'Temp Relocation Living Costs'!G66</f>
        <v>0</v>
      </c>
      <c r="H66" s="52">
        <f>'Temp Relocation Housing Costs'!H66+'Temp Relocation Living Costs'!H66</f>
        <v>946630.77303300879</v>
      </c>
      <c r="I66" s="52">
        <f>'Temp Relocation Housing Costs'!I66+'Temp Relocation Living Costs'!I66</f>
        <v>1086651.9876712468</v>
      </c>
      <c r="J66" s="52">
        <f>'Temp Relocation Housing Costs'!J66+'Temp Relocation Living Costs'!J66</f>
        <v>748529.33626605384</v>
      </c>
      <c r="K66" s="52">
        <f>'Temp Relocation Housing Costs'!K66+'Temp Relocation Living Costs'!K66</f>
        <v>675314.17309708952</v>
      </c>
      <c r="L66" s="52">
        <f>'Temp Relocation Housing Costs'!L66+'Temp Relocation Living Costs'!L66</f>
        <v>556238.98604551167</v>
      </c>
      <c r="M66" s="52">
        <f>'Temp Relocation Housing Costs'!M66+'Temp Relocation Living Costs'!M66</f>
        <v>236242.04654022044</v>
      </c>
      <c r="N66" s="53">
        <f>'Temp Relocation Housing Costs'!N66+'Temp Relocation Living Costs'!N66</f>
        <v>451327869.4948836</v>
      </c>
      <c r="O66" s="53">
        <f>'Temp Relocation Housing Costs'!O66+'Temp Relocation Living Costs'!O66</f>
        <v>868572026.66686511</v>
      </c>
      <c r="P66" s="53">
        <f>'Temp Relocation Housing Costs'!P66+'Temp Relocation Living Costs'!P66</f>
        <v>693849052.97161758</v>
      </c>
      <c r="Q66" s="53">
        <f>'Temp Relocation Housing Costs'!Q66+'Temp Relocation Living Costs'!Q66</f>
        <v>283564621.89781398</v>
      </c>
      <c r="R66" s="53">
        <f>'Temp Relocation Housing Costs'!R66+'Temp Relocation Living Costs'!R66</f>
        <v>182180634.07549861</v>
      </c>
      <c r="S66" s="53">
        <f>'Temp Relocation Housing Costs'!S66+'Temp Relocation Living Costs'!S66</f>
        <v>103166029.74312046</v>
      </c>
      <c r="U66" s="68">
        <v>2085</v>
      </c>
      <c r="V66" s="55">
        <f t="shared" si="0"/>
        <v>0</v>
      </c>
      <c r="W66" s="56">
        <f t="shared" si="1"/>
        <v>4249607.3026531311</v>
      </c>
      <c r="X66" s="57">
        <f t="shared" si="2"/>
        <v>2582660234.8497992</v>
      </c>
      <c r="Y66" s="58">
        <f t="shared" si="3"/>
        <v>2586909842.1524525</v>
      </c>
      <c r="Z66" s="96">
        <f t="shared" si="4"/>
        <v>85569748.513461024</v>
      </c>
      <c r="AC66">
        <v>2085</v>
      </c>
      <c r="AD66" s="51">
        <f>'Temp Relocation Housing Costs'!V66+'Temp Relocation Living Costs'!V66</f>
        <v>0</v>
      </c>
      <c r="AE66" s="51">
        <f>'Temp Relocation Housing Costs'!W66+'Temp Relocation Living Costs'!W66</f>
        <v>0</v>
      </c>
      <c r="AF66" s="51">
        <f>'Temp Relocation Housing Costs'!X66+'Temp Relocation Living Costs'!X66</f>
        <v>0</v>
      </c>
      <c r="AG66" s="51">
        <f>'Temp Relocation Housing Costs'!Y66+'Temp Relocation Living Costs'!Y66</f>
        <v>0</v>
      </c>
      <c r="AH66" s="51">
        <f>'Temp Relocation Housing Costs'!Z66+'Temp Relocation Living Costs'!Z66</f>
        <v>0</v>
      </c>
      <c r="AI66" s="51">
        <f>'Temp Relocation Housing Costs'!AA66+'Temp Relocation Living Costs'!AA66</f>
        <v>0</v>
      </c>
      <c r="AJ66" s="52">
        <f>'Temp Relocation Housing Costs'!AB66+'Temp Relocation Living Costs'!AB66</f>
        <v>881290.21943784109</v>
      </c>
      <c r="AK66" s="52">
        <f>'Temp Relocation Housing Costs'!AC66+'Temp Relocation Living Costs'!AC66</f>
        <v>992321.87483822659</v>
      </c>
      <c r="AL66" s="52">
        <f>'Temp Relocation Housing Costs'!AD66+'Temp Relocation Living Costs'!AD66</f>
        <v>676372.41072091006</v>
      </c>
      <c r="AM66" s="52">
        <f>'Temp Relocation Housing Costs'!AE66+'Temp Relocation Living Costs'!AE66</f>
        <v>673576.46639217692</v>
      </c>
      <c r="AN66" s="52">
        <f>'Temp Relocation Housing Costs'!AF66+'Temp Relocation Living Costs'!AF66</f>
        <v>544876.70237787894</v>
      </c>
      <c r="AO66" s="52">
        <f>'Temp Relocation Housing Costs'!AG66+'Temp Relocation Living Costs'!AG66</f>
        <v>216075.01003987296</v>
      </c>
      <c r="AP66" s="53">
        <f>'Temp Relocation Housing Costs'!AH66+'Temp Relocation Living Costs'!AH66</f>
        <v>420175266.29856324</v>
      </c>
      <c r="AQ66" s="53">
        <f>'Temp Relocation Housing Costs'!AI66+'Temp Relocation Living Costs'!AI66</f>
        <v>793173004.52484882</v>
      </c>
      <c r="AR66" s="53">
        <f>'Temp Relocation Housing Costs'!AJ66+'Temp Relocation Living Costs'!AJ66</f>
        <v>626963211.5901835</v>
      </c>
      <c r="AS66" s="53">
        <f>'Temp Relocation Housing Costs'!AK66+'Temp Relocation Living Costs'!AK66</f>
        <v>282834958.33620393</v>
      </c>
      <c r="AT66" s="53">
        <f>'Temp Relocation Housing Costs'!AL66+'Temp Relocation Living Costs'!AL66</f>
        <v>178459233.57131737</v>
      </c>
      <c r="AU66" s="53">
        <f>'Temp Relocation Housing Costs'!AM66+'Temp Relocation Living Costs'!AM66</f>
        <v>94359159.340940669</v>
      </c>
      <c r="AW66" s="68">
        <v>2085</v>
      </c>
      <c r="AX66" s="55">
        <f t="shared" si="5"/>
        <v>0</v>
      </c>
      <c r="AY66" s="56">
        <f t="shared" si="6"/>
        <v>3984512.6838069069</v>
      </c>
      <c r="AZ66" s="57">
        <f t="shared" si="7"/>
        <v>2395964833.6620569</v>
      </c>
      <c r="BA66" s="58">
        <f t="shared" si="8"/>
        <v>2399949346.3458638</v>
      </c>
    </row>
    <row r="67" spans="1:53" x14ac:dyDescent="0.35">
      <c r="A67">
        <v>2086</v>
      </c>
      <c r="B67" s="51">
        <f>'Temp Relocation Housing Costs'!B67+'Temp Relocation Living Costs'!B67</f>
        <v>0</v>
      </c>
      <c r="C67" s="51">
        <f>'Temp Relocation Housing Costs'!C67+'Temp Relocation Living Costs'!C67</f>
        <v>0</v>
      </c>
      <c r="D67" s="51">
        <f>'Temp Relocation Housing Costs'!D67+'Temp Relocation Living Costs'!D67</f>
        <v>0</v>
      </c>
      <c r="E67" s="51">
        <f>'Temp Relocation Housing Costs'!E67+'Temp Relocation Living Costs'!E67</f>
        <v>0</v>
      </c>
      <c r="F67" s="51">
        <f>'Temp Relocation Housing Costs'!F67+'Temp Relocation Living Costs'!F67</f>
        <v>0</v>
      </c>
      <c r="G67" s="51">
        <f>'Temp Relocation Housing Costs'!G67+'Temp Relocation Living Costs'!G67</f>
        <v>0</v>
      </c>
      <c r="H67" s="52">
        <f>'Temp Relocation Housing Costs'!H67+'Temp Relocation Living Costs'!H67</f>
        <v>952342.12815064972</v>
      </c>
      <c r="I67" s="52">
        <f>'Temp Relocation Housing Costs'!I67+'Temp Relocation Living Costs'!I67</f>
        <v>1093208.1398349842</v>
      </c>
      <c r="J67" s="52">
        <f>'Temp Relocation Housing Costs'!J67+'Temp Relocation Living Costs'!J67</f>
        <v>753045.47600836307</v>
      </c>
      <c r="K67" s="52">
        <f>'Temp Relocation Housing Costs'!K67+'Temp Relocation Living Costs'!K67</f>
        <v>679388.58010815235</v>
      </c>
      <c r="L67" s="52">
        <f>'Temp Relocation Housing Costs'!L67+'Temp Relocation Living Costs'!L67</f>
        <v>559594.97073361068</v>
      </c>
      <c r="M67" s="52">
        <f>'Temp Relocation Housing Costs'!M67+'Temp Relocation Living Costs'!M67</f>
        <v>237667.37757735373</v>
      </c>
      <c r="N67" s="53">
        <f>'Temp Relocation Housing Costs'!N67+'Temp Relocation Living Costs'!N67</f>
        <v>457597649.52885419</v>
      </c>
      <c r="O67" s="53">
        <f>'Temp Relocation Housing Costs'!O67+'Temp Relocation Living Costs'!O67</f>
        <v>880638100.84251022</v>
      </c>
      <c r="P67" s="53">
        <f>'Temp Relocation Housing Costs'!P67+'Temp Relocation Living Costs'!P67</f>
        <v>703487901.42956805</v>
      </c>
      <c r="Q67" s="53">
        <f>'Temp Relocation Housing Costs'!Q67+'Temp Relocation Living Costs'!Q67</f>
        <v>287503859.70004654</v>
      </c>
      <c r="R67" s="53">
        <f>'Temp Relocation Housing Costs'!R67+'Temp Relocation Living Costs'!R67</f>
        <v>184711460.50857702</v>
      </c>
      <c r="S67" s="53">
        <f>'Temp Relocation Housing Costs'!S67+'Temp Relocation Living Costs'!S67</f>
        <v>104599196.97516251</v>
      </c>
      <c r="U67" s="68">
        <v>2086</v>
      </c>
      <c r="V67" s="55">
        <f t="shared" si="0"/>
        <v>0</v>
      </c>
      <c r="W67" s="56">
        <f t="shared" si="1"/>
        <v>4275246.6724131145</v>
      </c>
      <c r="X67" s="57">
        <f t="shared" si="2"/>
        <v>2618538168.9847183</v>
      </c>
      <c r="Y67" s="58">
        <f t="shared" si="3"/>
        <v>2622813415.6571317</v>
      </c>
      <c r="Z67" s="96">
        <f t="shared" si="4"/>
        <v>82187728.449320793</v>
      </c>
      <c r="AC67">
        <v>2086</v>
      </c>
      <c r="AD67" s="51">
        <f>'Temp Relocation Housing Costs'!V67+'Temp Relocation Living Costs'!V67</f>
        <v>0</v>
      </c>
      <c r="AE67" s="51">
        <f>'Temp Relocation Housing Costs'!W67+'Temp Relocation Living Costs'!W67</f>
        <v>0</v>
      </c>
      <c r="AF67" s="51">
        <f>'Temp Relocation Housing Costs'!X67+'Temp Relocation Living Costs'!X67</f>
        <v>0</v>
      </c>
      <c r="AG67" s="51">
        <f>'Temp Relocation Housing Costs'!Y67+'Temp Relocation Living Costs'!Y67</f>
        <v>0</v>
      </c>
      <c r="AH67" s="51">
        <f>'Temp Relocation Housing Costs'!Z67+'Temp Relocation Living Costs'!Z67</f>
        <v>0</v>
      </c>
      <c r="AI67" s="51">
        <f>'Temp Relocation Housing Costs'!AA67+'Temp Relocation Living Costs'!AA67</f>
        <v>0</v>
      </c>
      <c r="AJ67" s="52">
        <f>'Temp Relocation Housing Costs'!AB67+'Temp Relocation Living Costs'!AB67</f>
        <v>886607.35210276197</v>
      </c>
      <c r="AK67" s="52">
        <f>'Temp Relocation Housing Costs'!AC67+'Temp Relocation Living Costs'!AC67</f>
        <v>998308.90038150724</v>
      </c>
      <c r="AL67" s="52">
        <f>'Temp Relocation Housing Costs'!AD67+'Temp Relocation Living Costs'!AD67</f>
        <v>680453.2024503242</v>
      </c>
      <c r="AM67" s="52">
        <f>'Temp Relocation Housing Costs'!AE67+'Temp Relocation Living Costs'!AE67</f>
        <v>677640.38920986152</v>
      </c>
      <c r="AN67" s="52">
        <f>'Temp Relocation Housing Costs'!AF67+'Temp Relocation Living Costs'!AF67</f>
        <v>548164.13442769321</v>
      </c>
      <c r="AO67" s="52">
        <f>'Temp Relocation Housing Costs'!AG67+'Temp Relocation Living Costs'!AG67</f>
        <v>217378.66628002614</v>
      </c>
      <c r="AP67" s="53">
        <f>'Temp Relocation Housing Costs'!AH67+'Temp Relocation Living Costs'!AH67</f>
        <v>426012278.97485864</v>
      </c>
      <c r="AQ67" s="53">
        <f>'Temp Relocation Housing Costs'!AI67+'Temp Relocation Living Costs'!AI67</f>
        <v>804191646.63268042</v>
      </c>
      <c r="AR67" s="53">
        <f>'Temp Relocation Housing Costs'!AJ67+'Temp Relocation Living Costs'!AJ67</f>
        <v>635672891.82876813</v>
      </c>
      <c r="AS67" s="53">
        <f>'Temp Relocation Housing Costs'!AK67+'Temp Relocation Living Costs'!AK67</f>
        <v>286764059.76011962</v>
      </c>
      <c r="AT67" s="53">
        <f>'Temp Relocation Housing Costs'!AL67+'Temp Relocation Living Costs'!AL67</f>
        <v>180938362.85880277</v>
      </c>
      <c r="AU67" s="53">
        <f>'Temp Relocation Housing Costs'!AM67+'Temp Relocation Living Costs'!AM67</f>
        <v>95669982.831455857</v>
      </c>
      <c r="AW67" s="68">
        <v>2086</v>
      </c>
      <c r="AX67" s="55">
        <f t="shared" si="5"/>
        <v>0</v>
      </c>
      <c r="AY67" s="56">
        <f t="shared" si="6"/>
        <v>4008552.644852174</v>
      </c>
      <c r="AZ67" s="57">
        <f t="shared" si="7"/>
        <v>2429249222.8866854</v>
      </c>
      <c r="BA67" s="58">
        <f t="shared" si="8"/>
        <v>2433257775.5315375</v>
      </c>
    </row>
    <row r="68" spans="1:53" x14ac:dyDescent="0.35">
      <c r="A68">
        <v>2087</v>
      </c>
      <c r="B68" s="51">
        <f>'Temp Relocation Housing Costs'!B68+'Temp Relocation Living Costs'!B68</f>
        <v>0</v>
      </c>
      <c r="C68" s="51">
        <f>'Temp Relocation Housing Costs'!C68+'Temp Relocation Living Costs'!C68</f>
        <v>0</v>
      </c>
      <c r="D68" s="51">
        <f>'Temp Relocation Housing Costs'!D68+'Temp Relocation Living Costs'!D68</f>
        <v>0</v>
      </c>
      <c r="E68" s="51">
        <f>'Temp Relocation Housing Costs'!E68+'Temp Relocation Living Costs'!E68</f>
        <v>0</v>
      </c>
      <c r="F68" s="51">
        <f>'Temp Relocation Housing Costs'!F68+'Temp Relocation Living Costs'!F68</f>
        <v>0</v>
      </c>
      <c r="G68" s="51">
        <f>'Temp Relocation Housing Costs'!G68+'Temp Relocation Living Costs'!G68</f>
        <v>0</v>
      </c>
      <c r="H68" s="52">
        <f>'Temp Relocation Housing Costs'!H68+'Temp Relocation Living Costs'!H68</f>
        <v>958087.9418747602</v>
      </c>
      <c r="I68" s="52">
        <f>'Temp Relocation Housing Costs'!I68+'Temp Relocation Living Costs'!I68</f>
        <v>1099803.8475617555</v>
      </c>
      <c r="J68" s="52">
        <f>'Temp Relocation Housing Costs'!J68+'Temp Relocation Living Costs'!J68</f>
        <v>757588.8632040238</v>
      </c>
      <c r="K68" s="52">
        <f>'Temp Relocation Housing Costs'!K68+'Temp Relocation Living Costs'!K68</f>
        <v>683487.56944423227</v>
      </c>
      <c r="L68" s="52">
        <f>'Temp Relocation Housing Costs'!L68+'Temp Relocation Living Costs'!L68</f>
        <v>562971.20325314475</v>
      </c>
      <c r="M68" s="52">
        <f>'Temp Relocation Housing Costs'!M68+'Temp Relocation Living Costs'!M68</f>
        <v>239101.30813601665</v>
      </c>
      <c r="N68" s="53">
        <f>'Temp Relocation Housing Costs'!N68+'Temp Relocation Living Costs'!N68</f>
        <v>463954528.42006648</v>
      </c>
      <c r="O68" s="53">
        <f>'Temp Relocation Housing Costs'!O68+'Temp Relocation Living Costs'!O68</f>
        <v>892871795.13662827</v>
      </c>
      <c r="P68" s="53">
        <f>'Temp Relocation Housing Costs'!P68+'Temp Relocation Living Costs'!P68</f>
        <v>713260651.34518754</v>
      </c>
      <c r="Q68" s="53">
        <f>'Temp Relocation Housing Costs'!Q68+'Temp Relocation Living Costs'!Q68</f>
        <v>291497820.81140935</v>
      </c>
      <c r="R68" s="53">
        <f>'Temp Relocation Housing Costs'!R68+'Temp Relocation Living Costs'!R68</f>
        <v>187277444.80827987</v>
      </c>
      <c r="S68" s="53">
        <f>'Temp Relocation Housing Costs'!S68+'Temp Relocation Living Costs'!S68</f>
        <v>106052273.5544976</v>
      </c>
      <c r="U68" s="68">
        <v>2087</v>
      </c>
      <c r="V68" s="55">
        <f t="shared" si="0"/>
        <v>0</v>
      </c>
      <c r="W68" s="56">
        <f t="shared" si="1"/>
        <v>4301040.7334739333</v>
      </c>
      <c r="X68" s="57">
        <f t="shared" si="2"/>
        <v>2654914514.0760694</v>
      </c>
      <c r="Y68" s="58">
        <f t="shared" si="3"/>
        <v>2659215554.8095431</v>
      </c>
      <c r="Z68" s="96">
        <f t="shared" si="4"/>
        <v>78939385.595337912</v>
      </c>
      <c r="AC68">
        <v>2087</v>
      </c>
      <c r="AD68" s="51">
        <f>'Temp Relocation Housing Costs'!V68+'Temp Relocation Living Costs'!V68</f>
        <v>0</v>
      </c>
      <c r="AE68" s="51">
        <f>'Temp Relocation Housing Costs'!W68+'Temp Relocation Living Costs'!W68</f>
        <v>0</v>
      </c>
      <c r="AF68" s="51">
        <f>'Temp Relocation Housing Costs'!X68+'Temp Relocation Living Costs'!X68</f>
        <v>0</v>
      </c>
      <c r="AG68" s="51">
        <f>'Temp Relocation Housing Costs'!Y68+'Temp Relocation Living Costs'!Y68</f>
        <v>0</v>
      </c>
      <c r="AH68" s="51">
        <f>'Temp Relocation Housing Costs'!Z68+'Temp Relocation Living Costs'!Z68</f>
        <v>0</v>
      </c>
      <c r="AI68" s="51">
        <f>'Temp Relocation Housing Costs'!AA68+'Temp Relocation Living Costs'!AA68</f>
        <v>0</v>
      </c>
      <c r="AJ68" s="52">
        <f>'Temp Relocation Housing Costs'!AB68+'Temp Relocation Living Costs'!AB68</f>
        <v>891956.56489197467</v>
      </c>
      <c r="AK68" s="52">
        <f>'Temp Relocation Housing Costs'!AC68+'Temp Relocation Living Costs'!AC68</f>
        <v>1004332.0477475198</v>
      </c>
      <c r="AL68" s="52">
        <f>'Temp Relocation Housing Costs'!AD68+'Temp Relocation Living Costs'!AD68</f>
        <v>684558.61502599821</v>
      </c>
      <c r="AM68" s="52">
        <f>'Temp Relocation Housing Costs'!AE68+'Temp Relocation Living Costs'!AE68</f>
        <v>681728.83109775174</v>
      </c>
      <c r="AN68" s="52">
        <f>'Temp Relocation Housing Costs'!AF68+'Temp Relocation Living Costs'!AF68</f>
        <v>551471.40070685709</v>
      </c>
      <c r="AO68" s="52">
        <f>'Temp Relocation Housing Costs'!AG68+'Temp Relocation Living Costs'!AG68</f>
        <v>218690.18793502849</v>
      </c>
      <c r="AP68" s="53">
        <f>'Temp Relocation Housing Costs'!AH68+'Temp Relocation Living Costs'!AH68</f>
        <v>431930378.56824768</v>
      </c>
      <c r="AQ68" s="53">
        <f>'Temp Relocation Housing Costs'!AI68+'Temp Relocation Living Costs'!AI68</f>
        <v>815363358.08756208</v>
      </c>
      <c r="AR68" s="53">
        <f>'Temp Relocation Housing Costs'!AJ68+'Temp Relocation Living Costs'!AJ68</f>
        <v>644503565.65749669</v>
      </c>
      <c r="AS68" s="53">
        <f>'Temp Relocation Housing Costs'!AK68+'Temp Relocation Living Costs'!AK68</f>
        <v>290747743.68009675</v>
      </c>
      <c r="AT68" s="53">
        <f>'Temp Relocation Housing Costs'!AL68+'Temp Relocation Living Costs'!AL68</f>
        <v>183451931.84380934</v>
      </c>
      <c r="AU68" s="53">
        <f>'Temp Relocation Housing Costs'!AM68+'Temp Relocation Living Costs'!AM68</f>
        <v>96999016.088095382</v>
      </c>
      <c r="AW68" s="68">
        <v>2087</v>
      </c>
      <c r="AX68" s="55">
        <f t="shared" si="5"/>
        <v>0</v>
      </c>
      <c r="AY68" s="56">
        <f t="shared" si="6"/>
        <v>4032737.6474051303</v>
      </c>
      <c r="AZ68" s="57">
        <f t="shared" si="7"/>
        <v>2462995993.9253078</v>
      </c>
      <c r="BA68" s="58">
        <f t="shared" si="8"/>
        <v>2467028731.5727129</v>
      </c>
    </row>
    <row r="69" spans="1:53" x14ac:dyDescent="0.35">
      <c r="A69">
        <v>2088</v>
      </c>
      <c r="B69" s="51">
        <f>'Temp Relocation Housing Costs'!B69+'Temp Relocation Living Costs'!B69</f>
        <v>0</v>
      </c>
      <c r="C69" s="51">
        <f>'Temp Relocation Housing Costs'!C69+'Temp Relocation Living Costs'!C69</f>
        <v>0</v>
      </c>
      <c r="D69" s="51">
        <f>'Temp Relocation Housing Costs'!D69+'Temp Relocation Living Costs'!D69</f>
        <v>0</v>
      </c>
      <c r="E69" s="51">
        <f>'Temp Relocation Housing Costs'!E69+'Temp Relocation Living Costs'!E69</f>
        <v>0</v>
      </c>
      <c r="F69" s="51">
        <f>'Temp Relocation Housing Costs'!F69+'Temp Relocation Living Costs'!F69</f>
        <v>0</v>
      </c>
      <c r="G69" s="51">
        <f>'Temp Relocation Housing Costs'!G69+'Temp Relocation Living Costs'!G69</f>
        <v>0</v>
      </c>
      <c r="H69" s="52">
        <f>'Temp Relocation Housing Costs'!H69+'Temp Relocation Living Costs'!H69</f>
        <v>963868.4221061857</v>
      </c>
      <c r="I69" s="52">
        <f>'Temp Relocation Housing Costs'!I69+'Temp Relocation Living Costs'!I69</f>
        <v>1106439.3495041307</v>
      </c>
      <c r="J69" s="52">
        <f>'Temp Relocation Housing Costs'!J69+'Temp Relocation Living Costs'!J69</f>
        <v>762159.66224646883</v>
      </c>
      <c r="K69" s="52">
        <f>'Temp Relocation Housing Costs'!K69+'Temp Relocation Living Costs'!K69</f>
        <v>687611.28941910889</v>
      </c>
      <c r="L69" s="52">
        <f>'Temp Relocation Housing Costs'!L69+'Temp Relocation Living Costs'!L69</f>
        <v>566367.80576637422</v>
      </c>
      <c r="M69" s="52">
        <f>'Temp Relocation Housing Costs'!M69+'Temp Relocation Living Costs'!M69</f>
        <v>240543.89010013541</v>
      </c>
      <c r="N69" s="53">
        <f>'Temp Relocation Housing Costs'!N69+'Temp Relocation Living Costs'!N69</f>
        <v>470399716.13296765</v>
      </c>
      <c r="O69" s="53">
        <f>'Temp Relocation Housing Costs'!O69+'Temp Relocation Living Costs'!O69</f>
        <v>905275438.10312247</v>
      </c>
      <c r="P69" s="53">
        <f>'Temp Relocation Housing Costs'!P69+'Temp Relocation Living Costs'!P69</f>
        <v>723169162.85772884</v>
      </c>
      <c r="Q69" s="53">
        <f>'Temp Relocation Housing Costs'!Q69+'Temp Relocation Living Costs'!Q69</f>
        <v>295547265.44002199</v>
      </c>
      <c r="R69" s="53">
        <f>'Temp Relocation Housing Costs'!R69+'Temp Relocation Living Costs'!R69</f>
        <v>189879075.3824921</v>
      </c>
      <c r="S69" s="53">
        <f>'Temp Relocation Housing Costs'!S69+'Temp Relocation Living Costs'!S69</f>
        <v>107525536.05883469</v>
      </c>
      <c r="U69" s="68">
        <v>2088</v>
      </c>
      <c r="V69" s="55">
        <f t="shared" ref="V69:V131" si="9">SUM(B69:G69)</f>
        <v>0</v>
      </c>
      <c r="W69" s="56">
        <f t="shared" ref="W69:W131" si="10">SUM(H69:M69)</f>
        <v>4326990.4191424036</v>
      </c>
      <c r="X69" s="57">
        <f t="shared" ref="X69:X131" si="11">SUM(N69:S69)</f>
        <v>2691796193.9751678</v>
      </c>
      <c r="Y69" s="58">
        <f t="shared" ref="Y69:Y131" si="12">SUM(V69:X69)</f>
        <v>2696123184.39431</v>
      </c>
      <c r="Z69" s="96">
        <f t="shared" ref="Z69:Z131" si="13">Y69/1.0556^(U69-2022)</f>
        <v>75819435.88135682</v>
      </c>
      <c r="AC69">
        <v>2088</v>
      </c>
      <c r="AD69" s="51">
        <f>'Temp Relocation Housing Costs'!V69+'Temp Relocation Living Costs'!V69</f>
        <v>0</v>
      </c>
      <c r="AE69" s="51">
        <f>'Temp Relocation Housing Costs'!W69+'Temp Relocation Living Costs'!W69</f>
        <v>0</v>
      </c>
      <c r="AF69" s="51">
        <f>'Temp Relocation Housing Costs'!X69+'Temp Relocation Living Costs'!X69</f>
        <v>0</v>
      </c>
      <c r="AG69" s="51">
        <f>'Temp Relocation Housing Costs'!Y69+'Temp Relocation Living Costs'!Y69</f>
        <v>0</v>
      </c>
      <c r="AH69" s="51">
        <f>'Temp Relocation Housing Costs'!Z69+'Temp Relocation Living Costs'!Z69</f>
        <v>0</v>
      </c>
      <c r="AI69" s="51">
        <f>'Temp Relocation Housing Costs'!AA69+'Temp Relocation Living Costs'!AA69</f>
        <v>0</v>
      </c>
      <c r="AJ69" s="52">
        <f>'Temp Relocation Housing Costs'!AB69+'Temp Relocation Living Costs'!AB69</f>
        <v>897338.05135610781</v>
      </c>
      <c r="AK69" s="52">
        <f>'Temp Relocation Housing Costs'!AC69+'Temp Relocation Living Costs'!AC69</f>
        <v>1010391.5348718767</v>
      </c>
      <c r="AL69" s="52">
        <f>'Temp Relocation Housing Costs'!AD69+'Temp Relocation Living Costs'!AD69</f>
        <v>688688.79699412407</v>
      </c>
      <c r="AM69" s="52">
        <f>'Temp Relocation Housing Costs'!AE69+'Temp Relocation Living Costs'!AE69</f>
        <v>685841.93998798798</v>
      </c>
      <c r="AN69" s="52">
        <f>'Temp Relocation Housing Costs'!AF69+'Temp Relocation Living Costs'!AF69</f>
        <v>554798.62088222511</v>
      </c>
      <c r="AO69" s="52">
        <f>'Temp Relocation Housing Costs'!AG69+'Temp Relocation Living Costs'!AG69</f>
        <v>220009.62245968348</v>
      </c>
      <c r="AP69" s="53">
        <f>'Temp Relocation Housing Costs'!AH69+'Temp Relocation Living Costs'!AH69</f>
        <v>437930691.5261941</v>
      </c>
      <c r="AQ69" s="53">
        <f>'Temp Relocation Housing Costs'!AI69+'Temp Relocation Living Costs'!AI69</f>
        <v>826690265.30623209</v>
      </c>
      <c r="AR69" s="53">
        <f>'Temp Relocation Housing Costs'!AJ69+'Temp Relocation Living Costs'!AJ69</f>
        <v>653456913.9014343</v>
      </c>
      <c r="AS69" s="53">
        <f>'Temp Relocation Housing Costs'!AK69+'Temp Relocation Living Costs'!AK69</f>
        <v>294786768.34810048</v>
      </c>
      <c r="AT69" s="53">
        <f>'Temp Relocation Housing Costs'!AL69+'Temp Relocation Living Costs'!AL69</f>
        <v>186000418.95752314</v>
      </c>
      <c r="AU69" s="53">
        <f>'Temp Relocation Housing Costs'!AM69+'Temp Relocation Living Costs'!AM69</f>
        <v>98346512.078237921</v>
      </c>
      <c r="AW69" s="68">
        <v>2088</v>
      </c>
      <c r="AX69" s="55">
        <f t="shared" ref="AX69:AX131" si="14">SUM(AD69:AI69)</f>
        <v>0</v>
      </c>
      <c r="AY69" s="56">
        <f t="shared" ref="AY69:AY131" si="15">SUM(AJ69:AO69)</f>
        <v>4057068.5665520057</v>
      </c>
      <c r="AZ69" s="57">
        <f t="shared" ref="AZ69:AZ131" si="16">SUM(AP69:AU69)</f>
        <v>2497211570.1177225</v>
      </c>
      <c r="BA69" s="58">
        <f t="shared" ref="BA69:BA131" si="17">SUM(AX69:AZ69)</f>
        <v>2501268638.6842747</v>
      </c>
    </row>
    <row r="70" spans="1:53" x14ac:dyDescent="0.35">
      <c r="A70">
        <v>2089</v>
      </c>
      <c r="B70" s="51">
        <f>'Temp Relocation Housing Costs'!B70+'Temp Relocation Living Costs'!B70</f>
        <v>0</v>
      </c>
      <c r="C70" s="51">
        <f>'Temp Relocation Housing Costs'!C70+'Temp Relocation Living Costs'!C70</f>
        <v>0</v>
      </c>
      <c r="D70" s="51">
        <f>'Temp Relocation Housing Costs'!D70+'Temp Relocation Living Costs'!D70</f>
        <v>0</v>
      </c>
      <c r="E70" s="51">
        <f>'Temp Relocation Housing Costs'!E70+'Temp Relocation Living Costs'!E70</f>
        <v>0</v>
      </c>
      <c r="F70" s="51">
        <f>'Temp Relocation Housing Costs'!F70+'Temp Relocation Living Costs'!F70</f>
        <v>0</v>
      </c>
      <c r="G70" s="51">
        <f>'Temp Relocation Housing Costs'!G70+'Temp Relocation Living Costs'!G70</f>
        <v>0</v>
      </c>
      <c r="H70" s="52">
        <f>'Temp Relocation Housing Costs'!H70+'Temp Relocation Living Costs'!H70</f>
        <v>969683.77800011111</v>
      </c>
      <c r="I70" s="52">
        <f>'Temp Relocation Housing Costs'!I70+'Temp Relocation Living Costs'!I70</f>
        <v>1113114.8857545557</v>
      </c>
      <c r="J70" s="52">
        <f>'Temp Relocation Housing Costs'!J70+'Temp Relocation Living Costs'!J70</f>
        <v>766758.03852097294</v>
      </c>
      <c r="K70" s="52">
        <f>'Temp Relocation Housing Costs'!K70+'Temp Relocation Living Costs'!K70</f>
        <v>691759.88924139098</v>
      </c>
      <c r="L70" s="52">
        <f>'Temp Relocation Housing Costs'!L70+'Temp Relocation Living Costs'!L70</f>
        <v>569784.90117260814</v>
      </c>
      <c r="M70" s="52">
        <f>'Temp Relocation Housing Costs'!M70+'Temp Relocation Living Costs'!M70</f>
        <v>241995.17566667037</v>
      </c>
      <c r="N70" s="53">
        <f>'Temp Relocation Housing Costs'!N70+'Temp Relocation Living Costs'!N70</f>
        <v>476934439.44065225</v>
      </c>
      <c r="O70" s="53">
        <f>'Temp Relocation Housing Costs'!O70+'Temp Relocation Living Costs'!O70</f>
        <v>917851390.64382243</v>
      </c>
      <c r="P70" s="53">
        <f>'Temp Relocation Housing Costs'!P70+'Temp Relocation Living Costs'!P70</f>
        <v>733215321.94722402</v>
      </c>
      <c r="Q70" s="53">
        <f>'Temp Relocation Housing Costs'!Q70+'Temp Relocation Living Costs'!Q70</f>
        <v>299652964.35470301</v>
      </c>
      <c r="R70" s="53">
        <f>'Temp Relocation Housing Costs'!R70+'Temp Relocation Living Costs'!R70</f>
        <v>192516847.42398891</v>
      </c>
      <c r="S70" s="53">
        <f>'Temp Relocation Housing Costs'!S70+'Temp Relocation Living Costs'!S70</f>
        <v>109019264.90805945</v>
      </c>
      <c r="U70" s="68">
        <v>2089</v>
      </c>
      <c r="V70" s="55">
        <f t="shared" si="9"/>
        <v>0</v>
      </c>
      <c r="W70" s="56">
        <f t="shared" si="10"/>
        <v>4353096.6683563087</v>
      </c>
      <c r="X70" s="57">
        <f t="shared" si="11"/>
        <v>2729190228.7184501</v>
      </c>
      <c r="Y70" s="58">
        <f t="shared" si="12"/>
        <v>2733543325.3868065</v>
      </c>
      <c r="Z70" s="96">
        <f t="shared" si="13"/>
        <v>72822804.12614347</v>
      </c>
      <c r="AC70">
        <v>2089</v>
      </c>
      <c r="AD70" s="51">
        <f>'Temp Relocation Housing Costs'!V70+'Temp Relocation Living Costs'!V70</f>
        <v>0</v>
      </c>
      <c r="AE70" s="51">
        <f>'Temp Relocation Housing Costs'!W70+'Temp Relocation Living Costs'!W70</f>
        <v>0</v>
      </c>
      <c r="AF70" s="51">
        <f>'Temp Relocation Housing Costs'!X70+'Temp Relocation Living Costs'!X70</f>
        <v>0</v>
      </c>
      <c r="AG70" s="51">
        <f>'Temp Relocation Housing Costs'!Y70+'Temp Relocation Living Costs'!Y70</f>
        <v>0</v>
      </c>
      <c r="AH70" s="51">
        <f>'Temp Relocation Housing Costs'!Z70+'Temp Relocation Living Costs'!Z70</f>
        <v>0</v>
      </c>
      <c r="AI70" s="51">
        <f>'Temp Relocation Housing Costs'!AA70+'Temp Relocation Living Costs'!AA70</f>
        <v>0</v>
      </c>
      <c r="AJ70" s="52">
        <f>'Temp Relocation Housing Costs'!AB70+'Temp Relocation Living Costs'!AB70</f>
        <v>902752.00621355046</v>
      </c>
      <c r="AK70" s="52">
        <f>'Temp Relocation Housing Costs'!AC70+'Temp Relocation Living Costs'!AC70</f>
        <v>1016487.581005072</v>
      </c>
      <c r="AL70" s="52">
        <f>'Temp Relocation Housing Costs'!AD70+'Temp Relocation Living Costs'!AD70</f>
        <v>692843.89779712411</v>
      </c>
      <c r="AM70" s="52">
        <f>'Temp Relocation Housing Costs'!AE70+'Temp Relocation Living Costs'!AE70</f>
        <v>689979.86470523826</v>
      </c>
      <c r="AN70" s="52">
        <f>'Temp Relocation Housing Costs'!AF70+'Temp Relocation Living Costs'!AF70</f>
        <v>558145.91534264421</v>
      </c>
      <c r="AO70" s="52">
        <f>'Temp Relocation Housing Costs'!AG70+'Temp Relocation Living Costs'!AG70</f>
        <v>221337.01759510601</v>
      </c>
      <c r="AP70" s="53">
        <f>'Temp Relocation Housing Costs'!AH70+'Temp Relocation Living Costs'!AH70</f>
        <v>444014359.94460315</v>
      </c>
      <c r="AQ70" s="53">
        <f>'Temp Relocation Housing Costs'!AI70+'Temp Relocation Living Costs'!AI70</f>
        <v>838174524.24529493</v>
      </c>
      <c r="AR70" s="53">
        <f>'Temp Relocation Housing Costs'!AJ70+'Temp Relocation Living Costs'!AJ70</f>
        <v>662534640.73541975</v>
      </c>
      <c r="AS70" s="53">
        <f>'Temp Relocation Housing Costs'!AK70+'Temp Relocation Living Costs'!AK70</f>
        <v>298881902.54962039</v>
      </c>
      <c r="AT70" s="53">
        <f>'Temp Relocation Housing Costs'!AL70+'Temp Relocation Living Costs'!AL70</f>
        <v>188584309.2774255</v>
      </c>
      <c r="AU70" s="53">
        <f>'Temp Relocation Housing Costs'!AM70+'Temp Relocation Living Costs'!AM70</f>
        <v>99712727.283447534</v>
      </c>
      <c r="AW70" s="68">
        <v>2089</v>
      </c>
      <c r="AX70" s="55">
        <f t="shared" si="14"/>
        <v>0</v>
      </c>
      <c r="AY70" s="56">
        <f t="shared" si="15"/>
        <v>4081546.2826587348</v>
      </c>
      <c r="AZ70" s="57">
        <f t="shared" si="16"/>
        <v>2531902464.0358114</v>
      </c>
      <c r="BA70" s="58">
        <f t="shared" si="17"/>
        <v>2535984010.31847</v>
      </c>
    </row>
    <row r="71" spans="1:53" x14ac:dyDescent="0.35">
      <c r="A71">
        <v>2090</v>
      </c>
      <c r="B71" s="51">
        <f>'Temp Relocation Housing Costs'!B71+'Temp Relocation Living Costs'!B71</f>
        <v>0</v>
      </c>
      <c r="C71" s="51">
        <f>'Temp Relocation Housing Costs'!C71+'Temp Relocation Living Costs'!C71</f>
        <v>0</v>
      </c>
      <c r="D71" s="51">
        <f>'Temp Relocation Housing Costs'!D71+'Temp Relocation Living Costs'!D71</f>
        <v>0</v>
      </c>
      <c r="E71" s="51">
        <f>'Temp Relocation Housing Costs'!E71+'Temp Relocation Living Costs'!E71</f>
        <v>0</v>
      </c>
      <c r="F71" s="51">
        <f>'Temp Relocation Housing Costs'!F71+'Temp Relocation Living Costs'!F71</f>
        <v>0</v>
      </c>
      <c r="G71" s="51">
        <f>'Temp Relocation Housing Costs'!G71+'Temp Relocation Living Costs'!G71</f>
        <v>0</v>
      </c>
      <c r="H71" s="52">
        <f>'Temp Relocation Housing Costs'!H71+'Temp Relocation Living Costs'!H71</f>
        <v>959866.33427441819</v>
      </c>
      <c r="I71" s="52">
        <f>'Temp Relocation Housing Costs'!I71+'Temp Relocation Living Costs'!I71</f>
        <v>1101845.2914816018</v>
      </c>
      <c r="J71" s="52">
        <f>'Temp Relocation Housing Costs'!J71+'Temp Relocation Living Costs'!J71</f>
        <v>758995.091398224</v>
      </c>
      <c r="K71" s="52">
        <f>'Temp Relocation Housing Costs'!K71+'Temp Relocation Living Costs'!K71</f>
        <v>684756.25162426452</v>
      </c>
      <c r="L71" s="52">
        <f>'Temp Relocation Housing Costs'!L71+'Temp Relocation Living Costs'!L71</f>
        <v>564016.18426723871</v>
      </c>
      <c r="M71" s="52">
        <f>'Temp Relocation Housing Costs'!M71+'Temp Relocation Living Costs'!M71</f>
        <v>239545.12537924928</v>
      </c>
      <c r="N71" s="53">
        <f>'Temp Relocation Housing Costs'!N71+'Temp Relocation Living Costs'!N71</f>
        <v>475793569.90065169</v>
      </c>
      <c r="O71" s="53">
        <f>'Temp Relocation Housing Costs'!O71+'Temp Relocation Living Costs'!O71</f>
        <v>915655808.5947237</v>
      </c>
      <c r="P71" s="53">
        <f>'Temp Relocation Housing Costs'!P71+'Temp Relocation Living Costs'!P71</f>
        <v>731461405.77364588</v>
      </c>
      <c r="Q71" s="53">
        <f>'Temp Relocation Housing Costs'!Q71+'Temp Relocation Living Costs'!Q71</f>
        <v>298936167.84907818</v>
      </c>
      <c r="R71" s="53">
        <f>'Temp Relocation Housing Costs'!R71+'Temp Relocation Living Costs'!R71</f>
        <v>192056330.02578932</v>
      </c>
      <c r="S71" s="53">
        <f>'Temp Relocation Housing Costs'!S71+'Temp Relocation Living Costs'!S71</f>
        <v>108758481.14341301</v>
      </c>
      <c r="U71" s="68">
        <v>2090</v>
      </c>
      <c r="V71" s="55">
        <f t="shared" si="9"/>
        <v>0</v>
      </c>
      <c r="W71" s="56">
        <f t="shared" si="10"/>
        <v>4309024.2784249969</v>
      </c>
      <c r="X71" s="57">
        <f t="shared" si="11"/>
        <v>2722661763.2873015</v>
      </c>
      <c r="Y71" s="58">
        <f t="shared" si="12"/>
        <v>2726970787.5657268</v>
      </c>
      <c r="Z71" s="96">
        <f t="shared" si="13"/>
        <v>68821247.451129779</v>
      </c>
      <c r="AC71">
        <v>2090</v>
      </c>
      <c r="AD71" s="51">
        <f>'Temp Relocation Housing Costs'!V71+'Temp Relocation Living Costs'!V71</f>
        <v>0</v>
      </c>
      <c r="AE71" s="51">
        <f>'Temp Relocation Housing Costs'!W71+'Temp Relocation Living Costs'!W71</f>
        <v>0</v>
      </c>
      <c r="AF71" s="51">
        <f>'Temp Relocation Housing Costs'!X71+'Temp Relocation Living Costs'!X71</f>
        <v>0</v>
      </c>
      <c r="AG71" s="51">
        <f>'Temp Relocation Housing Costs'!Y71+'Temp Relocation Living Costs'!Y71</f>
        <v>0</v>
      </c>
      <c r="AH71" s="51">
        <f>'Temp Relocation Housing Costs'!Z71+'Temp Relocation Living Costs'!Z71</f>
        <v>0</v>
      </c>
      <c r="AI71" s="51">
        <f>'Temp Relocation Housing Costs'!AA71+'Temp Relocation Living Costs'!AA71</f>
        <v>0</v>
      </c>
      <c r="AJ71" s="52">
        <f>'Temp Relocation Housing Costs'!AB71+'Temp Relocation Living Costs'!AB71</f>
        <v>893612.20495015639</v>
      </c>
      <c r="AK71" s="52">
        <f>'Temp Relocation Housing Costs'!AC71+'Temp Relocation Living Costs'!AC71</f>
        <v>1006196.2779526847</v>
      </c>
      <c r="AL71" s="52">
        <f>'Temp Relocation Housing Costs'!AD71+'Temp Relocation Living Costs'!AD71</f>
        <v>685829.28526917065</v>
      </c>
      <c r="AM71" s="52">
        <f>'Temp Relocation Housing Costs'!AE71+'Temp Relocation Living Costs'!AE71</f>
        <v>682994.24872682581</v>
      </c>
      <c r="AN71" s="52">
        <f>'Temp Relocation Housing Costs'!AF71+'Temp Relocation Living Costs'!AF71</f>
        <v>552495.0359127511</v>
      </c>
      <c r="AO71" s="52">
        <f>'Temp Relocation Housing Costs'!AG71+'Temp Relocation Living Costs'!AG71</f>
        <v>219096.11827931652</v>
      </c>
      <c r="AP71" s="53">
        <f>'Temp Relocation Housing Costs'!AH71+'Temp Relocation Living Costs'!AH71</f>
        <v>442952238.1586867</v>
      </c>
      <c r="AQ71" s="53">
        <f>'Temp Relocation Housing Costs'!AI71+'Temp Relocation Living Costs'!AI71</f>
        <v>836169536.33744431</v>
      </c>
      <c r="AR71" s="53">
        <f>'Temp Relocation Housing Costs'!AJ71+'Temp Relocation Living Costs'!AJ71</f>
        <v>660949799.0290904</v>
      </c>
      <c r="AS71" s="53">
        <f>'Temp Relocation Housing Costs'!AK71+'Temp Relocation Living Costs'!AK71</f>
        <v>298166950.49231827</v>
      </c>
      <c r="AT71" s="53">
        <f>'Temp Relocation Housing Costs'!AL71+'Temp Relocation Living Costs'!AL71</f>
        <v>188133198.8597568</v>
      </c>
      <c r="AU71" s="53">
        <f>'Temp Relocation Housing Costs'!AM71+'Temp Relocation Living Costs'!AM71</f>
        <v>99474205.583396912</v>
      </c>
      <c r="AW71" s="68">
        <v>2090</v>
      </c>
      <c r="AX71" s="55">
        <f t="shared" si="14"/>
        <v>0</v>
      </c>
      <c r="AY71" s="56">
        <f t="shared" si="15"/>
        <v>4040223.1710909051</v>
      </c>
      <c r="AZ71" s="57">
        <f t="shared" si="16"/>
        <v>2525845928.4606934</v>
      </c>
      <c r="BA71" s="58">
        <f t="shared" si="17"/>
        <v>2529886151.6317844</v>
      </c>
    </row>
    <row r="72" spans="1:53" x14ac:dyDescent="0.35">
      <c r="A72">
        <v>2091</v>
      </c>
      <c r="B72" s="51">
        <f>'Temp Relocation Housing Costs'!B72+'Temp Relocation Living Costs'!B72</f>
        <v>0</v>
      </c>
      <c r="C72" s="51">
        <f>'Temp Relocation Housing Costs'!C72+'Temp Relocation Living Costs'!C72</f>
        <v>0</v>
      </c>
      <c r="D72" s="51">
        <f>'Temp Relocation Housing Costs'!D72+'Temp Relocation Living Costs'!D72</f>
        <v>0</v>
      </c>
      <c r="E72" s="51">
        <f>'Temp Relocation Housing Costs'!E72+'Temp Relocation Living Costs'!E72</f>
        <v>0</v>
      </c>
      <c r="F72" s="51">
        <f>'Temp Relocation Housing Costs'!F72+'Temp Relocation Living Costs'!F72</f>
        <v>0</v>
      </c>
      <c r="G72" s="51">
        <f>'Temp Relocation Housing Costs'!G72+'Temp Relocation Living Costs'!G72</f>
        <v>0</v>
      </c>
      <c r="H72" s="52">
        <f>'Temp Relocation Housing Costs'!H72+'Temp Relocation Living Costs'!H72</f>
        <v>965657.54417027289</v>
      </c>
      <c r="I72" s="52">
        <f>'Temp Relocation Housing Costs'!I72+'Temp Relocation Living Costs'!I72</f>
        <v>1108493.1101703912</v>
      </c>
      <c r="J72" s="52">
        <f>'Temp Relocation Housing Costs'!J72+'Temp Relocation Living Costs'!J72</f>
        <v>763574.37470805412</v>
      </c>
      <c r="K72" s="52">
        <f>'Temp Relocation Housing Costs'!K72+'Temp Relocation Living Costs'!K72</f>
        <v>688887.62600323209</v>
      </c>
      <c r="L72" s="52">
        <f>'Temp Relocation Housing Costs'!L72+'Temp Relocation Living Costs'!L72</f>
        <v>567419.09151704842</v>
      </c>
      <c r="M72" s="52">
        <f>'Temp Relocation Housing Costs'!M72+'Temp Relocation Living Costs'!M72</f>
        <v>240990.38504829345</v>
      </c>
      <c r="N72" s="53">
        <f>'Temp Relocation Housing Costs'!N72+'Temp Relocation Living Costs'!N72</f>
        <v>482403223.82739294</v>
      </c>
      <c r="O72" s="53">
        <f>'Temp Relocation Housing Costs'!O72+'Temp Relocation Living Costs'!O72</f>
        <v>928375963.70755005</v>
      </c>
      <c r="P72" s="53">
        <f>'Temp Relocation Housing Costs'!P72+'Temp Relocation Living Costs'!P72</f>
        <v>741622759.47571659</v>
      </c>
      <c r="Q72" s="53">
        <f>'Temp Relocation Housing Costs'!Q72+'Temp Relocation Living Costs'!Q72</f>
        <v>303088944.89497483</v>
      </c>
      <c r="R72" s="53">
        <f>'Temp Relocation Housing Costs'!R72+'Temp Relocation Living Costs'!R72</f>
        <v>194724348.16688263</v>
      </c>
      <c r="S72" s="53">
        <f>'Temp Relocation Housing Costs'!S72+'Temp Relocation Living Costs'!S72</f>
        <v>110269337.88346118</v>
      </c>
      <c r="U72" s="68">
        <v>2091</v>
      </c>
      <c r="V72" s="55">
        <f t="shared" si="9"/>
        <v>0</v>
      </c>
      <c r="W72" s="56">
        <f t="shared" si="10"/>
        <v>4335022.1316172918</v>
      </c>
      <c r="X72" s="57">
        <f t="shared" si="11"/>
        <v>2760484577.9559779</v>
      </c>
      <c r="Y72" s="58">
        <f t="shared" si="12"/>
        <v>2764819600.087595</v>
      </c>
      <c r="Z72" s="96">
        <f t="shared" si="13"/>
        <v>66101219.637806803</v>
      </c>
      <c r="AC72">
        <v>2091</v>
      </c>
      <c r="AD72" s="51">
        <f>'Temp Relocation Housing Costs'!V72+'Temp Relocation Living Costs'!V72</f>
        <v>0</v>
      </c>
      <c r="AE72" s="51">
        <f>'Temp Relocation Housing Costs'!W72+'Temp Relocation Living Costs'!W72</f>
        <v>0</v>
      </c>
      <c r="AF72" s="51">
        <f>'Temp Relocation Housing Costs'!X72+'Temp Relocation Living Costs'!X72</f>
        <v>0</v>
      </c>
      <c r="AG72" s="51">
        <f>'Temp Relocation Housing Costs'!Y72+'Temp Relocation Living Costs'!Y72</f>
        <v>0</v>
      </c>
      <c r="AH72" s="51">
        <f>'Temp Relocation Housing Costs'!Z72+'Temp Relocation Living Costs'!Z72</f>
        <v>0</v>
      </c>
      <c r="AI72" s="51">
        <f>'Temp Relocation Housing Costs'!AA72+'Temp Relocation Living Costs'!AA72</f>
        <v>0</v>
      </c>
      <c r="AJ72" s="52">
        <f>'Temp Relocation Housing Costs'!AB72+'Temp Relocation Living Costs'!AB72</f>
        <v>899003.68047083484</v>
      </c>
      <c r="AK72" s="52">
        <f>'Temp Relocation Housing Costs'!AC72+'Temp Relocation Living Costs'!AC72</f>
        <v>1012267.0126310256</v>
      </c>
      <c r="AL72" s="52">
        <f>'Temp Relocation Housing Costs'!AD72+'Temp Relocation Living Costs'!AD72</f>
        <v>689967.13363606855</v>
      </c>
      <c r="AM72" s="52">
        <f>'Temp Relocation Housing Costs'!AE72+'Temp Relocation Living Costs'!AE72</f>
        <v>687114.99232497346</v>
      </c>
      <c r="AN72" s="52">
        <f>'Temp Relocation Housing Costs'!AF72+'Temp Relocation Living Costs'!AF72</f>
        <v>555828.43203795981</v>
      </c>
      <c r="AO72" s="52">
        <f>'Temp Relocation Housing Costs'!AG72+'Temp Relocation Living Costs'!AG72</f>
        <v>220418.00192396133</v>
      </c>
      <c r="AP72" s="53">
        <f>'Temp Relocation Housing Costs'!AH72+'Temp Relocation Living Costs'!AH72</f>
        <v>449105665.16047609</v>
      </c>
      <c r="AQ72" s="53">
        <f>'Temp Relocation Housing Costs'!AI72+'Temp Relocation Living Costs'!AI72</f>
        <v>847785479.90815747</v>
      </c>
      <c r="AR72" s="53">
        <f>'Temp Relocation Housing Costs'!AJ72+'Temp Relocation Living Costs'!AJ72</f>
        <v>670131615.91544247</v>
      </c>
      <c r="AS72" s="53">
        <f>'Temp Relocation Housing Costs'!AK72+'Temp Relocation Living Costs'!AK72</f>
        <v>302309041.68442392</v>
      </c>
      <c r="AT72" s="53">
        <f>'Temp Relocation Housing Costs'!AL72+'Temp Relocation Living Costs'!AL72</f>
        <v>190746717.44272849</v>
      </c>
      <c r="AU72" s="53">
        <f>'Temp Relocation Housing Costs'!AM72+'Temp Relocation Living Costs'!AM72</f>
        <v>100856086.54005012</v>
      </c>
      <c r="AW72" s="68">
        <v>2091</v>
      </c>
      <c r="AX72" s="55">
        <f t="shared" si="14"/>
        <v>0</v>
      </c>
      <c r="AY72" s="56">
        <f t="shared" si="15"/>
        <v>4064599.253024824</v>
      </c>
      <c r="AZ72" s="57">
        <f t="shared" si="16"/>
        <v>2560934606.6512785</v>
      </c>
      <c r="BA72" s="58">
        <f t="shared" si="17"/>
        <v>2564999205.9043036</v>
      </c>
    </row>
    <row r="73" spans="1:53" x14ac:dyDescent="0.35">
      <c r="A73">
        <v>2092</v>
      </c>
      <c r="B73" s="51">
        <f>'Temp Relocation Housing Costs'!B73+'Temp Relocation Living Costs'!B73</f>
        <v>0</v>
      </c>
      <c r="C73" s="51">
        <f>'Temp Relocation Housing Costs'!C73+'Temp Relocation Living Costs'!C73</f>
        <v>0</v>
      </c>
      <c r="D73" s="51">
        <f>'Temp Relocation Housing Costs'!D73+'Temp Relocation Living Costs'!D73</f>
        <v>0</v>
      </c>
      <c r="E73" s="51">
        <f>'Temp Relocation Housing Costs'!E73+'Temp Relocation Living Costs'!E73</f>
        <v>0</v>
      </c>
      <c r="F73" s="51">
        <f>'Temp Relocation Housing Costs'!F73+'Temp Relocation Living Costs'!F73</f>
        <v>0</v>
      </c>
      <c r="G73" s="51">
        <f>'Temp Relocation Housing Costs'!G73+'Temp Relocation Living Costs'!G73</f>
        <v>0</v>
      </c>
      <c r="H73" s="52">
        <f>'Temp Relocation Housing Costs'!H73+'Temp Relocation Living Costs'!H73</f>
        <v>971483.69446445187</v>
      </c>
      <c r="I73" s="52">
        <f>'Temp Relocation Housing Costs'!I73+'Temp Relocation Living Costs'!I73</f>
        <v>1115181.0374784763</v>
      </c>
      <c r="J73" s="52">
        <f>'Temp Relocation Housing Costs'!J73+'Temp Relocation Living Costs'!J73</f>
        <v>768181.28643850156</v>
      </c>
      <c r="K73" s="52">
        <f>'Temp Relocation Housing Costs'!K73+'Temp Relocation Living Costs'!K73</f>
        <v>693043.9264113066</v>
      </c>
      <c r="L73" s="52">
        <f>'Temp Relocation Housing Costs'!L73+'Temp Relocation Living Costs'!L73</f>
        <v>570842.52969854744</v>
      </c>
      <c r="M73" s="52">
        <f>'Temp Relocation Housing Costs'!M73+'Temp Relocation Living Costs'!M73</f>
        <v>242444.36447528575</v>
      </c>
      <c r="N73" s="53">
        <f>'Temp Relocation Housing Costs'!N73+'Temp Relocation Living Costs'!N73</f>
        <v>489104698.08924383</v>
      </c>
      <c r="O73" s="53">
        <f>'Temp Relocation Housing Costs'!O73+'Temp Relocation Living Costs'!O73</f>
        <v>941272825.33452225</v>
      </c>
      <c r="P73" s="53">
        <f>'Temp Relocation Housing Costs'!P73+'Temp Relocation Living Costs'!P73</f>
        <v>751925273.20105553</v>
      </c>
      <c r="Q73" s="53">
        <f>'Temp Relocation Housing Costs'!Q73+'Temp Relocation Living Costs'!Q73</f>
        <v>307299411.70560294</v>
      </c>
      <c r="R73" s="53">
        <f>'Temp Relocation Housing Costs'!R73+'Temp Relocation Living Costs'!R73</f>
        <v>197429430.02152416</v>
      </c>
      <c r="S73" s="53">
        <f>'Temp Relocation Housing Costs'!S73+'Temp Relocation Living Costs'!S73</f>
        <v>111801183.2219612</v>
      </c>
      <c r="U73" s="68">
        <v>2092</v>
      </c>
      <c r="V73" s="55">
        <f t="shared" si="9"/>
        <v>0</v>
      </c>
      <c r="W73" s="56">
        <f t="shared" si="10"/>
        <v>4361176.8389665699</v>
      </c>
      <c r="X73" s="57">
        <f t="shared" si="11"/>
        <v>2798832821.5739098</v>
      </c>
      <c r="Y73" s="58">
        <f t="shared" si="12"/>
        <v>2803193998.4128761</v>
      </c>
      <c r="Z73" s="96">
        <f t="shared" si="13"/>
        <v>63488701.724551655</v>
      </c>
      <c r="AC73">
        <v>2092</v>
      </c>
      <c r="AD73" s="51">
        <f>'Temp Relocation Housing Costs'!V73+'Temp Relocation Living Costs'!V73</f>
        <v>0</v>
      </c>
      <c r="AE73" s="51">
        <f>'Temp Relocation Housing Costs'!W73+'Temp Relocation Living Costs'!W73</f>
        <v>0</v>
      </c>
      <c r="AF73" s="51">
        <f>'Temp Relocation Housing Costs'!X73+'Temp Relocation Living Costs'!X73</f>
        <v>0</v>
      </c>
      <c r="AG73" s="51">
        <f>'Temp Relocation Housing Costs'!Y73+'Temp Relocation Living Costs'!Y73</f>
        <v>0</v>
      </c>
      <c r="AH73" s="51">
        <f>'Temp Relocation Housing Costs'!Z73+'Temp Relocation Living Costs'!Z73</f>
        <v>0</v>
      </c>
      <c r="AI73" s="51">
        <f>'Temp Relocation Housing Costs'!AA73+'Temp Relocation Living Costs'!AA73</f>
        <v>0</v>
      </c>
      <c r="AJ73" s="52">
        <f>'Temp Relocation Housing Costs'!AB73+'Temp Relocation Living Costs'!AB73</f>
        <v>904427.68465230055</v>
      </c>
      <c r="AK73" s="52">
        <f>'Temp Relocation Housing Costs'!AC73+'Temp Relocation Living Costs'!AC73</f>
        <v>1018374.3741786388</v>
      </c>
      <c r="AL73" s="52">
        <f>'Temp Relocation Housing Costs'!AD73+'Temp Relocation Living Costs'!AD73</f>
        <v>694129.9470919111</v>
      </c>
      <c r="AM73" s="52">
        <f>'Temp Relocation Housing Costs'!AE73+'Temp Relocation Living Costs'!AE73</f>
        <v>691260.59781300265</v>
      </c>
      <c r="AN73" s="52">
        <f>'Temp Relocation Housing Costs'!AF73+'Temp Relocation Living Costs'!AF73</f>
        <v>559181.93970988889</v>
      </c>
      <c r="AO73" s="52">
        <f>'Temp Relocation Housing Costs'!AG73+'Temp Relocation Living Costs'!AG73</f>
        <v>221747.86095577275</v>
      </c>
      <c r="AP73" s="53">
        <f>'Temp Relocation Housing Costs'!AH73+'Temp Relocation Living Costs'!AH73</f>
        <v>455344574.66038698</v>
      </c>
      <c r="AQ73" s="53">
        <f>'Temp Relocation Housing Costs'!AI73+'Temp Relocation Living Costs'!AI73</f>
        <v>859562790.44953203</v>
      </c>
      <c r="AR73" s="53">
        <f>'Temp Relocation Housing Costs'!AJ73+'Temp Relocation Living Costs'!AJ73</f>
        <v>679440985.2444433</v>
      </c>
      <c r="AS73" s="53">
        <f>'Temp Relocation Housing Costs'!AK73+'Temp Relocation Living Costs'!AK73</f>
        <v>306508674.19496012</v>
      </c>
      <c r="AT73" s="53">
        <f>'Temp Relocation Housing Costs'!AL73+'Temp Relocation Living Costs'!AL73</f>
        <v>193396542.6394448</v>
      </c>
      <c r="AU73" s="53">
        <f>'Temp Relocation Housing Costs'!AM73+'Temp Relocation Living Costs'!AM73</f>
        <v>102257164.3826414</v>
      </c>
      <c r="AW73" s="68">
        <v>2092</v>
      </c>
      <c r="AX73" s="55">
        <f t="shared" si="14"/>
        <v>0</v>
      </c>
      <c r="AY73" s="56">
        <f t="shared" si="15"/>
        <v>4089122.4044015147</v>
      </c>
      <c r="AZ73" s="57">
        <f t="shared" si="16"/>
        <v>2596510731.5714087</v>
      </c>
      <c r="BA73" s="58">
        <f t="shared" si="17"/>
        <v>2600599853.9758101</v>
      </c>
    </row>
    <row r="74" spans="1:53" x14ac:dyDescent="0.35">
      <c r="A74">
        <v>2093</v>
      </c>
      <c r="B74" s="51">
        <f>'Temp Relocation Housing Costs'!B74+'Temp Relocation Living Costs'!B74</f>
        <v>0</v>
      </c>
      <c r="C74" s="51">
        <f>'Temp Relocation Housing Costs'!C74+'Temp Relocation Living Costs'!C74</f>
        <v>0</v>
      </c>
      <c r="D74" s="51">
        <f>'Temp Relocation Housing Costs'!D74+'Temp Relocation Living Costs'!D74</f>
        <v>0</v>
      </c>
      <c r="E74" s="51">
        <f>'Temp Relocation Housing Costs'!E74+'Temp Relocation Living Costs'!E74</f>
        <v>0</v>
      </c>
      <c r="F74" s="51">
        <f>'Temp Relocation Housing Costs'!F74+'Temp Relocation Living Costs'!F74</f>
        <v>0</v>
      </c>
      <c r="G74" s="51">
        <f>'Temp Relocation Housing Costs'!G74+'Temp Relocation Living Costs'!G74</f>
        <v>0</v>
      </c>
      <c r="H74" s="52">
        <f>'Temp Relocation Housing Costs'!H74+'Temp Relocation Living Costs'!H74</f>
        <v>977344.99596462073</v>
      </c>
      <c r="I74" s="52">
        <f>'Temp Relocation Housing Costs'!I74+'Temp Relocation Living Costs'!I74</f>
        <v>1121909.3153952097</v>
      </c>
      <c r="J74" s="52">
        <f>'Temp Relocation Housing Costs'!J74+'Temp Relocation Living Costs'!J74</f>
        <v>772815.99328150786</v>
      </c>
      <c r="K74" s="52">
        <f>'Temp Relocation Housing Costs'!K74+'Temp Relocation Living Costs'!K74</f>
        <v>697225.30323595495</v>
      </c>
      <c r="L74" s="52">
        <f>'Temp Relocation Housing Costs'!L74+'Temp Relocation Living Costs'!L74</f>
        <v>574286.62268203963</v>
      </c>
      <c r="M74" s="52">
        <f>'Temp Relocation Housing Costs'!M74+'Temp Relocation Living Costs'!M74</f>
        <v>243907.11626958093</v>
      </c>
      <c r="N74" s="53">
        <f>'Temp Relocation Housing Costs'!N74+'Temp Relocation Living Costs'!N74</f>
        <v>495899268.24072397</v>
      </c>
      <c r="O74" s="53">
        <f>'Temp Relocation Housing Costs'!O74+'Temp Relocation Living Costs'!O74</f>
        <v>954348848.25640869</v>
      </c>
      <c r="P74" s="53">
        <f>'Temp Relocation Housing Costs'!P74+'Temp Relocation Living Costs'!P74</f>
        <v>762370907.92383504</v>
      </c>
      <c r="Q74" s="53">
        <f>'Temp Relocation Housing Costs'!Q74+'Temp Relocation Living Costs'!Q74</f>
        <v>311568369.6986447</v>
      </c>
      <c r="R74" s="53">
        <f>'Temp Relocation Housing Costs'!R74+'Temp Relocation Living Costs'!R74</f>
        <v>200172090.47334269</v>
      </c>
      <c r="S74" s="53">
        <f>'Temp Relocation Housing Costs'!S74+'Temp Relocation Living Costs'!S74</f>
        <v>113354308.7294195</v>
      </c>
      <c r="U74" s="68">
        <v>2093</v>
      </c>
      <c r="V74" s="55">
        <f t="shared" si="9"/>
        <v>0</v>
      </c>
      <c r="W74" s="56">
        <f t="shared" si="10"/>
        <v>4387489.3468289133</v>
      </c>
      <c r="X74" s="57">
        <f t="shared" si="11"/>
        <v>2837713793.3223753</v>
      </c>
      <c r="Y74" s="58">
        <f t="shared" si="12"/>
        <v>2842101282.6692042</v>
      </c>
      <c r="Z74" s="96">
        <f t="shared" si="13"/>
        <v>60979444.068442143</v>
      </c>
      <c r="AC74">
        <v>2093</v>
      </c>
      <c r="AD74" s="51">
        <f>'Temp Relocation Housing Costs'!V74+'Temp Relocation Living Costs'!V74</f>
        <v>0</v>
      </c>
      <c r="AE74" s="51">
        <f>'Temp Relocation Housing Costs'!W74+'Temp Relocation Living Costs'!W74</f>
        <v>0</v>
      </c>
      <c r="AF74" s="51">
        <f>'Temp Relocation Housing Costs'!X74+'Temp Relocation Living Costs'!X74</f>
        <v>0</v>
      </c>
      <c r="AG74" s="51">
        <f>'Temp Relocation Housing Costs'!Y74+'Temp Relocation Living Costs'!Y74</f>
        <v>0</v>
      </c>
      <c r="AH74" s="51">
        <f>'Temp Relocation Housing Costs'!Z74+'Temp Relocation Living Costs'!Z74</f>
        <v>0</v>
      </c>
      <c r="AI74" s="51">
        <f>'Temp Relocation Housing Costs'!AA74+'Temp Relocation Living Costs'!AA74</f>
        <v>0</v>
      </c>
      <c r="AJ74" s="52">
        <f>'Temp Relocation Housing Costs'!AB74+'Temp Relocation Living Costs'!AB74</f>
        <v>909884.41375136049</v>
      </c>
      <c r="AK74" s="52">
        <f>'Temp Relocation Housing Costs'!AC74+'Temp Relocation Living Costs'!AC74</f>
        <v>1024518.5835782592</v>
      </c>
      <c r="AL74" s="52">
        <f>'Temp Relocation Housing Costs'!AD74+'Temp Relocation Living Costs'!AD74</f>
        <v>698317.87625982647</v>
      </c>
      <c r="AM74" s="52">
        <f>'Temp Relocation Housing Costs'!AE74+'Temp Relocation Living Costs'!AE74</f>
        <v>695431.21519140585</v>
      </c>
      <c r="AN74" s="52">
        <f>'Temp Relocation Housing Costs'!AF74+'Temp Relocation Living Costs'!AF74</f>
        <v>562555.68026854598</v>
      </c>
      <c r="AO74" s="52">
        <f>'Temp Relocation Housing Costs'!AG74+'Temp Relocation Living Costs'!AG74</f>
        <v>223085.74349305581</v>
      </c>
      <c r="AP74" s="53">
        <f>'Temp Relocation Housing Costs'!AH74+'Temp Relocation Living Costs'!AH74</f>
        <v>461670154.16864467</v>
      </c>
      <c r="AQ74" s="53">
        <f>'Temp Relocation Housing Costs'!AI74+'Temp Relocation Living Costs'!AI74</f>
        <v>871503709.64766645</v>
      </c>
      <c r="AR74" s="53">
        <f>'Temp Relocation Housing Costs'!AJ74+'Temp Relocation Living Costs'!AJ74</f>
        <v>688879678.95576811</v>
      </c>
      <c r="AS74" s="53">
        <f>'Temp Relocation Housing Costs'!AK74+'Temp Relocation Living Costs'!AK74</f>
        <v>310766647.37941509</v>
      </c>
      <c r="AT74" s="53">
        <f>'Temp Relocation Housing Costs'!AL74+'Temp Relocation Living Costs'!AL74</f>
        <v>196083178.8160159</v>
      </c>
      <c r="AU74" s="53">
        <f>'Temp Relocation Housing Costs'!AM74+'Temp Relocation Living Costs'!AM74</f>
        <v>103677705.79147187</v>
      </c>
      <c r="AW74" s="68">
        <v>2093</v>
      </c>
      <c r="AX74" s="55">
        <f t="shared" si="14"/>
        <v>0</v>
      </c>
      <c r="AY74" s="56">
        <f t="shared" si="15"/>
        <v>4113793.5125424541</v>
      </c>
      <c r="AZ74" s="57">
        <f t="shared" si="16"/>
        <v>2632581074.7589822</v>
      </c>
      <c r="BA74" s="58">
        <f t="shared" si="17"/>
        <v>2636694868.2715244</v>
      </c>
    </row>
    <row r="75" spans="1:53" x14ac:dyDescent="0.35">
      <c r="A75">
        <v>2094</v>
      </c>
      <c r="B75" s="51">
        <f>'Temp Relocation Housing Costs'!B75+'Temp Relocation Living Costs'!B75</f>
        <v>0</v>
      </c>
      <c r="C75" s="51">
        <f>'Temp Relocation Housing Costs'!C75+'Temp Relocation Living Costs'!C75</f>
        <v>0</v>
      </c>
      <c r="D75" s="51">
        <f>'Temp Relocation Housing Costs'!D75+'Temp Relocation Living Costs'!D75</f>
        <v>0</v>
      </c>
      <c r="E75" s="51">
        <f>'Temp Relocation Housing Costs'!E75+'Temp Relocation Living Costs'!E75</f>
        <v>0</v>
      </c>
      <c r="F75" s="51">
        <f>'Temp Relocation Housing Costs'!F75+'Temp Relocation Living Costs'!F75</f>
        <v>0</v>
      </c>
      <c r="G75" s="51">
        <f>'Temp Relocation Housing Costs'!G75+'Temp Relocation Living Costs'!G75</f>
        <v>0</v>
      </c>
      <c r="H75" s="52">
        <f>'Temp Relocation Housing Costs'!H75+'Temp Relocation Living Costs'!H75</f>
        <v>983241.66075032018</v>
      </c>
      <c r="I75" s="52">
        <f>'Temp Relocation Housing Costs'!I75+'Temp Relocation Living Costs'!I75</f>
        <v>1128678.187369952</v>
      </c>
      <c r="J75" s="52">
        <f>'Temp Relocation Housing Costs'!J75+'Temp Relocation Living Costs'!J75</f>
        <v>777478.66293472552</v>
      </c>
      <c r="K75" s="52">
        <f>'Temp Relocation Housing Costs'!K75+'Temp Relocation Living Costs'!K75</f>
        <v>701431.90777198388</v>
      </c>
      <c r="L75" s="52">
        <f>'Temp Relocation Housing Costs'!L75+'Temp Relocation Living Costs'!L75</f>
        <v>577751.4950851826</v>
      </c>
      <c r="M75" s="52">
        <f>'Temp Relocation Housing Costs'!M75+'Temp Relocation Living Costs'!M75</f>
        <v>245378.6933579446</v>
      </c>
      <c r="N75" s="53">
        <f>'Temp Relocation Housing Costs'!N75+'Temp Relocation Living Costs'!N75</f>
        <v>502788227.5561679</v>
      </c>
      <c r="O75" s="53">
        <f>'Temp Relocation Housing Costs'!O75+'Temp Relocation Living Costs'!O75</f>
        <v>967606521.35542965</v>
      </c>
      <c r="P75" s="53">
        <f>'Temp Relocation Housing Costs'!P75+'Temp Relocation Living Costs'!P75</f>
        <v>772961651.85979068</v>
      </c>
      <c r="Q75" s="53">
        <f>'Temp Relocation Housing Costs'!Q75+'Temp Relocation Living Costs'!Q75</f>
        <v>315896631.42495817</v>
      </c>
      <c r="R75" s="53">
        <f>'Temp Relocation Housing Costs'!R75+'Temp Relocation Living Costs'!R75</f>
        <v>202952851.5586541</v>
      </c>
      <c r="S75" s="53">
        <f>'Temp Relocation Housing Costs'!S75+'Temp Relocation Living Costs'!S75</f>
        <v>114929010.02679704</v>
      </c>
      <c r="U75" s="68">
        <v>2094</v>
      </c>
      <c r="V75" s="55">
        <f t="shared" si="9"/>
        <v>0</v>
      </c>
      <c r="W75" s="56">
        <f t="shared" si="10"/>
        <v>4413960.6072701085</v>
      </c>
      <c r="X75" s="57">
        <f t="shared" si="11"/>
        <v>2877134893.7817974</v>
      </c>
      <c r="Y75" s="58">
        <f t="shared" si="12"/>
        <v>2881548854.3890676</v>
      </c>
      <c r="Z75" s="96">
        <f t="shared" si="13"/>
        <v>58569365.019368127</v>
      </c>
      <c r="AC75">
        <v>2094</v>
      </c>
      <c r="AD75" s="51">
        <f>'Temp Relocation Housing Costs'!V75+'Temp Relocation Living Costs'!V75</f>
        <v>0</v>
      </c>
      <c r="AE75" s="51">
        <f>'Temp Relocation Housing Costs'!W75+'Temp Relocation Living Costs'!W75</f>
        <v>0</v>
      </c>
      <c r="AF75" s="51">
        <f>'Temp Relocation Housing Costs'!X75+'Temp Relocation Living Costs'!X75</f>
        <v>0</v>
      </c>
      <c r="AG75" s="51">
        <f>'Temp Relocation Housing Costs'!Y75+'Temp Relocation Living Costs'!Y75</f>
        <v>0</v>
      </c>
      <c r="AH75" s="51">
        <f>'Temp Relocation Housing Costs'!Z75+'Temp Relocation Living Costs'!Z75</f>
        <v>0</v>
      </c>
      <c r="AI75" s="51">
        <f>'Temp Relocation Housing Costs'!AA75+'Temp Relocation Living Costs'!AA75</f>
        <v>0</v>
      </c>
      <c r="AJ75" s="52">
        <f>'Temp Relocation Housing Costs'!AB75+'Temp Relocation Living Costs'!AB75</f>
        <v>915374.06520890852</v>
      </c>
      <c r="AK75" s="52">
        <f>'Temp Relocation Housing Costs'!AC75+'Temp Relocation Living Costs'!AC75</f>
        <v>1030699.8631458883</v>
      </c>
      <c r="AL75" s="52">
        <f>'Temp Relocation Housing Costs'!AD75+'Temp Relocation Living Costs'!AD75</f>
        <v>702531.07267170527</v>
      </c>
      <c r="AM75" s="52">
        <f>'Temp Relocation Housing Costs'!AE75+'Temp Relocation Living Costs'!AE75</f>
        <v>699626.99536568101</v>
      </c>
      <c r="AN75" s="52">
        <f>'Temp Relocation Housing Costs'!AF75+'Temp Relocation Living Costs'!AF75</f>
        <v>565949.77578602592</v>
      </c>
      <c r="AO75" s="52">
        <f>'Temp Relocation Housing Costs'!AG75+'Temp Relocation Living Costs'!AG75</f>
        <v>224431.69794443026</v>
      </c>
      <c r="AP75" s="53">
        <f>'Temp Relocation Housing Costs'!AH75+'Temp Relocation Living Costs'!AH75</f>
        <v>468083607.692191</v>
      </c>
      <c r="AQ75" s="53">
        <f>'Temp Relocation Housing Costs'!AI75+'Temp Relocation Living Costs'!AI75</f>
        <v>883610510.32982981</v>
      </c>
      <c r="AR75" s="53">
        <f>'Temp Relocation Housing Costs'!AJ75+'Temp Relocation Living Costs'!AJ75</f>
        <v>698449493.60461473</v>
      </c>
      <c r="AS75" s="53">
        <f>'Temp Relocation Housing Costs'!AK75+'Temp Relocation Living Costs'!AK75</f>
        <v>315083771.69780469</v>
      </c>
      <c r="AT75" s="53">
        <f>'Temp Relocation Housing Costs'!AL75+'Temp Relocation Living Costs'!AL75</f>
        <v>198807137.3451314</v>
      </c>
      <c r="AU75" s="53">
        <f>'Temp Relocation Housing Costs'!AM75+'Temp Relocation Living Costs'!AM75</f>
        <v>105117981.15152603</v>
      </c>
      <c r="AW75" s="68">
        <v>2094</v>
      </c>
      <c r="AX75" s="55">
        <f t="shared" si="14"/>
        <v>0</v>
      </c>
      <c r="AY75" s="56">
        <f t="shared" si="15"/>
        <v>4138613.4701226396</v>
      </c>
      <c r="AZ75" s="57">
        <f t="shared" si="16"/>
        <v>2669152501.8210974</v>
      </c>
      <c r="BA75" s="58">
        <f t="shared" si="17"/>
        <v>2673291115.2912202</v>
      </c>
    </row>
    <row r="76" spans="1:53" x14ac:dyDescent="0.35">
      <c r="A76">
        <v>2095</v>
      </c>
      <c r="B76" s="51">
        <f>'Temp Relocation Housing Costs'!B76+'Temp Relocation Living Costs'!B76</f>
        <v>0</v>
      </c>
      <c r="C76" s="51">
        <f>'Temp Relocation Housing Costs'!C76+'Temp Relocation Living Costs'!C76</f>
        <v>0</v>
      </c>
      <c r="D76" s="51">
        <f>'Temp Relocation Housing Costs'!D76+'Temp Relocation Living Costs'!D76</f>
        <v>0</v>
      </c>
      <c r="E76" s="51">
        <f>'Temp Relocation Housing Costs'!E76+'Temp Relocation Living Costs'!E76</f>
        <v>0</v>
      </c>
      <c r="F76" s="51">
        <f>'Temp Relocation Housing Costs'!F76+'Temp Relocation Living Costs'!F76</f>
        <v>0</v>
      </c>
      <c r="G76" s="51">
        <f>'Temp Relocation Housing Costs'!G76+'Temp Relocation Living Costs'!G76</f>
        <v>0</v>
      </c>
      <c r="H76" s="52">
        <f>'Temp Relocation Housing Costs'!H76+'Temp Relocation Living Costs'!H76</f>
        <v>989173.90218064189</v>
      </c>
      <c r="I76" s="52">
        <f>'Temp Relocation Housing Costs'!I76+'Temp Relocation Living Costs'!I76</f>
        <v>1135487.8983208765</v>
      </c>
      <c r="J76" s="52">
        <f>'Temp Relocation Housing Costs'!J76+'Temp Relocation Living Costs'!J76</f>
        <v>782169.46410758584</v>
      </c>
      <c r="K76" s="52">
        <f>'Temp Relocation Housing Costs'!K76+'Temp Relocation Living Costs'!K76</f>
        <v>705663.89222701557</v>
      </c>
      <c r="L76" s="52">
        <f>'Temp Relocation Housing Costs'!L76+'Temp Relocation Living Costs'!L76</f>
        <v>581237.27227749489</v>
      </c>
      <c r="M76" s="52">
        <f>'Temp Relocation Housing Costs'!M76+'Temp Relocation Living Costs'!M76</f>
        <v>246859.14898646768</v>
      </c>
      <c r="N76" s="53">
        <f>'Temp Relocation Housing Costs'!N76+'Temp Relocation Living Costs'!N76</f>
        <v>509772887.27588606</v>
      </c>
      <c r="O76" s="53">
        <f>'Temp Relocation Housing Costs'!O76+'Temp Relocation Living Costs'!O76</f>
        <v>981048368.08898866</v>
      </c>
      <c r="P76" s="53">
        <f>'Temp Relocation Housing Costs'!P76+'Temp Relocation Living Costs'!P76</f>
        <v>783699520.84465802</v>
      </c>
      <c r="Q76" s="53">
        <f>'Temp Relocation Housing Costs'!Q76+'Temp Relocation Living Costs'!Q76</f>
        <v>320285020.72323781</v>
      </c>
      <c r="R76" s="53">
        <f>'Temp Relocation Housing Costs'!R76+'Temp Relocation Living Costs'!R76</f>
        <v>205772242.56582582</v>
      </c>
      <c r="S76" s="53">
        <f>'Temp Relocation Housing Costs'!S76+'Temp Relocation Living Costs'!S76</f>
        <v>116525586.84177741</v>
      </c>
      <c r="U76" s="68">
        <v>2095</v>
      </c>
      <c r="V76" s="55">
        <f t="shared" si="9"/>
        <v>0</v>
      </c>
      <c r="W76" s="56">
        <f t="shared" si="10"/>
        <v>4440591.5781000825</v>
      </c>
      <c r="X76" s="57">
        <f t="shared" si="11"/>
        <v>2917103626.340374</v>
      </c>
      <c r="Y76" s="58">
        <f t="shared" si="12"/>
        <v>2921544217.9184742</v>
      </c>
      <c r="Z76" s="96">
        <f t="shared" si="13"/>
        <v>56254544.278478563</v>
      </c>
      <c r="AC76">
        <v>2095</v>
      </c>
      <c r="AD76" s="51">
        <f>'Temp Relocation Housing Costs'!V76+'Temp Relocation Living Costs'!V76</f>
        <v>0</v>
      </c>
      <c r="AE76" s="51">
        <f>'Temp Relocation Housing Costs'!W76+'Temp Relocation Living Costs'!W76</f>
        <v>0</v>
      </c>
      <c r="AF76" s="51">
        <f>'Temp Relocation Housing Costs'!X76+'Temp Relocation Living Costs'!X76</f>
        <v>0</v>
      </c>
      <c r="AG76" s="51">
        <f>'Temp Relocation Housing Costs'!Y76+'Temp Relocation Living Costs'!Y76</f>
        <v>0</v>
      </c>
      <c r="AH76" s="51">
        <f>'Temp Relocation Housing Costs'!Z76+'Temp Relocation Living Costs'!Z76</f>
        <v>0</v>
      </c>
      <c r="AI76" s="51">
        <f>'Temp Relocation Housing Costs'!AA76+'Temp Relocation Living Costs'!AA76</f>
        <v>0</v>
      </c>
      <c r="AJ76" s="52">
        <f>'Temp Relocation Housing Costs'!AB76+'Temp Relocation Living Costs'!AB76</f>
        <v>920896.83765706792</v>
      </c>
      <c r="AK76" s="52">
        <f>'Temp Relocation Housing Costs'!AC76+'Temp Relocation Living Costs'!AC76</f>
        <v>1036918.4365388376</v>
      </c>
      <c r="AL76" s="52">
        <f>'Temp Relocation Housing Costs'!AD76+'Temp Relocation Living Costs'!AD76</f>
        <v>706769.68877368281</v>
      </c>
      <c r="AM76" s="52">
        <f>'Temp Relocation Housing Costs'!AE76+'Temp Relocation Living Costs'!AE76</f>
        <v>703848.09015179169</v>
      </c>
      <c r="AN76" s="52">
        <f>'Temp Relocation Housing Costs'!AF76+'Temp Relocation Living Costs'!AF76</f>
        <v>569364.34907092631</v>
      </c>
      <c r="AO76" s="52">
        <f>'Temp Relocation Housing Costs'!AG76+'Temp Relocation Living Costs'!AG76</f>
        <v>225785.77301058179</v>
      </c>
      <c r="AP76" s="53">
        <f>'Temp Relocation Housing Costs'!AH76+'Temp Relocation Living Costs'!AH76</f>
        <v>474586155.96385425</v>
      </c>
      <c r="AQ76" s="53">
        <f>'Temp Relocation Housing Costs'!AI76+'Temp Relocation Living Costs'!AI76</f>
        <v>895885496.89707363</v>
      </c>
      <c r="AR76" s="53">
        <f>'Temp Relocation Housing Costs'!AJ76+'Temp Relocation Living Costs'!AJ76</f>
        <v>708152250.70366096</v>
      </c>
      <c r="AS76" s="53">
        <f>'Temp Relocation Housing Costs'!AK76+'Temp Relocation Living Costs'!AK76</f>
        <v>319460868.86893648</v>
      </c>
      <c r="AT76" s="53">
        <f>'Temp Relocation Housing Costs'!AL76+'Temp Relocation Living Costs'!AL76</f>
        <v>201568936.70339474</v>
      </c>
      <c r="AU76" s="53">
        <f>'Temp Relocation Housing Costs'!AM76+'Temp Relocation Living Costs'!AM76</f>
        <v>106578264.6039367</v>
      </c>
      <c r="AW76" s="68">
        <v>2095</v>
      </c>
      <c r="AX76" s="55">
        <f t="shared" si="14"/>
        <v>0</v>
      </c>
      <c r="AY76" s="56">
        <f t="shared" si="15"/>
        <v>4163583.1752028875</v>
      </c>
      <c r="AZ76" s="57">
        <f t="shared" si="16"/>
        <v>2706231973.7408566</v>
      </c>
      <c r="BA76" s="58">
        <f t="shared" si="17"/>
        <v>2710395556.9160595</v>
      </c>
    </row>
    <row r="77" spans="1:53" x14ac:dyDescent="0.35">
      <c r="A77">
        <v>2096</v>
      </c>
      <c r="B77" s="51">
        <f>'Temp Relocation Housing Costs'!B77+'Temp Relocation Living Costs'!B77</f>
        <v>0</v>
      </c>
      <c r="C77" s="51">
        <f>'Temp Relocation Housing Costs'!C77+'Temp Relocation Living Costs'!C77</f>
        <v>0</v>
      </c>
      <c r="D77" s="51">
        <f>'Temp Relocation Housing Costs'!D77+'Temp Relocation Living Costs'!D77</f>
        <v>0</v>
      </c>
      <c r="E77" s="51">
        <f>'Temp Relocation Housing Costs'!E77+'Temp Relocation Living Costs'!E77</f>
        <v>0</v>
      </c>
      <c r="F77" s="51">
        <f>'Temp Relocation Housing Costs'!F77+'Temp Relocation Living Costs'!F77</f>
        <v>0</v>
      </c>
      <c r="G77" s="51">
        <f>'Temp Relocation Housing Costs'!G77+'Temp Relocation Living Costs'!G77</f>
        <v>0</v>
      </c>
      <c r="H77" s="52">
        <f>'Temp Relocation Housing Costs'!H77+'Temp Relocation Living Costs'!H77</f>
        <v>995141.93490194774</v>
      </c>
      <c r="I77" s="52">
        <f>'Temp Relocation Housing Costs'!I77+'Temp Relocation Living Costs'!I77</f>
        <v>1142338.6946438355</v>
      </c>
      <c r="J77" s="52">
        <f>'Temp Relocation Housing Costs'!J77+'Temp Relocation Living Costs'!J77</f>
        <v>786888.56652740273</v>
      </c>
      <c r="K77" s="52">
        <f>'Temp Relocation Housing Costs'!K77+'Temp Relocation Living Costs'!K77</f>
        <v>709921.40972699283</v>
      </c>
      <c r="L77" s="52">
        <f>'Temp Relocation Housing Costs'!L77+'Temp Relocation Living Costs'!L77</f>
        <v>584744.08038489381</v>
      </c>
      <c r="M77" s="52">
        <f>'Temp Relocation Housing Costs'!M77+'Temp Relocation Living Costs'!M77</f>
        <v>248348.53672249391</v>
      </c>
      <c r="N77" s="53">
        <f>'Temp Relocation Housing Costs'!N77+'Temp Relocation Living Costs'!N77</f>
        <v>516854576.85574466</v>
      </c>
      <c r="O77" s="53">
        <f>'Temp Relocation Housing Costs'!O77+'Temp Relocation Living Costs'!O77</f>
        <v>994676946.9699862</v>
      </c>
      <c r="P77" s="53">
        <f>'Temp Relocation Housing Costs'!P77+'Temp Relocation Living Costs'!P77</f>
        <v>794586558.71786368</v>
      </c>
      <c r="Q77" s="53">
        <f>'Temp Relocation Housing Costs'!Q77+'Temp Relocation Living Costs'!Q77</f>
        <v>324734372.87682366</v>
      </c>
      <c r="R77" s="53">
        <f>'Temp Relocation Housing Costs'!R77+'Temp Relocation Living Costs'!R77</f>
        <v>208630800.13602066</v>
      </c>
      <c r="S77" s="53">
        <f>'Temp Relocation Housing Costs'!S77+'Temp Relocation Living Costs'!S77</f>
        <v>118144343.06581676</v>
      </c>
      <c r="U77" s="68">
        <v>2096</v>
      </c>
      <c r="V77" s="55">
        <f t="shared" si="9"/>
        <v>0</v>
      </c>
      <c r="W77" s="56">
        <f t="shared" si="10"/>
        <v>4467383.2229075665</v>
      </c>
      <c r="X77" s="57">
        <f t="shared" si="11"/>
        <v>2957627598.6222553</v>
      </c>
      <c r="Y77" s="58">
        <f t="shared" si="12"/>
        <v>2962094981.8451629</v>
      </c>
      <c r="Z77" s="96">
        <f t="shared" si="13"/>
        <v>54031216.5192293</v>
      </c>
      <c r="AC77">
        <v>2096</v>
      </c>
      <c r="AD77" s="51">
        <f>'Temp Relocation Housing Costs'!V77+'Temp Relocation Living Costs'!V77</f>
        <v>0</v>
      </c>
      <c r="AE77" s="51">
        <f>'Temp Relocation Housing Costs'!W77+'Temp Relocation Living Costs'!W77</f>
        <v>0</v>
      </c>
      <c r="AF77" s="51">
        <f>'Temp Relocation Housing Costs'!X77+'Temp Relocation Living Costs'!X77</f>
        <v>0</v>
      </c>
      <c r="AG77" s="51">
        <f>'Temp Relocation Housing Costs'!Y77+'Temp Relocation Living Costs'!Y77</f>
        <v>0</v>
      </c>
      <c r="AH77" s="51">
        <f>'Temp Relocation Housing Costs'!Z77+'Temp Relocation Living Costs'!Z77</f>
        <v>0</v>
      </c>
      <c r="AI77" s="51">
        <f>'Temp Relocation Housing Costs'!AA77+'Temp Relocation Living Costs'!AA77</f>
        <v>0</v>
      </c>
      <c r="AJ77" s="52">
        <f>'Temp Relocation Housing Costs'!AB77+'Temp Relocation Living Costs'!AB77</f>
        <v>926452.93092637963</v>
      </c>
      <c r="AK77" s="52">
        <f>'Temp Relocation Housing Costs'!AC77+'Temp Relocation Living Costs'!AC77</f>
        <v>1043174.5287638216</v>
      </c>
      <c r="AL77" s="52">
        <f>'Temp Relocation Housing Costs'!AD77+'Temp Relocation Living Costs'!AD77</f>
        <v>711033.87793165597</v>
      </c>
      <c r="AM77" s="52">
        <f>'Temp Relocation Housing Costs'!AE77+'Temp Relocation Living Costs'!AE77</f>
        <v>708094.65228166012</v>
      </c>
      <c r="AN77" s="52">
        <f>'Temp Relocation Housing Costs'!AF77+'Temp Relocation Living Costs'!AF77</f>
        <v>572799.52367279294</v>
      </c>
      <c r="AO77" s="52">
        <f>'Temp Relocation Housing Costs'!AG77+'Temp Relocation Living Costs'!AG77</f>
        <v>227148.01768602457</v>
      </c>
      <c r="AP77" s="53">
        <f>'Temp Relocation Housing Costs'!AH77+'Temp Relocation Living Costs'!AH77</f>
        <v>481179036.67470217</v>
      </c>
      <c r="AQ77" s="53">
        <f>'Temp Relocation Housing Costs'!AI77+'Temp Relocation Living Costs'!AI77</f>
        <v>908331005.76284647</v>
      </c>
      <c r="AR77" s="53">
        <f>'Temp Relocation Housing Costs'!AJ77+'Temp Relocation Living Costs'!AJ77</f>
        <v>717989797.06976986</v>
      </c>
      <c r="AS77" s="53">
        <f>'Temp Relocation Housing Costs'!AK77+'Temp Relocation Living Costs'!AK77</f>
        <v>323898772.02681363</v>
      </c>
      <c r="AT77" s="53">
        <f>'Temp Relocation Housing Costs'!AL77+'Temp Relocation Living Costs'!AL77</f>
        <v>204369102.57000962</v>
      </c>
      <c r="AU77" s="53">
        <f>'Temp Relocation Housing Costs'!AM77+'Temp Relocation Living Costs'!AM77</f>
        <v>108058834.09816456</v>
      </c>
      <c r="AW77" s="68">
        <v>2096</v>
      </c>
      <c r="AX77" s="55">
        <f t="shared" si="14"/>
        <v>0</v>
      </c>
      <c r="AY77" s="56">
        <f t="shared" si="15"/>
        <v>4188703.5312623349</v>
      </c>
      <c r="AZ77" s="57">
        <f t="shared" si="16"/>
        <v>2743826548.2023063</v>
      </c>
      <c r="BA77" s="58">
        <f t="shared" si="17"/>
        <v>2748015251.7335687</v>
      </c>
    </row>
    <row r="78" spans="1:53" x14ac:dyDescent="0.35">
      <c r="A78">
        <v>2097</v>
      </c>
      <c r="B78" s="51">
        <f>'Temp Relocation Housing Costs'!B78+'Temp Relocation Living Costs'!B78</f>
        <v>0</v>
      </c>
      <c r="C78" s="51">
        <f>'Temp Relocation Housing Costs'!C78+'Temp Relocation Living Costs'!C78</f>
        <v>0</v>
      </c>
      <c r="D78" s="51">
        <f>'Temp Relocation Housing Costs'!D78+'Temp Relocation Living Costs'!D78</f>
        <v>0</v>
      </c>
      <c r="E78" s="51">
        <f>'Temp Relocation Housing Costs'!E78+'Temp Relocation Living Costs'!E78</f>
        <v>0</v>
      </c>
      <c r="F78" s="51">
        <f>'Temp Relocation Housing Costs'!F78+'Temp Relocation Living Costs'!F78</f>
        <v>0</v>
      </c>
      <c r="G78" s="51">
        <f>'Temp Relocation Housing Costs'!G78+'Temp Relocation Living Costs'!G78</f>
        <v>0</v>
      </c>
      <c r="H78" s="52">
        <f>'Temp Relocation Housing Costs'!H78+'Temp Relocation Living Costs'!H78</f>
        <v>1001145.9748556366</v>
      </c>
      <c r="I78" s="52">
        <f>'Temp Relocation Housing Costs'!I78+'Temp Relocation Living Costs'!I78</f>
        <v>1149230.824221273</v>
      </c>
      <c r="J78" s="52">
        <f>'Temp Relocation Housing Costs'!J78+'Temp Relocation Living Costs'!J78</f>
        <v>791636.14094551501</v>
      </c>
      <c r="K78" s="52">
        <f>'Temp Relocation Housing Costs'!K78+'Temp Relocation Living Costs'!K78</f>
        <v>714204.61432172195</v>
      </c>
      <c r="L78" s="52">
        <f>'Temp Relocation Housing Costs'!L78+'Temp Relocation Living Costs'!L78</f>
        <v>588272.04629425902</v>
      </c>
      <c r="M78" s="52">
        <f>'Temp Relocation Housing Costs'!M78+'Temp Relocation Living Costs'!M78</f>
        <v>249846.91045655712</v>
      </c>
      <c r="N78" s="53">
        <f>'Temp Relocation Housing Costs'!N78+'Temp Relocation Living Costs'!N78</f>
        <v>524034644.22021568</v>
      </c>
      <c r="O78" s="53">
        <f>'Temp Relocation Housing Costs'!O78+'Temp Relocation Living Costs'!O78</f>
        <v>1008494852.0538063</v>
      </c>
      <c r="P78" s="53">
        <f>'Temp Relocation Housing Costs'!P78+'Temp Relocation Living Costs'!P78</f>
        <v>805624837.71154988</v>
      </c>
      <c r="Q78" s="53">
        <f>'Temp Relocation Housing Costs'!Q78+'Temp Relocation Living Costs'!Q78</f>
        <v>329245534.77268809</v>
      </c>
      <c r="R78" s="53">
        <f>'Temp Relocation Housing Costs'!R78+'Temp Relocation Living Costs'!R78</f>
        <v>211529068.3653416</v>
      </c>
      <c r="S78" s="53">
        <f>'Temp Relocation Housing Costs'!S78+'Temp Relocation Living Costs'!S78</f>
        <v>119785586.81198654</v>
      </c>
      <c r="U78" s="68">
        <v>2097</v>
      </c>
      <c r="V78" s="55">
        <f t="shared" si="9"/>
        <v>0</v>
      </c>
      <c r="W78" s="56">
        <f t="shared" si="10"/>
        <v>4494336.5110949622</v>
      </c>
      <c r="X78" s="57">
        <f t="shared" si="11"/>
        <v>2998714523.9355879</v>
      </c>
      <c r="Y78" s="58">
        <f t="shared" si="12"/>
        <v>3003208860.4466829</v>
      </c>
      <c r="Z78" s="96">
        <f t="shared" si="13"/>
        <v>51895765.260648377</v>
      </c>
      <c r="AC78">
        <v>2097</v>
      </c>
      <c r="AD78" s="51">
        <f>'Temp Relocation Housing Costs'!V78+'Temp Relocation Living Costs'!V78</f>
        <v>0</v>
      </c>
      <c r="AE78" s="51">
        <f>'Temp Relocation Housing Costs'!W78+'Temp Relocation Living Costs'!W78</f>
        <v>0</v>
      </c>
      <c r="AF78" s="51">
        <f>'Temp Relocation Housing Costs'!X78+'Temp Relocation Living Costs'!X78</f>
        <v>0</v>
      </c>
      <c r="AG78" s="51">
        <f>'Temp Relocation Housing Costs'!Y78+'Temp Relocation Living Costs'!Y78</f>
        <v>0</v>
      </c>
      <c r="AH78" s="51">
        <f>'Temp Relocation Housing Costs'!Z78+'Temp Relocation Living Costs'!Z78</f>
        <v>0</v>
      </c>
      <c r="AI78" s="51">
        <f>'Temp Relocation Housing Costs'!AA78+'Temp Relocation Living Costs'!AA78</f>
        <v>0</v>
      </c>
      <c r="AJ78" s="52">
        <f>'Temp Relocation Housing Costs'!AB78+'Temp Relocation Living Costs'!AB78</f>
        <v>932042.54605303193</v>
      </c>
      <c r="AK78" s="52">
        <f>'Temp Relocation Housing Costs'!AC78+'Temp Relocation Living Costs'!AC78</f>
        <v>1049468.3661850987</v>
      </c>
      <c r="AL78" s="52">
        <f>'Temp Relocation Housing Costs'!AD78+'Temp Relocation Living Costs'!AD78</f>
        <v>715323.79443683114</v>
      </c>
      <c r="AM78" s="52">
        <f>'Temp Relocation Housing Costs'!AE78+'Temp Relocation Living Costs'!AE78</f>
        <v>712366.83540869434</v>
      </c>
      <c r="AN78" s="52">
        <f>'Temp Relocation Housing Costs'!AF78+'Temp Relocation Living Costs'!AF78</f>
        <v>576255.42388658912</v>
      </c>
      <c r="AO78" s="52">
        <f>'Temp Relocation Housing Costs'!AG78+'Temp Relocation Living Costs'!AG78</f>
        <v>228518.4812608737</v>
      </c>
      <c r="AP78" s="53">
        <f>'Temp Relocation Housing Costs'!AH78+'Temp Relocation Living Costs'!AH78</f>
        <v>487863504.70962471</v>
      </c>
      <c r="AQ78" s="53">
        <f>'Temp Relocation Housing Costs'!AI78+'Temp Relocation Living Costs'!AI78</f>
        <v>920949405.7977078</v>
      </c>
      <c r="AR78" s="53">
        <f>'Temp Relocation Housing Costs'!AJ78+'Temp Relocation Living Costs'!AJ78</f>
        <v>727964005.17551064</v>
      </c>
      <c r="AS78" s="53">
        <f>'Temp Relocation Housing Costs'!AK78+'Temp Relocation Living Costs'!AK78</f>
        <v>328398325.87921381</v>
      </c>
      <c r="AT78" s="53">
        <f>'Temp Relocation Housing Costs'!AL78+'Temp Relocation Living Costs'!AL78</f>
        <v>207208167.92683762</v>
      </c>
      <c r="AU78" s="53">
        <f>'Temp Relocation Housing Costs'!AM78+'Temp Relocation Living Costs'!AM78</f>
        <v>109559971.44490331</v>
      </c>
      <c r="AW78" s="68">
        <v>2097</v>
      </c>
      <c r="AX78" s="55">
        <f t="shared" si="14"/>
        <v>0</v>
      </c>
      <c r="AY78" s="56">
        <f t="shared" si="15"/>
        <v>4213975.4472311195</v>
      </c>
      <c r="AZ78" s="57">
        <f t="shared" si="16"/>
        <v>2781943380.9337978</v>
      </c>
      <c r="BA78" s="58">
        <f t="shared" si="17"/>
        <v>2786157356.3810291</v>
      </c>
    </row>
    <row r="79" spans="1:53" x14ac:dyDescent="0.35">
      <c r="A79">
        <v>2098</v>
      </c>
      <c r="B79" s="51">
        <f>'Temp Relocation Housing Costs'!B79+'Temp Relocation Living Costs'!B79</f>
        <v>0</v>
      </c>
      <c r="C79" s="51">
        <f>'Temp Relocation Housing Costs'!C79+'Temp Relocation Living Costs'!C79</f>
        <v>0</v>
      </c>
      <c r="D79" s="51">
        <f>'Temp Relocation Housing Costs'!D79+'Temp Relocation Living Costs'!D79</f>
        <v>0</v>
      </c>
      <c r="E79" s="51">
        <f>'Temp Relocation Housing Costs'!E79+'Temp Relocation Living Costs'!E79</f>
        <v>0</v>
      </c>
      <c r="F79" s="51">
        <f>'Temp Relocation Housing Costs'!F79+'Temp Relocation Living Costs'!F79</f>
        <v>0</v>
      </c>
      <c r="G79" s="51">
        <f>'Temp Relocation Housing Costs'!G79+'Temp Relocation Living Costs'!G79</f>
        <v>0</v>
      </c>
      <c r="H79" s="52">
        <f>'Temp Relocation Housing Costs'!H79+'Temp Relocation Living Costs'!H79</f>
        <v>1007186.2392859564</v>
      </c>
      <c r="I79" s="52">
        <f>'Temp Relocation Housing Costs'!I79+'Temp Relocation Living Costs'!I79</f>
        <v>1156164.5364311945</v>
      </c>
      <c r="J79" s="52">
        <f>'Temp Relocation Housing Costs'!J79+'Temp Relocation Living Costs'!J79</f>
        <v>796412.35914346389</v>
      </c>
      <c r="K79" s="52">
        <f>'Temp Relocation Housing Costs'!K79+'Temp Relocation Living Costs'!K79</f>
        <v>718513.66099044576</v>
      </c>
      <c r="L79" s="52">
        <f>'Temp Relocation Housing Costs'!L79+'Temp Relocation Living Costs'!L79</f>
        <v>591821.29765802249</v>
      </c>
      <c r="M79" s="52">
        <f>'Temp Relocation Housing Costs'!M79+'Temp Relocation Living Costs'!M79</f>
        <v>251354.32440433191</v>
      </c>
      <c r="N79" s="53">
        <f>'Temp Relocation Housing Costs'!N79+'Temp Relocation Living Costs'!N79</f>
        <v>531314456.01893729</v>
      </c>
      <c r="O79" s="53">
        <f>'Temp Relocation Housing Costs'!O79+'Temp Relocation Living Costs'!O79</f>
        <v>1022504713.4320668</v>
      </c>
      <c r="P79" s="53">
        <f>'Temp Relocation Housing Costs'!P79+'Temp Relocation Living Costs'!P79</f>
        <v>816816458.84500146</v>
      </c>
      <c r="Q79" s="53">
        <f>'Temp Relocation Housing Costs'!Q79+'Temp Relocation Living Costs'!Q79</f>
        <v>333819365.06263238</v>
      </c>
      <c r="R79" s="53">
        <f>'Temp Relocation Housing Costs'!R79+'Temp Relocation Living Costs'!R79</f>
        <v>214467598.9083938</v>
      </c>
      <c r="S79" s="53">
        <f>'Temp Relocation Housing Costs'!S79+'Temp Relocation Living Costs'!S79</f>
        <v>121449630.47361943</v>
      </c>
      <c r="U79" s="68">
        <v>2098</v>
      </c>
      <c r="V79" s="55">
        <f t="shared" si="9"/>
        <v>0</v>
      </c>
      <c r="W79" s="56">
        <f t="shared" si="10"/>
        <v>4521452.4179134155</v>
      </c>
      <c r="X79" s="57">
        <f t="shared" si="11"/>
        <v>3040372222.7406511</v>
      </c>
      <c r="Y79" s="58">
        <f t="shared" si="12"/>
        <v>3044893675.1585646</v>
      </c>
      <c r="Z79" s="96">
        <f t="shared" si="13"/>
        <v>49844716.982844137</v>
      </c>
      <c r="AC79">
        <v>2098</v>
      </c>
      <c r="AD79" s="51">
        <f>'Temp Relocation Housing Costs'!V79+'Temp Relocation Living Costs'!V79</f>
        <v>0</v>
      </c>
      <c r="AE79" s="51">
        <f>'Temp Relocation Housing Costs'!W79+'Temp Relocation Living Costs'!W79</f>
        <v>0</v>
      </c>
      <c r="AF79" s="51">
        <f>'Temp Relocation Housing Costs'!X79+'Temp Relocation Living Costs'!X79</f>
        <v>0</v>
      </c>
      <c r="AG79" s="51">
        <f>'Temp Relocation Housing Costs'!Y79+'Temp Relocation Living Costs'!Y79</f>
        <v>0</v>
      </c>
      <c r="AH79" s="51">
        <f>'Temp Relocation Housing Costs'!Z79+'Temp Relocation Living Costs'!Z79</f>
        <v>0</v>
      </c>
      <c r="AI79" s="51">
        <f>'Temp Relocation Housing Costs'!AA79+'Temp Relocation Living Costs'!AA79</f>
        <v>0</v>
      </c>
      <c r="AJ79" s="52">
        <f>'Temp Relocation Housing Costs'!AB79+'Temp Relocation Living Costs'!AB79</f>
        <v>937665.8852861349</v>
      </c>
      <c r="AK79" s="52">
        <f>'Temp Relocation Housing Costs'!AC79+'Temp Relocation Living Costs'!AC79</f>
        <v>1055800.1765326632</v>
      </c>
      <c r="AL79" s="52">
        <f>'Temp Relocation Housing Costs'!AD79+'Temp Relocation Living Costs'!AD79</f>
        <v>719639.59351130796</v>
      </c>
      <c r="AM79" s="52">
        <f>'Temp Relocation Housing Costs'!AE79+'Temp Relocation Living Costs'!AE79</f>
        <v>716664.79411334672</v>
      </c>
      <c r="AN79" s="52">
        <f>'Temp Relocation Housing Costs'!AF79+'Temp Relocation Living Costs'!AF79</f>
        <v>579732.17475719308</v>
      </c>
      <c r="AO79" s="52">
        <f>'Temp Relocation Housing Costs'!AG79+'Temp Relocation Living Costs'!AG79</f>
        <v>229897.21332262902</v>
      </c>
      <c r="AP79" s="53">
        <f>'Temp Relocation Housing Costs'!AH79+'Temp Relocation Living Costs'!AH79</f>
        <v>494640832.3861863</v>
      </c>
      <c r="AQ79" s="53">
        <f>'Temp Relocation Housing Costs'!AI79+'Temp Relocation Living Costs'!AI79</f>
        <v>933743098.78021669</v>
      </c>
      <c r="AR79" s="53">
        <f>'Temp Relocation Housing Costs'!AJ79+'Temp Relocation Living Costs'!AJ79</f>
        <v>738076773.50556457</v>
      </c>
      <c r="AS79" s="53">
        <f>'Temp Relocation Housing Costs'!AK79+'Temp Relocation Living Costs'!AK79</f>
        <v>332960386.86847019</v>
      </c>
      <c r="AT79" s="53">
        <f>'Temp Relocation Housing Costs'!AL79+'Temp Relocation Living Costs'!AL79</f>
        <v>210086673.15984541</v>
      </c>
      <c r="AU79" s="53">
        <f>'Temp Relocation Housing Costs'!AM79+'Temp Relocation Living Costs'!AM79</f>
        <v>111081962.36971903</v>
      </c>
      <c r="AW79" s="68">
        <v>2098</v>
      </c>
      <c r="AX79" s="55">
        <f t="shared" si="14"/>
        <v>0</v>
      </c>
      <c r="AY79" s="56">
        <f t="shared" si="15"/>
        <v>4239399.8375232751</v>
      </c>
      <c r="AZ79" s="57">
        <f t="shared" si="16"/>
        <v>2820589727.0700021</v>
      </c>
      <c r="BA79" s="58">
        <f t="shared" si="17"/>
        <v>2824829126.9075255</v>
      </c>
    </row>
    <row r="80" spans="1:53" x14ac:dyDescent="0.35">
      <c r="A80">
        <v>2099</v>
      </c>
      <c r="B80" s="51">
        <f>'Temp Relocation Housing Costs'!B80+'Temp Relocation Living Costs'!B80</f>
        <v>0</v>
      </c>
      <c r="C80" s="51">
        <f>'Temp Relocation Housing Costs'!C80+'Temp Relocation Living Costs'!C80</f>
        <v>0</v>
      </c>
      <c r="D80" s="51">
        <f>'Temp Relocation Housing Costs'!D80+'Temp Relocation Living Costs'!D80</f>
        <v>0</v>
      </c>
      <c r="E80" s="51">
        <f>'Temp Relocation Housing Costs'!E80+'Temp Relocation Living Costs'!E80</f>
        <v>0</v>
      </c>
      <c r="F80" s="51">
        <f>'Temp Relocation Housing Costs'!F80+'Temp Relocation Living Costs'!F80</f>
        <v>0</v>
      </c>
      <c r="G80" s="51">
        <f>'Temp Relocation Housing Costs'!G80+'Temp Relocation Living Costs'!G80</f>
        <v>0</v>
      </c>
      <c r="H80" s="52">
        <f>'Temp Relocation Housing Costs'!H80+'Temp Relocation Living Costs'!H80</f>
        <v>1013262.9467478662</v>
      </c>
      <c r="I80" s="52">
        <f>'Temp Relocation Housing Costs'!I80+'Temp Relocation Living Costs'!I80</f>
        <v>1163140.0821561916</v>
      </c>
      <c r="J80" s="52">
        <f>'Temp Relocation Housing Costs'!J80+'Temp Relocation Living Costs'!J80</f>
        <v>801217.39393920882</v>
      </c>
      <c r="K80" s="52">
        <f>'Temp Relocation Housing Costs'!K80+'Temp Relocation Living Costs'!K80</f>
        <v>722848.70564745006</v>
      </c>
      <c r="L80" s="52">
        <f>'Temp Relocation Housing Costs'!L80+'Temp Relocation Living Costs'!L80</f>
        <v>595391.96289878793</v>
      </c>
      <c r="M80" s="52">
        <f>'Temp Relocation Housing Costs'!M80+'Temp Relocation Living Costs'!M80</f>
        <v>252870.83310859502</v>
      </c>
      <c r="N80" s="53">
        <f>'Temp Relocation Housing Costs'!N80+'Temp Relocation Living Costs'!N80</f>
        <v>538695397.88684285</v>
      </c>
      <c r="O80" s="53">
        <f>'Temp Relocation Housing Costs'!O80+'Temp Relocation Living Costs'!O80</f>
        <v>1036709197.7332292</v>
      </c>
      <c r="P80" s="53">
        <f>'Temp Relocation Housing Costs'!P80+'Temp Relocation Living Costs'!P80</f>
        <v>828163552.32455218</v>
      </c>
      <c r="Q80" s="53">
        <f>'Temp Relocation Housing Costs'!Q80+'Temp Relocation Living Costs'!Q80</f>
        <v>338456734.32672155</v>
      </c>
      <c r="R80" s="53">
        <f>'Temp Relocation Housing Costs'!R80+'Temp Relocation Living Costs'!R80</f>
        <v>217446951.08328679</v>
      </c>
      <c r="S80" s="53">
        <f>'Temp Relocation Housing Costs'!S80+'Temp Relocation Living Costs'!S80</f>
        <v>123136790.78376997</v>
      </c>
      <c r="U80" s="68">
        <v>2099</v>
      </c>
      <c r="V80" s="55">
        <f t="shared" si="9"/>
        <v>0</v>
      </c>
      <c r="W80" s="56">
        <f t="shared" si="10"/>
        <v>4548731.9244980989</v>
      </c>
      <c r="X80" s="57">
        <f t="shared" si="11"/>
        <v>3082608624.1384025</v>
      </c>
      <c r="Y80" s="58">
        <f t="shared" si="12"/>
        <v>3087157356.0629005</v>
      </c>
      <c r="Z80" s="96">
        <f t="shared" si="13"/>
        <v>47874735.475177564</v>
      </c>
      <c r="AC80">
        <v>2099</v>
      </c>
      <c r="AD80" s="51">
        <f>'Temp Relocation Housing Costs'!V80+'Temp Relocation Living Costs'!V80</f>
        <v>0</v>
      </c>
      <c r="AE80" s="51">
        <f>'Temp Relocation Housing Costs'!W80+'Temp Relocation Living Costs'!W80</f>
        <v>0</v>
      </c>
      <c r="AF80" s="51">
        <f>'Temp Relocation Housing Costs'!X80+'Temp Relocation Living Costs'!X80</f>
        <v>0</v>
      </c>
      <c r="AG80" s="51">
        <f>'Temp Relocation Housing Costs'!Y80+'Temp Relocation Living Costs'!Y80</f>
        <v>0</v>
      </c>
      <c r="AH80" s="51">
        <f>'Temp Relocation Housing Costs'!Z80+'Temp Relocation Living Costs'!Z80</f>
        <v>0</v>
      </c>
      <c r="AI80" s="51">
        <f>'Temp Relocation Housing Costs'!AA80+'Temp Relocation Living Costs'!AA80</f>
        <v>0</v>
      </c>
      <c r="AJ80" s="52">
        <f>'Temp Relocation Housing Costs'!AB80+'Temp Relocation Living Costs'!AB80</f>
        <v>943323.15209503821</v>
      </c>
      <c r="AK80" s="52">
        <f>'Temp Relocation Housing Costs'!AC80+'Temp Relocation Living Costs'!AC80</f>
        <v>1062170.1889104834</v>
      </c>
      <c r="AL80" s="52">
        <f>'Temp Relocation Housing Costs'!AD80+'Temp Relocation Living Costs'!AD80</f>
        <v>723981.43131369527</v>
      </c>
      <c r="AM80" s="52">
        <f>'Temp Relocation Housing Costs'!AE80+'Temp Relocation Living Costs'!AE80</f>
        <v>720988.68390870804</v>
      </c>
      <c r="AN80" s="52">
        <f>'Temp Relocation Housing Costs'!AF80+'Temp Relocation Living Costs'!AF80</f>
        <v>583229.90208392241</v>
      </c>
      <c r="AO80" s="52">
        <f>'Temp Relocation Housing Costs'!AG80+'Temp Relocation Living Costs'!AG80</f>
        <v>231284.26375796887</v>
      </c>
      <c r="AP80" s="53">
        <f>'Temp Relocation Housing Costs'!AH80+'Temp Relocation Living Costs'!AH80</f>
        <v>501512309.69679928</v>
      </c>
      <c r="AQ80" s="53">
        <f>'Temp Relocation Housing Costs'!AI80+'Temp Relocation Living Costs'!AI80</f>
        <v>946714519.85408473</v>
      </c>
      <c r="AR80" s="53">
        <f>'Temp Relocation Housing Costs'!AJ80+'Temp Relocation Living Costs'!AJ80</f>
        <v>748330026.91808176</v>
      </c>
      <c r="AS80" s="53">
        <f>'Temp Relocation Housing Costs'!AK80+'Temp Relocation Living Costs'!AK80</f>
        <v>337585823.33448642</v>
      </c>
      <c r="AT80" s="53">
        <f>'Temp Relocation Housing Costs'!AL80+'Temp Relocation Living Costs'!AL80</f>
        <v>213005166.16196167</v>
      </c>
      <c r="AU80" s="53">
        <f>'Temp Relocation Housing Costs'!AM80+'Temp Relocation Living Costs'!AM80</f>
        <v>112625096.56743515</v>
      </c>
      <c r="AW80" s="68">
        <v>2099</v>
      </c>
      <c r="AX80" s="55">
        <f t="shared" si="14"/>
        <v>0</v>
      </c>
      <c r="AY80" s="56">
        <f t="shared" si="15"/>
        <v>4264977.6220698161</v>
      </c>
      <c r="AZ80" s="57">
        <f t="shared" si="16"/>
        <v>2859772942.5328488</v>
      </c>
      <c r="BA80" s="58">
        <f t="shared" si="17"/>
        <v>2864037920.1549187</v>
      </c>
    </row>
    <row r="81" spans="1:53" x14ac:dyDescent="0.35">
      <c r="A81">
        <v>2100</v>
      </c>
      <c r="B81" s="51">
        <f>'Temp Relocation Housing Costs'!B81+'Temp Relocation Living Costs'!B81</f>
        <v>0</v>
      </c>
      <c r="C81" s="51">
        <f>'Temp Relocation Housing Costs'!C81+'Temp Relocation Living Costs'!C81</f>
        <v>0</v>
      </c>
      <c r="D81" s="51">
        <f>'Temp Relocation Housing Costs'!D81+'Temp Relocation Living Costs'!D81</f>
        <v>0</v>
      </c>
      <c r="E81" s="51">
        <f>'Temp Relocation Housing Costs'!E81+'Temp Relocation Living Costs'!E81</f>
        <v>0</v>
      </c>
      <c r="F81" s="51">
        <f>'Temp Relocation Housing Costs'!F81+'Temp Relocation Living Costs'!F81</f>
        <v>0</v>
      </c>
      <c r="G81" s="51">
        <f>'Temp Relocation Housing Costs'!G81+'Temp Relocation Living Costs'!G81</f>
        <v>0</v>
      </c>
      <c r="H81" s="52">
        <f>'Temp Relocation Housing Costs'!H81+'Temp Relocation Living Costs'!H81</f>
        <v>992840.78392799245</v>
      </c>
      <c r="I81" s="52">
        <f>'Temp Relocation Housing Costs'!I81+'Temp Relocation Living Costs'!I81</f>
        <v>1139697.1681363368</v>
      </c>
      <c r="J81" s="52">
        <f>'Temp Relocation Housing Costs'!J81+'Temp Relocation Living Costs'!J81</f>
        <v>785068.97745397338</v>
      </c>
      <c r="K81" s="52">
        <f>'Temp Relocation Housing Costs'!K81+'Temp Relocation Living Costs'!K81</f>
        <v>708279.7983285283</v>
      </c>
      <c r="L81" s="52">
        <f>'Temp Relocation Housing Costs'!L81+'Temp Relocation Living Costs'!L81</f>
        <v>583391.92712624825</v>
      </c>
      <c r="M81" s="52">
        <f>'Temp Relocation Housing Costs'!M81+'Temp Relocation Living Costs'!M81</f>
        <v>247774.2593685647</v>
      </c>
      <c r="N81" s="53">
        <f>'Temp Relocation Housing Costs'!N81+'Temp Relocation Living Costs'!N81</f>
        <v>531961212.97445792</v>
      </c>
      <c r="O81" s="53">
        <f>'Temp Relocation Housing Costs'!O81+'Temp Relocation Living Costs'!O81</f>
        <v>1023749385.0723231</v>
      </c>
      <c r="P81" s="53">
        <f>'Temp Relocation Housing Costs'!P81+'Temp Relocation Living Costs'!P81</f>
        <v>817810750.86954045</v>
      </c>
      <c r="Q81" s="53">
        <f>'Temp Relocation Housing Costs'!Q81+'Temp Relocation Living Costs'!Q81</f>
        <v>334225715.75344449</v>
      </c>
      <c r="R81" s="53">
        <f>'Temp Relocation Housing Costs'!R81+'Temp Relocation Living Costs'!R81</f>
        <v>214728665.41948989</v>
      </c>
      <c r="S81" s="53">
        <f>'Temp Relocation Housing Costs'!S81+'Temp Relocation Living Costs'!S81</f>
        <v>121597468.33566964</v>
      </c>
      <c r="U81" s="68">
        <v>2100</v>
      </c>
      <c r="V81" s="55">
        <f t="shared" si="9"/>
        <v>0</v>
      </c>
      <c r="W81" s="56">
        <f t="shared" si="10"/>
        <v>4457052.9143416444</v>
      </c>
      <c r="X81" s="57">
        <f t="shared" si="11"/>
        <v>3044073198.4249258</v>
      </c>
      <c r="Y81" s="58">
        <f t="shared" si="12"/>
        <v>3048530251.3392673</v>
      </c>
      <c r="Z81" s="96">
        <f t="shared" si="13"/>
        <v>44785636.23165866</v>
      </c>
      <c r="AC81">
        <v>2100</v>
      </c>
      <c r="AD81" s="51">
        <f>'Temp Relocation Housing Costs'!V81+'Temp Relocation Living Costs'!V81</f>
        <v>0</v>
      </c>
      <c r="AE81" s="51">
        <f>'Temp Relocation Housing Costs'!W81+'Temp Relocation Living Costs'!W81</f>
        <v>0</v>
      </c>
      <c r="AF81" s="51">
        <f>'Temp Relocation Housing Costs'!X81+'Temp Relocation Living Costs'!X81</f>
        <v>0</v>
      </c>
      <c r="AG81" s="51">
        <f>'Temp Relocation Housing Costs'!Y81+'Temp Relocation Living Costs'!Y81</f>
        <v>0</v>
      </c>
      <c r="AH81" s="51">
        <f>'Temp Relocation Housing Costs'!Z81+'Temp Relocation Living Costs'!Z81</f>
        <v>0</v>
      </c>
      <c r="AI81" s="51">
        <f>'Temp Relocation Housing Costs'!AA81+'Temp Relocation Living Costs'!AA81</f>
        <v>0</v>
      </c>
      <c r="AJ81" s="52">
        <f>'Temp Relocation Housing Costs'!AB81+'Temp Relocation Living Costs'!AB81</f>
        <v>924310.6153535411</v>
      </c>
      <c r="AK81" s="52">
        <f>'Temp Relocation Housing Costs'!AC81+'Temp Relocation Living Costs'!AC81</f>
        <v>1040762.307955232</v>
      </c>
      <c r="AL81" s="52">
        <f>'Temp Relocation Housing Costs'!AD81+'Temp Relocation Living Costs'!AD81</f>
        <v>709389.69407874765</v>
      </c>
      <c r="AM81" s="52">
        <f>'Temp Relocation Housing Costs'!AE81+'Temp Relocation Living Costs'!AE81</f>
        <v>706457.26504914323</v>
      </c>
      <c r="AN81" s="52">
        <f>'Temp Relocation Housing Costs'!AF81+'Temp Relocation Living Costs'!AF81</f>
        <v>571474.99082420906</v>
      </c>
      <c r="AO81" s="52">
        <f>'Temp Relocation Housing Costs'!AG81+'Temp Relocation Living Costs'!AG81</f>
        <v>226622.76408772075</v>
      </c>
      <c r="AP81" s="53">
        <f>'Temp Relocation Housing Costs'!AH81+'Temp Relocation Living Costs'!AH81</f>
        <v>495242947.37704748</v>
      </c>
      <c r="AQ81" s="53">
        <f>'Temp Relocation Housing Costs'!AI81+'Temp Relocation Living Costs'!AI81</f>
        <v>934879722.93369937</v>
      </c>
      <c r="AR81" s="53">
        <f>'Temp Relocation Housing Costs'!AJ81+'Temp Relocation Living Costs'!AJ81</f>
        <v>738975217.50904584</v>
      </c>
      <c r="AS81" s="53">
        <f>'Temp Relocation Housing Costs'!AK81+'Temp Relocation Living Costs'!AK81</f>
        <v>333365691.94474006</v>
      </c>
      <c r="AT81" s="53">
        <f>'Temp Relocation Housing Costs'!AL81+'Temp Relocation Living Costs'!AL81</f>
        <v>210342406.87005991</v>
      </c>
      <c r="AU81" s="53">
        <f>'Temp Relocation Housing Costs'!AM81+'Temp Relocation Living Costs'!AM81</f>
        <v>111217179.90611699</v>
      </c>
      <c r="AW81" s="68">
        <v>2100</v>
      </c>
      <c r="AX81" s="55">
        <f t="shared" si="14"/>
        <v>0</v>
      </c>
      <c r="AY81" s="56">
        <f t="shared" si="15"/>
        <v>4179017.6373485937</v>
      </c>
      <c r="AZ81" s="57">
        <f t="shared" si="16"/>
        <v>2824023166.54071</v>
      </c>
      <c r="BA81" s="58">
        <f t="shared" si="17"/>
        <v>2828202184.1780586</v>
      </c>
    </row>
    <row r="82" spans="1:53" x14ac:dyDescent="0.35">
      <c r="A82">
        <v>2101</v>
      </c>
      <c r="B82" s="51">
        <f>'Temp Relocation Housing Costs'!B82+'Temp Relocation Living Costs'!B82</f>
        <v>0</v>
      </c>
      <c r="C82" s="51">
        <f>'Temp Relocation Housing Costs'!C82+'Temp Relocation Living Costs'!C82</f>
        <v>0</v>
      </c>
      <c r="D82" s="51">
        <f>'Temp Relocation Housing Costs'!D82+'Temp Relocation Living Costs'!D82</f>
        <v>0</v>
      </c>
      <c r="E82" s="51">
        <f>'Temp Relocation Housing Costs'!E82+'Temp Relocation Living Costs'!E82</f>
        <v>0</v>
      </c>
      <c r="F82" s="51">
        <f>'Temp Relocation Housing Costs'!F82+'Temp Relocation Living Costs'!F82</f>
        <v>0</v>
      </c>
      <c r="G82" s="51">
        <f>'Temp Relocation Housing Costs'!G82+'Temp Relocation Living Costs'!G82</f>
        <v>0</v>
      </c>
      <c r="H82" s="52">
        <f>'Temp Relocation Housing Costs'!H82+'Temp Relocation Living Costs'!H82</f>
        <v>998830.94023161812</v>
      </c>
      <c r="I82" s="52">
        <f>'Temp Relocation Housing Costs'!I82+'Temp Relocation Living Costs'!I82</f>
        <v>1146573.3604588625</v>
      </c>
      <c r="J82" s="52">
        <f>'Temp Relocation Housing Costs'!J82+'Temp Relocation Living Costs'!J82</f>
        <v>789805.5736536897</v>
      </c>
      <c r="K82" s="52">
        <f>'Temp Relocation Housing Costs'!K82+'Temp Relocation Living Costs'!K82</f>
        <v>712553.09850653145</v>
      </c>
      <c r="L82" s="52">
        <f>'Temp Relocation Housing Costs'!L82+'Temp Relocation Living Costs'!L82</f>
        <v>586911.73502126033</v>
      </c>
      <c r="M82" s="52">
        <f>'Temp Relocation Housing Costs'!M82+'Temp Relocation Living Costs'!M82</f>
        <v>249269.16828614642</v>
      </c>
      <c r="N82" s="53">
        <f>'Temp Relocation Housing Costs'!N82+'Temp Relocation Living Costs'!N82</f>
        <v>539351139.49436629</v>
      </c>
      <c r="O82" s="53">
        <f>'Temp Relocation Housing Costs'!O82+'Temp Relocation Living Costs'!O82</f>
        <v>1037971160.1678866</v>
      </c>
      <c r="P82" s="53">
        <f>'Temp Relocation Housing Costs'!P82+'Temp Relocation Living Costs'!P82</f>
        <v>829171656.90688908</v>
      </c>
      <c r="Q82" s="53">
        <f>'Temp Relocation Housing Costs'!Q82+'Temp Relocation Living Costs'!Q82</f>
        <v>338868729.98125118</v>
      </c>
      <c r="R82" s="53">
        <f>'Temp Relocation Housing Costs'!R82+'Temp Relocation Living Costs'!R82</f>
        <v>217711644.2917563</v>
      </c>
      <c r="S82" s="53">
        <f>'Temp Relocation Housing Costs'!S82+'Temp Relocation Living Costs'!S82</f>
        <v>123286682.38754193</v>
      </c>
      <c r="U82" s="68">
        <v>2101</v>
      </c>
      <c r="V82" s="55">
        <f t="shared" si="9"/>
        <v>0</v>
      </c>
      <c r="W82" s="56">
        <f t="shared" si="10"/>
        <v>4483943.8761581089</v>
      </c>
      <c r="X82" s="57">
        <f t="shared" si="11"/>
        <v>3086361013.229691</v>
      </c>
      <c r="Y82" s="58">
        <f t="shared" si="12"/>
        <v>3090844957.1058493</v>
      </c>
      <c r="Z82" s="96">
        <f t="shared" si="13"/>
        <v>43015609.235402592</v>
      </c>
      <c r="AC82">
        <v>2101</v>
      </c>
      <c r="AD82" s="51">
        <f>'Temp Relocation Housing Costs'!V82+'Temp Relocation Living Costs'!V82</f>
        <v>0</v>
      </c>
      <c r="AE82" s="51">
        <f>'Temp Relocation Housing Costs'!W82+'Temp Relocation Living Costs'!W82</f>
        <v>0</v>
      </c>
      <c r="AF82" s="51">
        <f>'Temp Relocation Housing Costs'!X82+'Temp Relocation Living Costs'!X82</f>
        <v>0</v>
      </c>
      <c r="AG82" s="51">
        <f>'Temp Relocation Housing Costs'!Y82+'Temp Relocation Living Costs'!Y82</f>
        <v>0</v>
      </c>
      <c r="AH82" s="51">
        <f>'Temp Relocation Housing Costs'!Z82+'Temp Relocation Living Costs'!Z82</f>
        <v>0</v>
      </c>
      <c r="AI82" s="51">
        <f>'Temp Relocation Housing Costs'!AA82+'Temp Relocation Living Costs'!AA82</f>
        <v>0</v>
      </c>
      <c r="AJ82" s="52">
        <f>'Temp Relocation Housing Costs'!AB82+'Temp Relocation Living Costs'!AB82</f>
        <v>929887.30513975548</v>
      </c>
      <c r="AK82" s="52">
        <f>'Temp Relocation Housing Costs'!AC82+'Temp Relocation Living Costs'!AC82</f>
        <v>1047041.5916032192</v>
      </c>
      <c r="AL82" s="52">
        <f>'Temp Relocation Housing Costs'!AD82+'Temp Relocation Living Costs'!AD82</f>
        <v>713669.69064667786</v>
      </c>
      <c r="AM82" s="52">
        <f>'Temp Relocation Housing Costs'!AE82+'Temp Relocation Living Costs'!AE82</f>
        <v>710719.56924532447</v>
      </c>
      <c r="AN82" s="52">
        <f>'Temp Relocation Housing Costs'!AF82+'Temp Relocation Living Costs'!AF82</f>
        <v>574922.89966726315</v>
      </c>
      <c r="AO82" s="52">
        <f>'Temp Relocation Housing Costs'!AG82+'Temp Relocation Living Costs'!AG82</f>
        <v>227990.05862358218</v>
      </c>
      <c r="AP82" s="53">
        <f>'Temp Relocation Housing Costs'!AH82+'Temp Relocation Living Costs'!AH82</f>
        <v>502122789.18009073</v>
      </c>
      <c r="AQ82" s="53">
        <f>'Temp Relocation Housing Costs'!AI82+'Temp Relocation Living Costs'!AI82</f>
        <v>947866933.82225716</v>
      </c>
      <c r="AR82" s="53">
        <f>'Temp Relocation Housing Costs'!AJ82+'Temp Relocation Living Costs'!AJ82</f>
        <v>749240951.97282398</v>
      </c>
      <c r="AS82" s="53">
        <f>'Temp Relocation Housing Costs'!AK82+'Temp Relocation Living Costs'!AK82</f>
        <v>337996758.84895104</v>
      </c>
      <c r="AT82" s="53">
        <f>'Temp Relocation Housing Costs'!AL82+'Temp Relocation Living Costs'!AL82</f>
        <v>213264452.48706812</v>
      </c>
      <c r="AU82" s="53">
        <f>'Temp Relocation Housing Costs'!AM82+'Temp Relocation Living Costs'!AM82</f>
        <v>112762192.52585678</v>
      </c>
      <c r="AW82" s="68">
        <v>2101</v>
      </c>
      <c r="AX82" s="55">
        <f t="shared" si="14"/>
        <v>0</v>
      </c>
      <c r="AY82" s="56">
        <f t="shared" si="15"/>
        <v>4204231.1149258222</v>
      </c>
      <c r="AZ82" s="57">
        <f t="shared" si="16"/>
        <v>2863254078.8370481</v>
      </c>
      <c r="BA82" s="58">
        <f t="shared" si="17"/>
        <v>2867458309.9519739</v>
      </c>
    </row>
    <row r="83" spans="1:53" x14ac:dyDescent="0.35">
      <c r="A83">
        <v>2102</v>
      </c>
      <c r="B83" s="51">
        <f>'Temp Relocation Housing Costs'!B83+'Temp Relocation Living Costs'!B83</f>
        <v>0</v>
      </c>
      <c r="C83" s="51">
        <f>'Temp Relocation Housing Costs'!C83+'Temp Relocation Living Costs'!C83</f>
        <v>0</v>
      </c>
      <c r="D83" s="51">
        <f>'Temp Relocation Housing Costs'!D83+'Temp Relocation Living Costs'!D83</f>
        <v>0</v>
      </c>
      <c r="E83" s="51">
        <f>'Temp Relocation Housing Costs'!E83+'Temp Relocation Living Costs'!E83</f>
        <v>0</v>
      </c>
      <c r="F83" s="51">
        <f>'Temp Relocation Housing Costs'!F83+'Temp Relocation Living Costs'!F83</f>
        <v>0</v>
      </c>
      <c r="G83" s="51">
        <f>'Temp Relocation Housing Costs'!G83+'Temp Relocation Living Costs'!G83</f>
        <v>0</v>
      </c>
      <c r="H83" s="52">
        <f>'Temp Relocation Housing Costs'!H83+'Temp Relocation Living Costs'!H83</f>
        <v>1004857.2372469497</v>
      </c>
      <c r="I83" s="52">
        <f>'Temp Relocation Housing Costs'!I83+'Temp Relocation Living Costs'!I83</f>
        <v>1153491.0392588305</v>
      </c>
      <c r="J83" s="52">
        <f>'Temp Relocation Housing Costs'!J83+'Temp Relocation Living Costs'!J83</f>
        <v>794570.74739780487</v>
      </c>
      <c r="K83" s="52">
        <f>'Temp Relocation Housing Costs'!K83+'Temp Relocation Living Costs'!K83</f>
        <v>716852.1810017128</v>
      </c>
      <c r="L83" s="52">
        <f>'Temp Relocation Housing Costs'!L83+'Temp Relocation Living Costs'!L83</f>
        <v>590452.7791505116</v>
      </c>
      <c r="M83" s="52">
        <f>'Temp Relocation Housing Costs'!M83+'Temp Relocation Living Costs'!M83</f>
        <v>250773.09651298795</v>
      </c>
      <c r="N83" s="53">
        <f>'Temp Relocation Housing Costs'!N83+'Temp Relocation Living Costs'!N83</f>
        <v>546843725.78088486</v>
      </c>
      <c r="O83" s="53">
        <f>'Temp Relocation Housing Costs'!O83+'Temp Relocation Living Costs'!O83</f>
        <v>1052390502.0603809</v>
      </c>
      <c r="P83" s="53">
        <f>'Temp Relocation Housing Costs'!P83+'Temp Relocation Living Costs'!P83</f>
        <v>840690386.97119308</v>
      </c>
      <c r="Q83" s="53">
        <f>'Temp Relocation Housing Costs'!Q83+'Temp Relocation Living Costs'!Q83</f>
        <v>343576244.27623862</v>
      </c>
      <c r="R83" s="53">
        <f>'Temp Relocation Housing Costs'!R83+'Temp Relocation Living Costs'!R83</f>
        <v>220736062.26548129</v>
      </c>
      <c r="S83" s="53">
        <f>'Temp Relocation Housing Costs'!S83+'Temp Relocation Living Costs'!S83</f>
        <v>124999362.75127169</v>
      </c>
      <c r="U83" s="68">
        <v>2102</v>
      </c>
      <c r="V83" s="55">
        <f t="shared" si="9"/>
        <v>0</v>
      </c>
      <c r="W83" s="56">
        <f t="shared" si="10"/>
        <v>4510997.0805687979</v>
      </c>
      <c r="X83" s="57">
        <f t="shared" si="11"/>
        <v>3129236284.1054506</v>
      </c>
      <c r="Y83" s="58">
        <f t="shared" si="12"/>
        <v>3133747281.1860194</v>
      </c>
      <c r="Z83" s="96">
        <f t="shared" si="13"/>
        <v>41315541.228607237</v>
      </c>
      <c r="AC83">
        <v>2102</v>
      </c>
      <c r="AD83" s="51">
        <f>'Temp Relocation Housing Costs'!V83+'Temp Relocation Living Costs'!V83</f>
        <v>0</v>
      </c>
      <c r="AE83" s="51">
        <f>'Temp Relocation Housing Costs'!W83+'Temp Relocation Living Costs'!W83</f>
        <v>0</v>
      </c>
      <c r="AF83" s="51">
        <f>'Temp Relocation Housing Costs'!X83+'Temp Relocation Living Costs'!X83</f>
        <v>0</v>
      </c>
      <c r="AG83" s="51">
        <f>'Temp Relocation Housing Costs'!Y83+'Temp Relocation Living Costs'!Y83</f>
        <v>0</v>
      </c>
      <c r="AH83" s="51">
        <f>'Temp Relocation Housing Costs'!Z83+'Temp Relocation Living Costs'!Z83</f>
        <v>0</v>
      </c>
      <c r="AI83" s="51">
        <f>'Temp Relocation Housing Costs'!AA83+'Temp Relocation Living Costs'!AA83</f>
        <v>0</v>
      </c>
      <c r="AJ83" s="52">
        <f>'Temp Relocation Housing Costs'!AB83+'Temp Relocation Living Costs'!AB83</f>
        <v>935497.64104931301</v>
      </c>
      <c r="AK83" s="52">
        <f>'Temp Relocation Housing Costs'!AC83+'Temp Relocation Living Costs'!AC83</f>
        <v>1053358.7603694806</v>
      </c>
      <c r="AL83" s="52">
        <f>'Temp Relocation Housing Costs'!AD83+'Temp Relocation Living Costs'!AD83</f>
        <v>717975.50993345259</v>
      </c>
      <c r="AM83" s="52">
        <f>'Temp Relocation Housing Costs'!AE83+'Temp Relocation Living Costs'!AE83</f>
        <v>715007.58941607294</v>
      </c>
      <c r="AN83" s="52">
        <f>'Temp Relocation Housing Costs'!AF83+'Temp Relocation Living Costs'!AF83</f>
        <v>578391.61095238547</v>
      </c>
      <c r="AO83" s="52">
        <f>'Temp Relocation Housing Costs'!AG83+'Temp Relocation Living Costs'!AG83</f>
        <v>229365.60252642722</v>
      </c>
      <c r="AP83" s="53">
        <f>'Temp Relocation Housing Costs'!AH83+'Temp Relocation Living Costs'!AH83</f>
        <v>509098204.72827363</v>
      </c>
      <c r="AQ83" s="53">
        <f>'Temp Relocation Housing Costs'!AI83+'Temp Relocation Living Costs'!AI83</f>
        <v>961034561.12431335</v>
      </c>
      <c r="AR83" s="53">
        <f>'Temp Relocation Housing Costs'!AJ83+'Temp Relocation Living Costs'!AJ83</f>
        <v>759649296.50197887</v>
      </c>
      <c r="AS83" s="53">
        <f>'Temp Relocation Housing Costs'!AK83+'Temp Relocation Living Costs'!AK83</f>
        <v>342692159.84988993</v>
      </c>
      <c r="AT83" s="53">
        <f>'Temp Relocation Housing Costs'!AL83+'Temp Relocation Living Costs'!AL83</f>
        <v>216227090.72976202</v>
      </c>
      <c r="AU83" s="53">
        <f>'Temp Relocation Housing Costs'!AM83+'Temp Relocation Living Costs'!AM83</f>
        <v>114328668.23247916</v>
      </c>
      <c r="AW83" s="68">
        <v>2102</v>
      </c>
      <c r="AX83" s="55">
        <f t="shared" si="14"/>
        <v>0</v>
      </c>
      <c r="AY83" s="56">
        <f t="shared" si="15"/>
        <v>4229596.7142471317</v>
      </c>
      <c r="AZ83" s="57">
        <f t="shared" si="16"/>
        <v>2903029981.1666965</v>
      </c>
      <c r="BA83" s="58">
        <f t="shared" si="17"/>
        <v>2907259577.8809438</v>
      </c>
    </row>
    <row r="84" spans="1:53" x14ac:dyDescent="0.35">
      <c r="A84">
        <v>2103</v>
      </c>
      <c r="B84" s="51">
        <f>'Temp Relocation Housing Costs'!B84+'Temp Relocation Living Costs'!B84</f>
        <v>0</v>
      </c>
      <c r="C84" s="51">
        <f>'Temp Relocation Housing Costs'!C84+'Temp Relocation Living Costs'!C84</f>
        <v>0</v>
      </c>
      <c r="D84" s="51">
        <f>'Temp Relocation Housing Costs'!D84+'Temp Relocation Living Costs'!D84</f>
        <v>0</v>
      </c>
      <c r="E84" s="51">
        <f>'Temp Relocation Housing Costs'!E84+'Temp Relocation Living Costs'!E84</f>
        <v>0</v>
      </c>
      <c r="F84" s="51">
        <f>'Temp Relocation Housing Costs'!F84+'Temp Relocation Living Costs'!F84</f>
        <v>0</v>
      </c>
      <c r="G84" s="51">
        <f>'Temp Relocation Housing Costs'!G84+'Temp Relocation Living Costs'!G84</f>
        <v>0</v>
      </c>
      <c r="H84" s="52">
        <f>'Temp Relocation Housing Costs'!H84+'Temp Relocation Living Costs'!H84</f>
        <v>1010919.8930235634</v>
      </c>
      <c r="I84" s="52">
        <f>'Temp Relocation Housing Costs'!I84+'Temp Relocation Living Costs'!I84</f>
        <v>1160450.4548386936</v>
      </c>
      <c r="J84" s="52">
        <f>'Temp Relocation Housing Costs'!J84+'Temp Relocation Living Costs'!J84</f>
        <v>799364.67110465653</v>
      </c>
      <c r="K84" s="52">
        <f>'Temp Relocation Housing Costs'!K84+'Temp Relocation Living Costs'!K84</f>
        <v>721177.20136782469</v>
      </c>
      <c r="L84" s="52">
        <f>'Temp Relocation Housing Costs'!L84+'Temp Relocation Living Costs'!L84</f>
        <v>594015.18763964367</v>
      </c>
      <c r="M84" s="52">
        <f>'Temp Relocation Housing Costs'!M84+'Temp Relocation Living Costs'!M84</f>
        <v>252286.09846574208</v>
      </c>
      <c r="N84" s="53">
        <f>'Temp Relocation Housing Costs'!N84+'Temp Relocation Living Costs'!N84</f>
        <v>554440397.9683131</v>
      </c>
      <c r="O84" s="53">
        <f>'Temp Relocation Housing Costs'!O84+'Temp Relocation Living Costs'!O84</f>
        <v>1067010155.3185389</v>
      </c>
      <c r="P84" s="53">
        <f>'Temp Relocation Housing Costs'!P84+'Temp Relocation Living Costs'!P84</f>
        <v>852369133.53050077</v>
      </c>
      <c r="Q84" s="53">
        <f>'Temp Relocation Housing Costs'!Q84+'Temp Relocation Living Costs'!Q84</f>
        <v>348349154.66380364</v>
      </c>
      <c r="R84" s="53">
        <f>'Temp Relocation Housing Costs'!R84+'Temp Relocation Living Costs'!R84</f>
        <v>223802495.00653553</v>
      </c>
      <c r="S84" s="53">
        <f>'Temp Relocation Housing Costs'!S84+'Temp Relocation Living Costs'!S84</f>
        <v>126735835.41739367</v>
      </c>
      <c r="U84" s="68">
        <v>2103</v>
      </c>
      <c r="V84" s="55">
        <f t="shared" si="9"/>
        <v>0</v>
      </c>
      <c r="W84" s="56">
        <f t="shared" si="10"/>
        <v>4538213.5064401235</v>
      </c>
      <c r="X84" s="57">
        <f t="shared" si="11"/>
        <v>3172707171.9050856</v>
      </c>
      <c r="Y84" s="58">
        <f t="shared" si="12"/>
        <v>3177245385.4115257</v>
      </c>
      <c r="Z84" s="96">
        <f t="shared" si="13"/>
        <v>39682666.964582235</v>
      </c>
      <c r="AC84">
        <v>2103</v>
      </c>
      <c r="AD84" s="51">
        <f>'Temp Relocation Housing Costs'!V84+'Temp Relocation Living Costs'!V84</f>
        <v>0</v>
      </c>
      <c r="AE84" s="51">
        <f>'Temp Relocation Housing Costs'!W84+'Temp Relocation Living Costs'!W84</f>
        <v>0</v>
      </c>
      <c r="AF84" s="51">
        <f>'Temp Relocation Housing Costs'!X84+'Temp Relocation Living Costs'!X84</f>
        <v>0</v>
      </c>
      <c r="AG84" s="51">
        <f>'Temp Relocation Housing Costs'!Y84+'Temp Relocation Living Costs'!Y84</f>
        <v>0</v>
      </c>
      <c r="AH84" s="51">
        <f>'Temp Relocation Housing Costs'!Z84+'Temp Relocation Living Costs'!Z84</f>
        <v>0</v>
      </c>
      <c r="AI84" s="51">
        <f>'Temp Relocation Housing Costs'!AA84+'Temp Relocation Living Costs'!AA84</f>
        <v>0</v>
      </c>
      <c r="AJ84" s="52">
        <f>'Temp Relocation Housing Costs'!AB84+'Temp Relocation Living Costs'!AB84</f>
        <v>941141.82608106395</v>
      </c>
      <c r="AK84" s="52">
        <f>'Temp Relocation Housing Costs'!AC84+'Temp Relocation Living Costs'!AC84</f>
        <v>1059714.0428282078</v>
      </c>
      <c r="AL84" s="52">
        <f>'Temp Relocation Housing Costs'!AD84+'Temp Relocation Living Costs'!AD84</f>
        <v>722307.30773658224</v>
      </c>
      <c r="AM84" s="52">
        <f>'Temp Relocation Housing Costs'!AE84+'Temp Relocation Living Costs'!AE84</f>
        <v>719321.48071487306</v>
      </c>
      <c r="AN84" s="52">
        <f>'Temp Relocation Housing Costs'!AF84+'Temp Relocation Living Costs'!AF84</f>
        <v>581881.25018799712</v>
      </c>
      <c r="AO84" s="52">
        <f>'Temp Relocation Housing Costs'!AG84+'Temp Relocation Living Costs'!AG84</f>
        <v>230749.44556757715</v>
      </c>
      <c r="AP84" s="53">
        <f>'Temp Relocation Housing Costs'!AH84+'Temp Relocation Living Costs'!AH84</f>
        <v>516170521.7179333</v>
      </c>
      <c r="AQ84" s="53">
        <f>'Temp Relocation Housing Costs'!AI84+'Temp Relocation Living Costs'!AI84</f>
        <v>974385111.15800905</v>
      </c>
      <c r="AR84" s="53">
        <f>'Temp Relocation Housing Costs'!AJ84+'Temp Relocation Living Costs'!AJ84</f>
        <v>770202232.21445405</v>
      </c>
      <c r="AS84" s="53">
        <f>'Temp Relocation Housing Costs'!AK84+'Temp Relocation Living Costs'!AK84</f>
        <v>347452788.66731644</v>
      </c>
      <c r="AT84" s="53">
        <f>'Temp Relocation Housing Costs'!AL84+'Temp Relocation Living Costs'!AL84</f>
        <v>219230885.50489572</v>
      </c>
      <c r="AU84" s="53">
        <f>'Temp Relocation Housing Costs'!AM84+'Temp Relocation Living Costs'!AM84</f>
        <v>115916905.18801363</v>
      </c>
      <c r="AW84" s="68">
        <v>2103</v>
      </c>
      <c r="AX84" s="55">
        <f t="shared" si="14"/>
        <v>0</v>
      </c>
      <c r="AY84" s="56">
        <f t="shared" si="15"/>
        <v>4255115.3531163018</v>
      </c>
      <c r="AZ84" s="57">
        <f t="shared" si="16"/>
        <v>2943358444.4506221</v>
      </c>
      <c r="BA84" s="58">
        <f t="shared" si="17"/>
        <v>2947613559.8037386</v>
      </c>
    </row>
    <row r="85" spans="1:53" x14ac:dyDescent="0.35">
      <c r="A85">
        <v>2104</v>
      </c>
      <c r="B85" s="51">
        <f>'Temp Relocation Housing Costs'!B85+'Temp Relocation Living Costs'!B85</f>
        <v>0</v>
      </c>
      <c r="C85" s="51">
        <f>'Temp Relocation Housing Costs'!C85+'Temp Relocation Living Costs'!C85</f>
        <v>0</v>
      </c>
      <c r="D85" s="51">
        <f>'Temp Relocation Housing Costs'!D85+'Temp Relocation Living Costs'!D85</f>
        <v>0</v>
      </c>
      <c r="E85" s="51">
        <f>'Temp Relocation Housing Costs'!E85+'Temp Relocation Living Costs'!E85</f>
        <v>0</v>
      </c>
      <c r="F85" s="51">
        <f>'Temp Relocation Housing Costs'!F85+'Temp Relocation Living Costs'!F85</f>
        <v>0</v>
      </c>
      <c r="G85" s="51">
        <f>'Temp Relocation Housing Costs'!G85+'Temp Relocation Living Costs'!G85</f>
        <v>0</v>
      </c>
      <c r="H85" s="52">
        <f>'Temp Relocation Housing Costs'!H85+'Temp Relocation Living Costs'!H85</f>
        <v>1017019.1269266047</v>
      </c>
      <c r="I85" s="52">
        <f>'Temp Relocation Housing Costs'!I85+'Temp Relocation Living Costs'!I85</f>
        <v>1167451.8590110682</v>
      </c>
      <c r="J85" s="52">
        <f>'Temp Relocation Housing Costs'!J85+'Temp Relocation Living Costs'!J85</f>
        <v>804187.51823284267</v>
      </c>
      <c r="K85" s="52">
        <f>'Temp Relocation Housing Costs'!K85+'Temp Relocation Living Costs'!K85</f>
        <v>725528.3160971303</v>
      </c>
      <c r="L85" s="52">
        <f>'Temp Relocation Housing Costs'!L85+'Temp Relocation Living Costs'!L85</f>
        <v>597599.08938732522</v>
      </c>
      <c r="M85" s="52">
        <f>'Temp Relocation Housing Costs'!M85+'Temp Relocation Living Costs'!M85</f>
        <v>253808.2288893763</v>
      </c>
      <c r="N85" s="53">
        <f>'Temp Relocation Housing Costs'!N85+'Temp Relocation Living Costs'!N85</f>
        <v>562142602.00259721</v>
      </c>
      <c r="O85" s="53">
        <f>'Temp Relocation Housing Costs'!O85+'Temp Relocation Living Costs'!O85</f>
        <v>1081832902.638236</v>
      </c>
      <c r="P85" s="53">
        <f>'Temp Relocation Housing Costs'!P85+'Temp Relocation Living Costs'!P85</f>
        <v>864210119.51030159</v>
      </c>
      <c r="Q85" s="53">
        <f>'Temp Relocation Housing Costs'!Q85+'Temp Relocation Living Costs'!Q85</f>
        <v>353188369.61679548</v>
      </c>
      <c r="R85" s="53">
        <f>'Temp Relocation Housing Costs'!R85+'Temp Relocation Living Costs'!R85</f>
        <v>226911526.1778549</v>
      </c>
      <c r="S85" s="53">
        <f>'Temp Relocation Housing Costs'!S85+'Temp Relocation Living Costs'!S85</f>
        <v>128496430.90505511</v>
      </c>
      <c r="U85" s="68">
        <v>2104</v>
      </c>
      <c r="V85" s="55">
        <f t="shared" si="9"/>
        <v>0</v>
      </c>
      <c r="W85" s="56">
        <f t="shared" si="10"/>
        <v>4565594.1385443471</v>
      </c>
      <c r="X85" s="57">
        <f t="shared" si="11"/>
        <v>3216781950.8508406</v>
      </c>
      <c r="Y85" s="58">
        <f t="shared" si="12"/>
        <v>3221347544.9893851</v>
      </c>
      <c r="Z85" s="96">
        <f t="shared" si="13"/>
        <v>38114330.505646996</v>
      </c>
      <c r="AC85">
        <v>2104</v>
      </c>
      <c r="AD85" s="51">
        <f>'Temp Relocation Housing Costs'!V85+'Temp Relocation Living Costs'!V85</f>
        <v>0</v>
      </c>
      <c r="AE85" s="51">
        <f>'Temp Relocation Housing Costs'!W85+'Temp Relocation Living Costs'!W85</f>
        <v>0</v>
      </c>
      <c r="AF85" s="51">
        <f>'Temp Relocation Housing Costs'!X85+'Temp Relocation Living Costs'!X85</f>
        <v>0</v>
      </c>
      <c r="AG85" s="51">
        <f>'Temp Relocation Housing Costs'!Y85+'Temp Relocation Living Costs'!Y85</f>
        <v>0</v>
      </c>
      <c r="AH85" s="51">
        <f>'Temp Relocation Housing Costs'!Z85+'Temp Relocation Living Costs'!Z85</f>
        <v>0</v>
      </c>
      <c r="AI85" s="51">
        <f>'Temp Relocation Housing Costs'!AA85+'Temp Relocation Living Costs'!AA85</f>
        <v>0</v>
      </c>
      <c r="AJ85" s="52">
        <f>'Temp Relocation Housing Costs'!AB85+'Temp Relocation Living Costs'!AB85</f>
        <v>946820.06445862248</v>
      </c>
      <c r="AK85" s="52">
        <f>'Temp Relocation Housing Costs'!AC85+'Temp Relocation Living Costs'!AC85</f>
        <v>1066107.6689326609</v>
      </c>
      <c r="AL85" s="52">
        <f>'Temp Relocation Housing Costs'!AD85+'Temp Relocation Living Costs'!AD85</f>
        <v>726665.2407935576</v>
      </c>
      <c r="AM85" s="52">
        <f>'Temp Relocation Housing Costs'!AE85+'Temp Relocation Living Costs'!AE85</f>
        <v>723661.39923130441</v>
      </c>
      <c r="AN85" s="52">
        <f>'Temp Relocation Housing Costs'!AF85+'Temp Relocation Living Costs'!AF85</f>
        <v>585391.94363975606</v>
      </c>
      <c r="AO85" s="52">
        <f>'Temp Relocation Housing Costs'!AG85+'Temp Relocation Living Costs'!AG85</f>
        <v>232141.63781864103</v>
      </c>
      <c r="AP85" s="53">
        <f>'Temp Relocation Housing Costs'!AH85+'Temp Relocation Living Costs'!AH85</f>
        <v>523341086.28956759</v>
      </c>
      <c r="AQ85" s="53">
        <f>'Temp Relocation Housing Costs'!AI85+'Temp Relocation Living Costs'!AI85</f>
        <v>987921125.05888748</v>
      </c>
      <c r="AR85" s="53">
        <f>'Temp Relocation Housing Costs'!AJ85+'Temp Relocation Living Costs'!AJ85</f>
        <v>780901767.74958992</v>
      </c>
      <c r="AS85" s="53">
        <f>'Temp Relocation Housing Costs'!AK85+'Temp Relocation Living Costs'!AK85</f>
        <v>352279551.43641335</v>
      </c>
      <c r="AT85" s="53">
        <f>'Temp Relocation Housing Costs'!AL85+'Temp Relocation Living Costs'!AL85</f>
        <v>222276408.55293304</v>
      </c>
      <c r="AU85" s="53">
        <f>'Temp Relocation Housing Costs'!AM85+'Temp Relocation Living Costs'!AM85</f>
        <v>117527205.69651279</v>
      </c>
      <c r="AW85" s="68">
        <v>2104</v>
      </c>
      <c r="AX85" s="55">
        <f t="shared" si="14"/>
        <v>0</v>
      </c>
      <c r="AY85" s="56">
        <f t="shared" si="15"/>
        <v>4280787.9548745425</v>
      </c>
      <c r="AZ85" s="57">
        <f t="shared" si="16"/>
        <v>2984247144.7839041</v>
      </c>
      <c r="BA85" s="58">
        <f t="shared" si="17"/>
        <v>2988527932.7387786</v>
      </c>
    </row>
    <row r="86" spans="1:53" x14ac:dyDescent="0.35">
      <c r="A86">
        <v>2105</v>
      </c>
      <c r="B86" s="51">
        <f>'Temp Relocation Housing Costs'!B86+'Temp Relocation Living Costs'!B86</f>
        <v>0</v>
      </c>
      <c r="C86" s="51">
        <f>'Temp Relocation Housing Costs'!C86+'Temp Relocation Living Costs'!C86</f>
        <v>0</v>
      </c>
      <c r="D86" s="51">
        <f>'Temp Relocation Housing Costs'!D86+'Temp Relocation Living Costs'!D86</f>
        <v>0</v>
      </c>
      <c r="E86" s="51">
        <f>'Temp Relocation Housing Costs'!E86+'Temp Relocation Living Costs'!E86</f>
        <v>0</v>
      </c>
      <c r="F86" s="51">
        <f>'Temp Relocation Housing Costs'!F86+'Temp Relocation Living Costs'!F86</f>
        <v>0</v>
      </c>
      <c r="G86" s="51">
        <f>'Temp Relocation Housing Costs'!G86+'Temp Relocation Living Costs'!G86</f>
        <v>0</v>
      </c>
      <c r="H86" s="52">
        <f>'Temp Relocation Housing Costs'!H86+'Temp Relocation Living Costs'!H86</f>
        <v>1023155.1596447261</v>
      </c>
      <c r="I86" s="52">
        <f>'Temp Relocation Housing Costs'!I86+'Temp Relocation Living Costs'!I86</f>
        <v>1174495.5051078442</v>
      </c>
      <c r="J86" s="52">
        <f>'Temp Relocation Housing Costs'!J86+'Temp Relocation Living Costs'!J86</f>
        <v>809039.4632874981</v>
      </c>
      <c r="K86" s="52">
        <f>'Temp Relocation Housing Costs'!K86+'Temp Relocation Living Costs'!K86</f>
        <v>729905.68262606545</v>
      </c>
      <c r="L86" s="52">
        <f>'Temp Relocation Housing Costs'!L86+'Temp Relocation Living Costs'!L86</f>
        <v>601204.61406991526</v>
      </c>
      <c r="M86" s="52">
        <f>'Temp Relocation Housing Costs'!M86+'Temp Relocation Living Costs'!M86</f>
        <v>255339.54285915379</v>
      </c>
      <c r="N86" s="53">
        <f>'Temp Relocation Housing Costs'!N86+'Temp Relocation Living Costs'!N86</f>
        <v>569951803.91655099</v>
      </c>
      <c r="O86" s="53">
        <f>'Temp Relocation Housing Costs'!O86+'Temp Relocation Living Costs'!O86</f>
        <v>1096861565.3721476</v>
      </c>
      <c r="P86" s="53">
        <f>'Temp Relocation Housing Costs'!P86+'Temp Relocation Living Costs'!P86</f>
        <v>876215598.71663773</v>
      </c>
      <c r="Q86" s="53">
        <f>'Temp Relocation Housing Costs'!Q86+'Temp Relocation Living Costs'!Q86</f>
        <v>358094810.22843397</v>
      </c>
      <c r="R86" s="53">
        <f>'Temp Relocation Housing Costs'!R86+'Temp Relocation Living Costs'!R86</f>
        <v>230063747.55053446</v>
      </c>
      <c r="S86" s="53">
        <f>'Temp Relocation Housing Costs'!S86+'Temp Relocation Living Costs'!S86</f>
        <v>130281484.3249262</v>
      </c>
      <c r="U86" s="68">
        <v>2105</v>
      </c>
      <c r="V86" s="55">
        <f t="shared" si="9"/>
        <v>0</v>
      </c>
      <c r="W86" s="56">
        <f t="shared" si="10"/>
        <v>4593139.9675952028</v>
      </c>
      <c r="X86" s="57">
        <f t="shared" si="11"/>
        <v>3261469010.109231</v>
      </c>
      <c r="Y86" s="58">
        <f t="shared" si="12"/>
        <v>3266062150.0768261</v>
      </c>
      <c r="Z86" s="96">
        <f t="shared" si="13"/>
        <v>36607980.901817851</v>
      </c>
      <c r="AC86">
        <v>2105</v>
      </c>
      <c r="AD86" s="51">
        <f>'Temp Relocation Housing Costs'!V86+'Temp Relocation Living Costs'!V86</f>
        <v>0</v>
      </c>
      <c r="AE86" s="51">
        <f>'Temp Relocation Housing Costs'!W86+'Temp Relocation Living Costs'!W86</f>
        <v>0</v>
      </c>
      <c r="AF86" s="51">
        <f>'Temp Relocation Housing Costs'!X86+'Temp Relocation Living Costs'!X86</f>
        <v>0</v>
      </c>
      <c r="AG86" s="51">
        <f>'Temp Relocation Housing Costs'!Y86+'Temp Relocation Living Costs'!Y86</f>
        <v>0</v>
      </c>
      <c r="AH86" s="51">
        <f>'Temp Relocation Housing Costs'!Z86+'Temp Relocation Living Costs'!Z86</f>
        <v>0</v>
      </c>
      <c r="AI86" s="51">
        <f>'Temp Relocation Housing Costs'!AA86+'Temp Relocation Living Costs'!AA86</f>
        <v>0</v>
      </c>
      <c r="AJ86" s="52">
        <f>'Temp Relocation Housing Costs'!AB86+'Temp Relocation Living Costs'!AB86</f>
        <v>952532.5616377549</v>
      </c>
      <c r="AK86" s="52">
        <f>'Temp Relocation Housing Costs'!AC86+'Temp Relocation Living Costs'!AC86</f>
        <v>1072539.8700234895</v>
      </c>
      <c r="AL86" s="52">
        <f>'Temp Relocation Housing Costs'!AD86+'Temp Relocation Living Costs'!AD86</f>
        <v>731049.46678752219</v>
      </c>
      <c r="AM86" s="52">
        <f>'Temp Relocation Housing Costs'!AE86+'Temp Relocation Living Costs'!AE86</f>
        <v>728027.50199669041</v>
      </c>
      <c r="AN86" s="52">
        <f>'Temp Relocation Housing Costs'!AF86+'Temp Relocation Living Costs'!AF86</f>
        <v>588923.81833512476</v>
      </c>
      <c r="AO86" s="52">
        <f>'Temp Relocation Housing Costs'!AG86+'Temp Relocation Living Costs'!AG86</f>
        <v>233542.22965332752</v>
      </c>
      <c r="AP86" s="53">
        <f>'Temp Relocation Housing Costs'!AH86+'Temp Relocation Living Costs'!AH86</f>
        <v>530611263.28405946</v>
      </c>
      <c r="AQ86" s="53">
        <f>'Temp Relocation Housing Costs'!AI86+'Temp Relocation Living Costs'!AI86</f>
        <v>1001645179.2635703</v>
      </c>
      <c r="AR86" s="53">
        <f>'Temp Relocation Housing Costs'!AJ86+'Temp Relocation Living Costs'!AJ86</f>
        <v>791749939.65044808</v>
      </c>
      <c r="AS86" s="53">
        <f>'Temp Relocation Housing Costs'!AK86+'Temp Relocation Living Costs'!AK86</f>
        <v>357173366.8802591</v>
      </c>
      <c r="AT86" s="53">
        <f>'Temp Relocation Housing Costs'!AL86+'Temp Relocation Living Costs'!AL86</f>
        <v>225364239.55687165</v>
      </c>
      <c r="AU86" s="53">
        <f>'Temp Relocation Housing Costs'!AM86+'Temp Relocation Living Costs'!AM86</f>
        <v>119159876.2615923</v>
      </c>
      <c r="AW86" s="68">
        <v>2105</v>
      </c>
      <c r="AX86" s="55">
        <f t="shared" si="14"/>
        <v>0</v>
      </c>
      <c r="AY86" s="56">
        <f t="shared" si="15"/>
        <v>4306615.4484339096</v>
      </c>
      <c r="AZ86" s="57">
        <f t="shared" si="16"/>
        <v>3025703864.8968015</v>
      </c>
      <c r="BA86" s="58">
        <f t="shared" si="17"/>
        <v>3030010480.3452353</v>
      </c>
    </row>
    <row r="87" spans="1:53" x14ac:dyDescent="0.35">
      <c r="A87">
        <v>2106</v>
      </c>
      <c r="B87" s="51">
        <f>'Temp Relocation Housing Costs'!B87+'Temp Relocation Living Costs'!B87</f>
        <v>0</v>
      </c>
      <c r="C87" s="51">
        <f>'Temp Relocation Housing Costs'!C87+'Temp Relocation Living Costs'!C87</f>
        <v>0</v>
      </c>
      <c r="D87" s="51">
        <f>'Temp Relocation Housing Costs'!D87+'Temp Relocation Living Costs'!D87</f>
        <v>0</v>
      </c>
      <c r="E87" s="51">
        <f>'Temp Relocation Housing Costs'!E87+'Temp Relocation Living Costs'!E87</f>
        <v>0</v>
      </c>
      <c r="F87" s="51">
        <f>'Temp Relocation Housing Costs'!F87+'Temp Relocation Living Costs'!F87</f>
        <v>0</v>
      </c>
      <c r="G87" s="51">
        <f>'Temp Relocation Housing Costs'!G87+'Temp Relocation Living Costs'!G87</f>
        <v>0</v>
      </c>
      <c r="H87" s="52">
        <f>'Temp Relocation Housing Costs'!H87+'Temp Relocation Living Costs'!H87</f>
        <v>1029328.2131980713</v>
      </c>
      <c r="I87" s="52">
        <f>'Temp Relocation Housing Costs'!I87+'Temp Relocation Living Costs'!I87</f>
        <v>1181581.647989352</v>
      </c>
      <c r="J87" s="52">
        <f>'Temp Relocation Housing Costs'!J87+'Temp Relocation Living Costs'!J87</f>
        <v>813920.68182660767</v>
      </c>
      <c r="K87" s="52">
        <f>'Temp Relocation Housing Costs'!K87+'Temp Relocation Living Costs'!K87</f>
        <v>734309.45934093464</v>
      </c>
      <c r="L87" s="52">
        <f>'Temp Relocation Housing Costs'!L87+'Temp Relocation Living Costs'!L87</f>
        <v>604831.89214615594</v>
      </c>
      <c r="M87" s="52">
        <f>'Temp Relocation Housing Costs'!M87+'Temp Relocation Living Costs'!M87</f>
        <v>256880.09578262595</v>
      </c>
      <c r="N87" s="53">
        <f>'Temp Relocation Housing Costs'!N87+'Temp Relocation Living Costs'!N87</f>
        <v>577869490.10889888</v>
      </c>
      <c r="O87" s="53">
        <f>'Temp Relocation Housing Costs'!O87+'Temp Relocation Living Costs'!O87</f>
        <v>1112099004.0667634</v>
      </c>
      <c r="P87" s="53">
        <f>'Temp Relocation Housing Costs'!P87+'Temp Relocation Living Costs'!P87</f>
        <v>888387856.26509237</v>
      </c>
      <c r="Q87" s="53">
        <f>'Temp Relocation Housing Costs'!Q87+'Temp Relocation Living Costs'!Q87</f>
        <v>363069410.38762963</v>
      </c>
      <c r="R87" s="53">
        <f>'Temp Relocation Housing Costs'!R87+'Temp Relocation Living Costs'!R87</f>
        <v>233259759.11646569</v>
      </c>
      <c r="S87" s="53">
        <f>'Temp Relocation Housing Costs'!S87+'Temp Relocation Living Costs'!S87</f>
        <v>132091335.44298513</v>
      </c>
      <c r="U87" s="68">
        <v>2106</v>
      </c>
      <c r="V87" s="55">
        <f t="shared" si="9"/>
        <v>0</v>
      </c>
      <c r="W87" s="56">
        <f t="shared" si="10"/>
        <v>4620851.9902837481</v>
      </c>
      <c r="X87" s="57">
        <f t="shared" si="11"/>
        <v>3306776855.387835</v>
      </c>
      <c r="Y87" s="58">
        <f t="shared" si="12"/>
        <v>3311397707.378119</v>
      </c>
      <c r="Z87" s="96">
        <f t="shared" si="13"/>
        <v>35161168.040347308</v>
      </c>
      <c r="AC87">
        <v>2106</v>
      </c>
      <c r="AD87" s="51">
        <f>'Temp Relocation Housing Costs'!V87+'Temp Relocation Living Costs'!V87</f>
        <v>0</v>
      </c>
      <c r="AE87" s="51">
        <f>'Temp Relocation Housing Costs'!W87+'Temp Relocation Living Costs'!W87</f>
        <v>0</v>
      </c>
      <c r="AF87" s="51">
        <f>'Temp Relocation Housing Costs'!X87+'Temp Relocation Living Costs'!X87</f>
        <v>0</v>
      </c>
      <c r="AG87" s="51">
        <f>'Temp Relocation Housing Costs'!Y87+'Temp Relocation Living Costs'!Y87</f>
        <v>0</v>
      </c>
      <c r="AH87" s="51">
        <f>'Temp Relocation Housing Costs'!Z87+'Temp Relocation Living Costs'!Z87</f>
        <v>0</v>
      </c>
      <c r="AI87" s="51">
        <f>'Temp Relocation Housing Costs'!AA87+'Temp Relocation Living Costs'!AA87</f>
        <v>0</v>
      </c>
      <c r="AJ87" s="52">
        <f>'Temp Relocation Housing Costs'!AB87+'Temp Relocation Living Costs'!AB87</f>
        <v>958279.52431381366</v>
      </c>
      <c r="AK87" s="52">
        <f>'Temp Relocation Housing Costs'!AC87+'Temp Relocation Living Costs'!AC87</f>
        <v>1079010.8788371009</v>
      </c>
      <c r="AL87" s="52">
        <f>'Temp Relocation Housing Costs'!AD87+'Temp Relocation Living Costs'!AD87</f>
        <v>735460.14435297658</v>
      </c>
      <c r="AM87" s="52">
        <f>'Temp Relocation Housing Costs'!AE87+'Temp Relocation Living Costs'!AE87</f>
        <v>732419.94698977855</v>
      </c>
      <c r="AN87" s="52">
        <f>'Temp Relocation Housing Costs'!AF87+'Temp Relocation Living Costs'!AF87</f>
        <v>592477.0020679672</v>
      </c>
      <c r="AO87" s="52">
        <f>'Temp Relocation Housing Costs'!AG87+'Temp Relocation Living Costs'!AG87</f>
        <v>234951.27174926762</v>
      </c>
      <c r="AP87" s="53">
        <f>'Temp Relocation Housing Costs'!AH87+'Temp Relocation Living Costs'!AH87</f>
        <v>537982436.50245953</v>
      </c>
      <c r="AQ87" s="53">
        <f>'Temp Relocation Housing Costs'!AI87+'Temp Relocation Living Costs'!AI87</f>
        <v>1015559886.0001563</v>
      </c>
      <c r="AR87" s="53">
        <f>'Temp Relocation Housing Costs'!AJ87+'Temp Relocation Living Costs'!AJ87</f>
        <v>802748812.75144529</v>
      </c>
      <c r="AS87" s="53">
        <f>'Temp Relocation Housing Costs'!AK87+'Temp Relocation Living Costs'!AK87</f>
        <v>362135166.48469764</v>
      </c>
      <c r="AT87" s="53">
        <f>'Temp Relocation Housing Costs'!AL87+'Temp Relocation Living Costs'!AL87</f>
        <v>228494966.25257957</v>
      </c>
      <c r="AU87" s="53">
        <f>'Temp Relocation Housing Costs'!AM87+'Temp Relocation Living Costs'!AM87</f>
        <v>120815227.64477071</v>
      </c>
      <c r="AW87" s="68">
        <v>2106</v>
      </c>
      <c r="AX87" s="55">
        <f t="shared" si="14"/>
        <v>0</v>
      </c>
      <c r="AY87" s="56">
        <f t="shared" si="15"/>
        <v>4332598.7683109045</v>
      </c>
      <c r="AZ87" s="57">
        <f t="shared" si="16"/>
        <v>3067736495.6361094</v>
      </c>
      <c r="BA87" s="58">
        <f t="shared" si="17"/>
        <v>3072069094.4044204</v>
      </c>
    </row>
    <row r="88" spans="1:53" x14ac:dyDescent="0.35">
      <c r="A88">
        <v>2107</v>
      </c>
      <c r="B88" s="51">
        <f>'Temp Relocation Housing Costs'!B88+'Temp Relocation Living Costs'!B88</f>
        <v>0</v>
      </c>
      <c r="C88" s="51">
        <f>'Temp Relocation Housing Costs'!C88+'Temp Relocation Living Costs'!C88</f>
        <v>0</v>
      </c>
      <c r="D88" s="51">
        <f>'Temp Relocation Housing Costs'!D88+'Temp Relocation Living Costs'!D88</f>
        <v>0</v>
      </c>
      <c r="E88" s="51">
        <f>'Temp Relocation Housing Costs'!E88+'Temp Relocation Living Costs'!E88</f>
        <v>0</v>
      </c>
      <c r="F88" s="51">
        <f>'Temp Relocation Housing Costs'!F88+'Temp Relocation Living Costs'!F88</f>
        <v>0</v>
      </c>
      <c r="G88" s="51">
        <f>'Temp Relocation Housing Costs'!G88+'Temp Relocation Living Costs'!G88</f>
        <v>0</v>
      </c>
      <c r="H88" s="52">
        <f>'Temp Relocation Housing Costs'!H88+'Temp Relocation Living Costs'!H88</f>
        <v>1035538.5109463108</v>
      </c>
      <c r="I88" s="52">
        <f>'Temp Relocation Housing Costs'!I88+'Temp Relocation Living Costs'!I88</f>
        <v>1188710.5440535827</v>
      </c>
      <c r="J88" s="52">
        <f>'Temp Relocation Housing Costs'!J88+'Temp Relocation Living Costs'!J88</f>
        <v>818831.35046735988</v>
      </c>
      <c r="K88" s="52">
        <f>'Temp Relocation Housing Costs'!K88+'Temp Relocation Living Costs'!K88</f>
        <v>738739.80558364303</v>
      </c>
      <c r="L88" s="52">
        <f>'Temp Relocation Housing Costs'!L88+'Temp Relocation Living Costs'!L88</f>
        <v>608481.05486189306</v>
      </c>
      <c r="M88" s="52">
        <f>'Temp Relocation Housing Costs'!M88+'Temp Relocation Living Costs'!M88</f>
        <v>258429.9434016374</v>
      </c>
      <c r="N88" s="53">
        <f>'Temp Relocation Housing Costs'!N88+'Temp Relocation Living Costs'!N88</f>
        <v>585897167.62719715</v>
      </c>
      <c r="O88" s="53">
        <f>'Temp Relocation Housing Costs'!O88+'Temp Relocation Living Costs'!O88</f>
        <v>1127548119.0068619</v>
      </c>
      <c r="P88" s="53">
        <f>'Temp Relocation Housing Costs'!P88+'Temp Relocation Living Costs'!P88</f>
        <v>900729209.01573586</v>
      </c>
      <c r="Q88" s="53">
        <f>'Temp Relocation Housing Costs'!Q88+'Temp Relocation Living Costs'!Q88</f>
        <v>368113116.95673966</v>
      </c>
      <c r="R88" s="53">
        <f>'Temp Relocation Housing Costs'!R88+'Temp Relocation Living Costs'!R88</f>
        <v>236500169.20253894</v>
      </c>
      <c r="S88" s="53">
        <f>'Temp Relocation Housing Costs'!S88+'Temp Relocation Living Costs'!S88</f>
        <v>133926328.7451887</v>
      </c>
      <c r="U88" s="68">
        <v>2107</v>
      </c>
      <c r="V88" s="55">
        <f t="shared" si="9"/>
        <v>0</v>
      </c>
      <c r="W88" s="56">
        <f t="shared" si="10"/>
        <v>4648731.2093144264</v>
      </c>
      <c r="X88" s="57">
        <f t="shared" si="11"/>
        <v>3352714110.5542617</v>
      </c>
      <c r="Y88" s="58">
        <f t="shared" si="12"/>
        <v>3357362841.763576</v>
      </c>
      <c r="Z88" s="96">
        <f t="shared" si="13"/>
        <v>33771538.659359463</v>
      </c>
      <c r="AC88">
        <v>2107</v>
      </c>
      <c r="AD88" s="51">
        <f>'Temp Relocation Housing Costs'!V88+'Temp Relocation Living Costs'!V88</f>
        <v>0</v>
      </c>
      <c r="AE88" s="51">
        <f>'Temp Relocation Housing Costs'!W88+'Temp Relocation Living Costs'!W88</f>
        <v>0</v>
      </c>
      <c r="AF88" s="51">
        <f>'Temp Relocation Housing Costs'!X88+'Temp Relocation Living Costs'!X88</f>
        <v>0</v>
      </c>
      <c r="AG88" s="51">
        <f>'Temp Relocation Housing Costs'!Y88+'Temp Relocation Living Costs'!Y88</f>
        <v>0</v>
      </c>
      <c r="AH88" s="51">
        <f>'Temp Relocation Housing Costs'!Z88+'Temp Relocation Living Costs'!Z88</f>
        <v>0</v>
      </c>
      <c r="AI88" s="51">
        <f>'Temp Relocation Housing Costs'!AA88+'Temp Relocation Living Costs'!AA88</f>
        <v>0</v>
      </c>
      <c r="AJ88" s="52">
        <f>'Temp Relocation Housing Costs'!AB88+'Temp Relocation Living Costs'!AB88</f>
        <v>964061.16042921715</v>
      </c>
      <c r="AK88" s="52">
        <f>'Temp Relocation Housing Costs'!AC88+'Temp Relocation Living Costs'!AC88</f>
        <v>1085520.929514084</v>
      </c>
      <c r="AL88" s="52">
        <f>'Temp Relocation Housing Costs'!AD88+'Temp Relocation Living Costs'!AD88</f>
        <v>739897.43308151944</v>
      </c>
      <c r="AM88" s="52">
        <f>'Temp Relocation Housing Costs'!AE88+'Temp Relocation Living Costs'!AE88</f>
        <v>736838.89314245805</v>
      </c>
      <c r="AN88" s="52">
        <f>'Temp Relocation Housing Costs'!AF88+'Temp Relocation Living Costs'!AF88</f>
        <v>596051.62340317224</v>
      </c>
      <c r="AO88" s="52">
        <f>'Temp Relocation Housing Costs'!AG88+'Temp Relocation Living Costs'!AG88</f>
        <v>236368.81508984798</v>
      </c>
      <c r="AP88" s="53">
        <f>'Temp Relocation Housing Costs'!AH88+'Temp Relocation Living Costs'!AH88</f>
        <v>545456008.96937799</v>
      </c>
      <c r="AQ88" s="53">
        <f>'Temp Relocation Housing Costs'!AI88+'Temp Relocation Living Costs'!AI88</f>
        <v>1029667893.7854307</v>
      </c>
      <c r="AR88" s="53">
        <f>'Temp Relocation Housing Costs'!AJ88+'Temp Relocation Living Costs'!AJ88</f>
        <v>813900480.57137275</v>
      </c>
      <c r="AS88" s="53">
        <f>'Temp Relocation Housing Costs'!AK88+'Temp Relocation Living Costs'!AK88</f>
        <v>367165894.67563671</v>
      </c>
      <c r="AT88" s="53">
        <f>'Temp Relocation Housing Costs'!AL88+'Temp Relocation Living Costs'!AL88</f>
        <v>231669184.54066473</v>
      </c>
      <c r="AU88" s="53">
        <f>'Temp Relocation Housing Costs'!AM88+'Temp Relocation Living Costs'!AM88</f>
        <v>122493574.92461973</v>
      </c>
      <c r="AW88" s="68">
        <v>2107</v>
      </c>
      <c r="AX88" s="55">
        <f t="shared" si="14"/>
        <v>0</v>
      </c>
      <c r="AY88" s="56">
        <f t="shared" si="15"/>
        <v>4358738.8546602987</v>
      </c>
      <c r="AZ88" s="57">
        <f t="shared" si="16"/>
        <v>3110353037.4671025</v>
      </c>
      <c r="BA88" s="58">
        <f t="shared" si="17"/>
        <v>3114711776.321763</v>
      </c>
    </row>
    <row r="89" spans="1:53" x14ac:dyDescent="0.35">
      <c r="A89">
        <v>2108</v>
      </c>
      <c r="B89" s="51">
        <f>'Temp Relocation Housing Costs'!B89+'Temp Relocation Living Costs'!B89</f>
        <v>0</v>
      </c>
      <c r="C89" s="51">
        <f>'Temp Relocation Housing Costs'!C89+'Temp Relocation Living Costs'!C89</f>
        <v>0</v>
      </c>
      <c r="D89" s="51">
        <f>'Temp Relocation Housing Costs'!D89+'Temp Relocation Living Costs'!D89</f>
        <v>0</v>
      </c>
      <c r="E89" s="51">
        <f>'Temp Relocation Housing Costs'!E89+'Temp Relocation Living Costs'!E89</f>
        <v>0</v>
      </c>
      <c r="F89" s="51">
        <f>'Temp Relocation Housing Costs'!F89+'Temp Relocation Living Costs'!F89</f>
        <v>0</v>
      </c>
      <c r="G89" s="51">
        <f>'Temp Relocation Housing Costs'!G89+'Temp Relocation Living Costs'!G89</f>
        <v>0</v>
      </c>
      <c r="H89" s="52">
        <f>'Temp Relocation Housing Costs'!H89+'Temp Relocation Living Costs'!H89</f>
        <v>1041786.2775967206</v>
      </c>
      <c r="I89" s="52">
        <f>'Temp Relocation Housing Costs'!I89+'Temp Relocation Living Costs'!I89</f>
        <v>1195882.4512454667</v>
      </c>
      <c r="J89" s="52">
        <f>'Temp Relocation Housing Costs'!J89+'Temp Relocation Living Costs'!J89</f>
        <v>823771.64689253597</v>
      </c>
      <c r="K89" s="52">
        <f>'Temp Relocation Housing Costs'!K89+'Temp Relocation Living Costs'!K89</f>
        <v>743196.88165746105</v>
      </c>
      <c r="L89" s="52">
        <f>'Temp Relocation Housing Costs'!L89+'Temp Relocation Living Costs'!L89</f>
        <v>612152.23425482376</v>
      </c>
      <c r="M89" s="52">
        <f>'Temp Relocation Housing Costs'!M89+'Temp Relocation Living Costs'!M89</f>
        <v>259989.14179434284</v>
      </c>
      <c r="N89" s="53">
        <f>'Temp Relocation Housing Costs'!N89+'Temp Relocation Living Costs'!N89</f>
        <v>594036364.45468307</v>
      </c>
      <c r="O89" s="53">
        <f>'Temp Relocation Housing Costs'!O89+'Temp Relocation Living Costs'!O89</f>
        <v>1143211850.767549</v>
      </c>
      <c r="P89" s="53">
        <f>'Temp Relocation Housing Costs'!P89+'Temp Relocation Living Costs'!P89</f>
        <v>913242006.01411605</v>
      </c>
      <c r="Q89" s="53">
        <f>'Temp Relocation Housing Costs'!Q89+'Temp Relocation Living Costs'!Q89</f>
        <v>373226889.95179319</v>
      </c>
      <c r="R89" s="53">
        <f>'Temp Relocation Housing Costs'!R89+'Temp Relocation Living Costs'!R89</f>
        <v>239785594.58643165</v>
      </c>
      <c r="S89" s="53">
        <f>'Temp Relocation Housing Costs'!S89+'Temp Relocation Living Costs'!S89</f>
        <v>135786813.5030418</v>
      </c>
      <c r="U89" s="68">
        <v>2108</v>
      </c>
      <c r="V89" s="55">
        <f t="shared" si="9"/>
        <v>0</v>
      </c>
      <c r="W89" s="56">
        <f t="shared" si="10"/>
        <v>4676778.6334413504</v>
      </c>
      <c r="X89" s="57">
        <f t="shared" si="11"/>
        <v>3399289519.2776146</v>
      </c>
      <c r="Y89" s="58">
        <f t="shared" si="12"/>
        <v>3403966297.911056</v>
      </c>
      <c r="Z89" s="96">
        <f t="shared" si="13"/>
        <v>32436832.519093025</v>
      </c>
      <c r="AC89">
        <v>2108</v>
      </c>
      <c r="AD89" s="51">
        <f>'Temp Relocation Housing Costs'!V89+'Temp Relocation Living Costs'!V89</f>
        <v>0</v>
      </c>
      <c r="AE89" s="51">
        <f>'Temp Relocation Housing Costs'!W89+'Temp Relocation Living Costs'!W89</f>
        <v>0</v>
      </c>
      <c r="AF89" s="51">
        <f>'Temp Relocation Housing Costs'!X89+'Temp Relocation Living Costs'!X89</f>
        <v>0</v>
      </c>
      <c r="AG89" s="51">
        <f>'Temp Relocation Housing Costs'!Y89+'Temp Relocation Living Costs'!Y89</f>
        <v>0</v>
      </c>
      <c r="AH89" s="51">
        <f>'Temp Relocation Housing Costs'!Z89+'Temp Relocation Living Costs'!Z89</f>
        <v>0</v>
      </c>
      <c r="AI89" s="51">
        <f>'Temp Relocation Housing Costs'!AA89+'Temp Relocation Living Costs'!AA89</f>
        <v>0</v>
      </c>
      <c r="AJ89" s="52">
        <f>'Temp Relocation Housing Costs'!AB89+'Temp Relocation Living Costs'!AB89</f>
        <v>969877.67918097356</v>
      </c>
      <c r="AK89" s="52">
        <f>'Temp Relocation Housing Costs'!AC89+'Temp Relocation Living Costs'!AC89</f>
        <v>1092070.2576076789</v>
      </c>
      <c r="AL89" s="52">
        <f>'Temp Relocation Housing Costs'!AD89+'Temp Relocation Living Costs'!AD89</f>
        <v>744361.4935276215</v>
      </c>
      <c r="AM89" s="52">
        <f>'Temp Relocation Housing Costs'!AE89+'Temp Relocation Living Costs'!AE89</f>
        <v>741284.50034550973</v>
      </c>
      <c r="AN89" s="52">
        <f>'Temp Relocation Housing Costs'!AF89+'Temp Relocation Living Costs'!AF89</f>
        <v>599647.81168130564</v>
      </c>
      <c r="AO89" s="52">
        <f>'Temp Relocation Housing Costs'!AG89+'Temp Relocation Living Costs'!AG89</f>
        <v>237794.91096605614</v>
      </c>
      <c r="AP89" s="53">
        <f>'Temp Relocation Housing Costs'!AH89+'Temp Relocation Living Costs'!AH89</f>
        <v>553033403.20003533</v>
      </c>
      <c r="AQ89" s="53">
        <f>'Temp Relocation Housing Costs'!AI89+'Temp Relocation Living Costs'!AI89</f>
        <v>1043971887.9289823</v>
      </c>
      <c r="AR89" s="53">
        <f>'Temp Relocation Housing Costs'!AJ89+'Temp Relocation Living Costs'!AJ89</f>
        <v>825207065.7118752</v>
      </c>
      <c r="AS89" s="53">
        <f>'Temp Relocation Housing Costs'!AK89+'Temp Relocation Living Costs'!AK89</f>
        <v>372266508.99880844</v>
      </c>
      <c r="AT89" s="53">
        <f>'Temp Relocation Housing Costs'!AL89+'Temp Relocation Living Costs'!AL89</f>
        <v>234887498.59989822</v>
      </c>
      <c r="AU89" s="53">
        <f>'Temp Relocation Housing Costs'!AM89+'Temp Relocation Living Costs'!AM89</f>
        <v>124195237.55673589</v>
      </c>
      <c r="AW89" s="68">
        <v>2108</v>
      </c>
      <c r="AX89" s="55">
        <f t="shared" si="14"/>
        <v>0</v>
      </c>
      <c r="AY89" s="56">
        <f t="shared" si="15"/>
        <v>4385036.653309145</v>
      </c>
      <c r="AZ89" s="57">
        <f t="shared" si="16"/>
        <v>3153561601.9963355</v>
      </c>
      <c r="BA89" s="58">
        <f t="shared" si="17"/>
        <v>3157946638.6496449</v>
      </c>
    </row>
    <row r="90" spans="1:53" x14ac:dyDescent="0.35">
      <c r="A90">
        <v>2109</v>
      </c>
      <c r="B90" s="51">
        <f>'Temp Relocation Housing Costs'!B90+'Temp Relocation Living Costs'!B90</f>
        <v>0</v>
      </c>
      <c r="C90" s="51">
        <f>'Temp Relocation Housing Costs'!C90+'Temp Relocation Living Costs'!C90</f>
        <v>0</v>
      </c>
      <c r="D90" s="51">
        <f>'Temp Relocation Housing Costs'!D90+'Temp Relocation Living Costs'!D90</f>
        <v>0</v>
      </c>
      <c r="E90" s="51">
        <f>'Temp Relocation Housing Costs'!E90+'Temp Relocation Living Costs'!E90</f>
        <v>0</v>
      </c>
      <c r="F90" s="51">
        <f>'Temp Relocation Housing Costs'!F90+'Temp Relocation Living Costs'!F90</f>
        <v>0</v>
      </c>
      <c r="G90" s="51">
        <f>'Temp Relocation Housing Costs'!G90+'Temp Relocation Living Costs'!G90</f>
        <v>0</v>
      </c>
      <c r="H90" s="52">
        <f>'Temp Relocation Housing Costs'!H90+'Temp Relocation Living Costs'!H90</f>
        <v>1048071.7392123159</v>
      </c>
      <c r="I90" s="52">
        <f>'Temp Relocation Housing Costs'!I90+'Temp Relocation Living Costs'!I90</f>
        <v>1203097.6290662063</v>
      </c>
      <c r="J90" s="52">
        <f>'Temp Relocation Housing Costs'!J90+'Temp Relocation Living Costs'!J90</f>
        <v>828741.74985693966</v>
      </c>
      <c r="K90" s="52">
        <f>'Temp Relocation Housing Costs'!K90+'Temp Relocation Living Costs'!K90</f>
        <v>747680.84883282462</v>
      </c>
      <c r="L90" s="52">
        <f>'Temp Relocation Housing Costs'!L90+'Temp Relocation Living Costs'!L90</f>
        <v>615845.56315927592</v>
      </c>
      <c r="M90" s="52">
        <f>'Temp Relocation Housing Costs'!M90+'Temp Relocation Living Costs'!M90</f>
        <v>261557.74737723608</v>
      </c>
      <c r="N90" s="53">
        <f>'Temp Relocation Housing Costs'!N90+'Temp Relocation Living Costs'!N90</f>
        <v>602288629.80111265</v>
      </c>
      <c r="O90" s="53">
        <f>'Temp Relocation Housing Costs'!O90+'Temp Relocation Living Costs'!O90</f>
        <v>1159093180.7739651</v>
      </c>
      <c r="P90" s="53">
        <f>'Temp Relocation Housing Costs'!P90+'Temp Relocation Living Costs'!P90</f>
        <v>925928628.93837452</v>
      </c>
      <c r="Q90" s="53">
        <f>'Temp Relocation Housing Costs'!Q90+'Temp Relocation Living Costs'!Q90</f>
        <v>378411702.7252202</v>
      </c>
      <c r="R90" s="53">
        <f>'Temp Relocation Housing Costs'!R90+'Temp Relocation Living Costs'!R90</f>
        <v>243116660.61400571</v>
      </c>
      <c r="S90" s="53">
        <f>'Temp Relocation Housing Costs'!S90+'Temp Relocation Living Costs'!S90</f>
        <v>137673143.8400774</v>
      </c>
      <c r="U90" s="68">
        <v>2109</v>
      </c>
      <c r="V90" s="55">
        <f t="shared" si="9"/>
        <v>0</v>
      </c>
      <c r="W90" s="56">
        <f t="shared" si="10"/>
        <v>4704995.277504799</v>
      </c>
      <c r="X90" s="57">
        <f t="shared" si="11"/>
        <v>3446511946.6927557</v>
      </c>
      <c r="Y90" s="58">
        <f t="shared" si="12"/>
        <v>3451216941.9702606</v>
      </c>
      <c r="Z90" s="96">
        <f t="shared" si="13"/>
        <v>31154878.724519923</v>
      </c>
      <c r="AC90">
        <v>2109</v>
      </c>
      <c r="AD90" s="51">
        <f>'Temp Relocation Housing Costs'!V90+'Temp Relocation Living Costs'!V90</f>
        <v>0</v>
      </c>
      <c r="AE90" s="51">
        <f>'Temp Relocation Housing Costs'!W90+'Temp Relocation Living Costs'!W90</f>
        <v>0</v>
      </c>
      <c r="AF90" s="51">
        <f>'Temp Relocation Housing Costs'!X90+'Temp Relocation Living Costs'!X90</f>
        <v>0</v>
      </c>
      <c r="AG90" s="51">
        <f>'Temp Relocation Housing Costs'!Y90+'Temp Relocation Living Costs'!Y90</f>
        <v>0</v>
      </c>
      <c r="AH90" s="51">
        <f>'Temp Relocation Housing Costs'!Z90+'Temp Relocation Living Costs'!Z90</f>
        <v>0</v>
      </c>
      <c r="AI90" s="51">
        <f>'Temp Relocation Housing Costs'!AA90+'Temp Relocation Living Costs'!AA90</f>
        <v>0</v>
      </c>
      <c r="AJ90" s="52">
        <f>'Temp Relocation Housing Costs'!AB90+'Temp Relocation Living Costs'!AB90</f>
        <v>975729.29102824966</v>
      </c>
      <c r="AK90" s="52">
        <f>'Temp Relocation Housing Costs'!AC90+'Temp Relocation Living Costs'!AC90</f>
        <v>1098659.1000923016</v>
      </c>
      <c r="AL90" s="52">
        <f>'Temp Relocation Housing Costs'!AD90+'Temp Relocation Living Costs'!AD90</f>
        <v>748852.48721443408</v>
      </c>
      <c r="AM90" s="52">
        <f>'Temp Relocation Housing Costs'!AE90+'Temp Relocation Living Costs'!AE90</f>
        <v>745756.92945439182</v>
      </c>
      <c r="AN90" s="52">
        <f>'Temp Relocation Housing Costs'!AF90+'Temp Relocation Living Costs'!AF90</f>
        <v>603265.69702329079</v>
      </c>
      <c r="AO90" s="52">
        <f>'Temp Relocation Housing Costs'!AG90+'Temp Relocation Living Costs'!AG90</f>
        <v>239229.61097833599</v>
      </c>
      <c r="AP90" s="53">
        <f>'Temp Relocation Housing Costs'!AH90+'Temp Relocation Living Costs'!AH90</f>
        <v>560716061.4710238</v>
      </c>
      <c r="AQ90" s="53">
        <f>'Temp Relocation Housing Costs'!AI90+'Temp Relocation Living Costs'!AI90</f>
        <v>1058474591.0443232</v>
      </c>
      <c r="AR90" s="53">
        <f>'Temp Relocation Housing Costs'!AJ90+'Temp Relocation Living Costs'!AJ90</f>
        <v>836670720.26146507</v>
      </c>
      <c r="AS90" s="53">
        <f>'Temp Relocation Housing Costs'!AK90+'Temp Relocation Living Costs'!AK90</f>
        <v>377437980.30202943</v>
      </c>
      <c r="AT90" s="53">
        <f>'Temp Relocation Housing Costs'!AL90+'Temp Relocation Living Costs'!AL90</f>
        <v>238150521.00221327</v>
      </c>
      <c r="AU90" s="53">
        <f>'Temp Relocation Housing Costs'!AM90+'Temp Relocation Living Costs'!AM90</f>
        <v>125920539.43454573</v>
      </c>
      <c r="AW90" s="68">
        <v>2109</v>
      </c>
      <c r="AX90" s="55">
        <f t="shared" si="14"/>
        <v>0</v>
      </c>
      <c r="AY90" s="56">
        <f t="shared" si="15"/>
        <v>4411493.1157910032</v>
      </c>
      <c r="AZ90" s="57">
        <f t="shared" si="16"/>
        <v>3197370413.5156007</v>
      </c>
      <c r="BA90" s="58">
        <f t="shared" si="17"/>
        <v>3201781906.6313915</v>
      </c>
    </row>
    <row r="91" spans="1:53" x14ac:dyDescent="0.35">
      <c r="A91">
        <v>2110</v>
      </c>
      <c r="B91" s="51">
        <f>'Temp Relocation Housing Costs'!B91+'Temp Relocation Living Costs'!B91</f>
        <v>0</v>
      </c>
      <c r="C91" s="51">
        <f>'Temp Relocation Housing Costs'!C91+'Temp Relocation Living Costs'!C91</f>
        <v>0</v>
      </c>
      <c r="D91" s="51">
        <f>'Temp Relocation Housing Costs'!D91+'Temp Relocation Living Costs'!D91</f>
        <v>0</v>
      </c>
      <c r="E91" s="51">
        <f>'Temp Relocation Housing Costs'!E91+'Temp Relocation Living Costs'!E91</f>
        <v>0</v>
      </c>
      <c r="F91" s="51">
        <f>'Temp Relocation Housing Costs'!F91+'Temp Relocation Living Costs'!F91</f>
        <v>0</v>
      </c>
      <c r="G91" s="51">
        <f>'Temp Relocation Housing Costs'!G91+'Temp Relocation Living Costs'!G91</f>
        <v>0</v>
      </c>
      <c r="H91" s="52">
        <f>'Temp Relocation Housing Costs'!H91+'Temp Relocation Living Costs'!H91</f>
        <v>1026586.0756643388</v>
      </c>
      <c r="I91" s="52">
        <f>'Temp Relocation Housing Costs'!I91+'Temp Relocation Living Costs'!I91</f>
        <v>1178433.9062442244</v>
      </c>
      <c r="J91" s="52">
        <f>'Temp Relocation Housing Costs'!J91+'Temp Relocation Living Costs'!J91</f>
        <v>811752.39145770436</v>
      </c>
      <c r="K91" s="52">
        <f>'Temp Relocation Housing Costs'!K91+'Temp Relocation Living Costs'!K91</f>
        <v>732353.25382357358</v>
      </c>
      <c r="L91" s="52">
        <f>'Temp Relocation Housing Costs'!L91+'Temp Relocation Living Costs'!L91</f>
        <v>603220.61577017931</v>
      </c>
      <c r="M91" s="52">
        <f>'Temp Relocation Housing Costs'!M91+'Temp Relocation Living Costs'!M91</f>
        <v>256195.76541716765</v>
      </c>
      <c r="N91" s="53">
        <f>'Temp Relocation Housing Costs'!N91+'Temp Relocation Living Costs'!N91</f>
        <v>594549855.96434534</v>
      </c>
      <c r="O91" s="53">
        <f>'Temp Relocation Housing Costs'!O91+'Temp Relocation Living Costs'!O91</f>
        <v>1144200055.5547309</v>
      </c>
      <c r="P91" s="53">
        <f>'Temp Relocation Housing Costs'!P91+'Temp Relocation Living Costs'!P91</f>
        <v>914031422.36034489</v>
      </c>
      <c r="Q91" s="53">
        <f>'Temp Relocation Housing Costs'!Q91+'Temp Relocation Living Costs'!Q91</f>
        <v>373549511.34441423</v>
      </c>
      <c r="R91" s="53">
        <f>'Temp Relocation Housing Costs'!R91+'Temp Relocation Living Costs'!R91</f>
        <v>239992867.86855212</v>
      </c>
      <c r="S91" s="53">
        <f>'Temp Relocation Housing Costs'!S91+'Temp Relocation Living Costs'!S91</f>
        <v>135904189.1049915</v>
      </c>
      <c r="U91" s="68">
        <v>2110</v>
      </c>
      <c r="V91" s="55">
        <f t="shared" si="9"/>
        <v>0</v>
      </c>
      <c r="W91" s="56">
        <f t="shared" si="10"/>
        <v>4608542.0083771888</v>
      </c>
      <c r="X91" s="57">
        <f t="shared" si="11"/>
        <v>3402227902.1973791</v>
      </c>
      <c r="Y91" s="58">
        <f t="shared" si="12"/>
        <v>3406836444.2057562</v>
      </c>
      <c r="Z91" s="96">
        <f t="shared" si="13"/>
        <v>29134375.153160479</v>
      </c>
      <c r="AC91">
        <v>2110</v>
      </c>
      <c r="AD91" s="51">
        <f>'Temp Relocation Housing Costs'!V91+'Temp Relocation Living Costs'!V91</f>
        <v>0</v>
      </c>
      <c r="AE91" s="51">
        <f>'Temp Relocation Housing Costs'!W91+'Temp Relocation Living Costs'!W91</f>
        <v>0</v>
      </c>
      <c r="AF91" s="51">
        <f>'Temp Relocation Housing Costs'!X91+'Temp Relocation Living Costs'!X91</f>
        <v>0</v>
      </c>
      <c r="AG91" s="51">
        <f>'Temp Relocation Housing Costs'!Y91+'Temp Relocation Living Costs'!Y91</f>
        <v>0</v>
      </c>
      <c r="AH91" s="51">
        <f>'Temp Relocation Housing Costs'!Z91+'Temp Relocation Living Costs'!Z91</f>
        <v>0</v>
      </c>
      <c r="AI91" s="51">
        <f>'Temp Relocation Housing Costs'!AA91+'Temp Relocation Living Costs'!AA91</f>
        <v>0</v>
      </c>
      <c r="AJ91" s="52">
        <f>'Temp Relocation Housing Costs'!AB91+'Temp Relocation Living Costs'!AB91</f>
        <v>955726.66098243336</v>
      </c>
      <c r="AK91" s="52">
        <f>'Temp Relocation Housing Costs'!AC91+'Temp Relocation Living Costs'!AC91</f>
        <v>1076136.3863358491</v>
      </c>
      <c r="AL91" s="52">
        <f>'Temp Relocation Housing Costs'!AD91+'Temp Relocation Living Costs'!AD91</f>
        <v>733500.87340272381</v>
      </c>
      <c r="AM91" s="52">
        <f>'Temp Relocation Housing Costs'!AE91+'Temp Relocation Living Costs'!AE91</f>
        <v>730468.7751464895</v>
      </c>
      <c r="AN91" s="52">
        <f>'Temp Relocation Housing Costs'!AF91+'Temp Relocation Living Costs'!AF91</f>
        <v>590898.63920526439</v>
      </c>
      <c r="AO91" s="52">
        <f>'Temp Relocation Housing Costs'!AG91+'Temp Relocation Living Costs'!AG91</f>
        <v>234325.35992386437</v>
      </c>
      <c r="AP91" s="53">
        <f>'Temp Relocation Housing Costs'!AH91+'Temp Relocation Living Costs'!AH91</f>
        <v>553511451.30297172</v>
      </c>
      <c r="AQ91" s="53">
        <f>'Temp Relocation Housing Costs'!AI91+'Temp Relocation Living Costs'!AI91</f>
        <v>1044874308.6103649</v>
      </c>
      <c r="AR91" s="53">
        <f>'Temp Relocation Housing Costs'!AJ91+'Temp Relocation Living Costs'!AJ91</f>
        <v>825920383.69594359</v>
      </c>
      <c r="AS91" s="53">
        <f>'Temp Relocation Housing Costs'!AK91+'Temp Relocation Living Costs'!AK91</f>
        <v>372588300.22766358</v>
      </c>
      <c r="AT91" s="53">
        <f>'Temp Relocation Housing Costs'!AL91+'Temp Relocation Living Costs'!AL91</f>
        <v>235090537.9144485</v>
      </c>
      <c r="AU91" s="53">
        <f>'Temp Relocation Housing Costs'!AM91+'Temp Relocation Living Costs'!AM91</f>
        <v>124302593.27406538</v>
      </c>
      <c r="AW91" s="68">
        <v>2110</v>
      </c>
      <c r="AX91" s="55">
        <f t="shared" si="14"/>
        <v>0</v>
      </c>
      <c r="AY91" s="56">
        <f t="shared" si="15"/>
        <v>4321056.6949966252</v>
      </c>
      <c r="AZ91" s="57">
        <f t="shared" si="16"/>
        <v>3156287575.0254579</v>
      </c>
      <c r="BA91" s="58">
        <f t="shared" si="17"/>
        <v>3160608631.7204547</v>
      </c>
    </row>
    <row r="92" spans="1:53" x14ac:dyDescent="0.35">
      <c r="A92">
        <v>2111</v>
      </c>
      <c r="B92" s="51">
        <f>'Temp Relocation Housing Costs'!B92+'Temp Relocation Living Costs'!B92</f>
        <v>0</v>
      </c>
      <c r="C92" s="51">
        <f>'Temp Relocation Housing Costs'!C92+'Temp Relocation Living Costs'!C92</f>
        <v>0</v>
      </c>
      <c r="D92" s="51">
        <f>'Temp Relocation Housing Costs'!D92+'Temp Relocation Living Costs'!D92</f>
        <v>0</v>
      </c>
      <c r="E92" s="51">
        <f>'Temp Relocation Housing Costs'!E92+'Temp Relocation Living Costs'!E92</f>
        <v>0</v>
      </c>
      <c r="F92" s="51">
        <f>'Temp Relocation Housing Costs'!F92+'Temp Relocation Living Costs'!F92</f>
        <v>0</v>
      </c>
      <c r="G92" s="51">
        <f>'Temp Relocation Housing Costs'!G92+'Temp Relocation Living Costs'!G92</f>
        <v>0</v>
      </c>
      <c r="H92" s="52">
        <f>'Temp Relocation Housing Costs'!H92+'Temp Relocation Living Costs'!H92</f>
        <v>1032779.829136095</v>
      </c>
      <c r="I92" s="52">
        <f>'Temp Relocation Housing Costs'!I92+'Temp Relocation Living Costs'!I92</f>
        <v>1185543.8108796561</v>
      </c>
      <c r="J92" s="52">
        <f>'Temp Relocation Housing Costs'!J92+'Temp Relocation Living Costs'!J92</f>
        <v>816649.97804297332</v>
      </c>
      <c r="K92" s="52">
        <f>'Temp Relocation Housing Costs'!K92+'Temp Relocation Living Costs'!K92</f>
        <v>736771.79759301478</v>
      </c>
      <c r="L92" s="52">
        <f>'Temp Relocation Housing Costs'!L92+'Temp Relocation Living Costs'!L92</f>
        <v>606860.05709100934</v>
      </c>
      <c r="M92" s="52">
        <f>'Temp Relocation Housing Costs'!M92+'Temp Relocation Living Costs'!M92</f>
        <v>257741.48423132059</v>
      </c>
      <c r="N92" s="53">
        <f>'Temp Relocation Housing Costs'!N92+'Temp Relocation Living Costs'!N92</f>
        <v>602809254.6589067</v>
      </c>
      <c r="O92" s="53">
        <f>'Temp Relocation Housing Costs'!O92+'Temp Relocation Living Costs'!O92</f>
        <v>1160095113.5559437</v>
      </c>
      <c r="P92" s="53">
        <f>'Temp Relocation Housing Costs'!P92+'Temp Relocation Living Costs'!P92</f>
        <v>926729011.73976946</v>
      </c>
      <c r="Q92" s="53">
        <f>'Temp Relocation Housing Costs'!Q92+'Temp Relocation Living Costs'!Q92</f>
        <v>378738805.92652768</v>
      </c>
      <c r="R92" s="53">
        <f>'Temp Relocation Housing Costs'!R92+'Temp Relocation Living Costs'!R92</f>
        <v>243326813.30591583</v>
      </c>
      <c r="S92" s="53">
        <f>'Temp Relocation Housing Costs'!S92+'Temp Relocation Living Costs'!S92</f>
        <v>137792150.00653532</v>
      </c>
      <c r="U92" s="68">
        <v>2111</v>
      </c>
      <c r="V92" s="55">
        <f t="shared" si="9"/>
        <v>0</v>
      </c>
      <c r="W92" s="56">
        <f t="shared" si="10"/>
        <v>4636346.9569740687</v>
      </c>
      <c r="X92" s="57">
        <f t="shared" si="11"/>
        <v>3449491149.1935987</v>
      </c>
      <c r="Y92" s="58">
        <f t="shared" si="12"/>
        <v>3454127496.1505728</v>
      </c>
      <c r="Z92" s="96">
        <f t="shared" si="13"/>
        <v>27982944.17721827</v>
      </c>
      <c r="AC92">
        <v>2111</v>
      </c>
      <c r="AD92" s="51">
        <f>'Temp Relocation Housing Costs'!V92+'Temp Relocation Living Costs'!V92</f>
        <v>0</v>
      </c>
      <c r="AE92" s="51">
        <f>'Temp Relocation Housing Costs'!W92+'Temp Relocation Living Costs'!W92</f>
        <v>0</v>
      </c>
      <c r="AF92" s="51">
        <f>'Temp Relocation Housing Costs'!X92+'Temp Relocation Living Costs'!X92</f>
        <v>0</v>
      </c>
      <c r="AG92" s="51">
        <f>'Temp Relocation Housing Costs'!Y92+'Temp Relocation Living Costs'!Y92</f>
        <v>0</v>
      </c>
      <c r="AH92" s="51">
        <f>'Temp Relocation Housing Costs'!Z92+'Temp Relocation Living Costs'!Z92</f>
        <v>0</v>
      </c>
      <c r="AI92" s="51">
        <f>'Temp Relocation Housing Costs'!AA92+'Temp Relocation Living Costs'!AA92</f>
        <v>0</v>
      </c>
      <c r="AJ92" s="52">
        <f>'Temp Relocation Housing Costs'!AB92+'Temp Relocation Living Costs'!AB92</f>
        <v>961492.89477893151</v>
      </c>
      <c r="AK92" s="52">
        <f>'Temp Relocation Housing Costs'!AC92+'Temp Relocation Living Costs'!AC92</f>
        <v>1082629.0941924576</v>
      </c>
      <c r="AL92" s="52">
        <f>'Temp Relocation Housing Costs'!AD92+'Temp Relocation Living Costs'!AD92</f>
        <v>737926.34116316878</v>
      </c>
      <c r="AM92" s="52">
        <f>'Temp Relocation Housing Costs'!AE92+'Temp Relocation Living Costs'!AE92</f>
        <v>734875.94919582107</v>
      </c>
      <c r="AN92" s="52">
        <f>'Temp Relocation Housing Costs'!AF92+'Temp Relocation Living Costs'!AF92</f>
        <v>594463.73772431968</v>
      </c>
      <c r="AO92" s="52">
        <f>'Temp Relocation Housing Costs'!AG92+'Temp Relocation Living Costs'!AG92</f>
        <v>235739.12691910603</v>
      </c>
      <c r="AP92" s="53">
        <f>'Temp Relocation Housing Costs'!AH92+'Temp Relocation Living Costs'!AH92</f>
        <v>561200750.54752612</v>
      </c>
      <c r="AQ92" s="53">
        <f>'Temp Relocation Housing Costs'!AI92+'Temp Relocation Living Costs'!AI92</f>
        <v>1059389548.0203885</v>
      </c>
      <c r="AR92" s="53">
        <f>'Temp Relocation Housing Costs'!AJ92+'Temp Relocation Living Costs'!AJ92</f>
        <v>837393947.55350351</v>
      </c>
      <c r="AS92" s="53">
        <f>'Temp Relocation Housing Costs'!AK92+'Temp Relocation Living Costs'!AK92</f>
        <v>377764241.80705863</v>
      </c>
      <c r="AT92" s="53">
        <f>'Temp Relocation Housing Costs'!AL92+'Temp Relocation Living Costs'!AL92</f>
        <v>238356380.90890169</v>
      </c>
      <c r="AU92" s="53">
        <f>'Temp Relocation Housing Costs'!AM92+'Temp Relocation Living Costs'!AM92</f>
        <v>126029386.5216278</v>
      </c>
      <c r="AW92" s="68">
        <v>2111</v>
      </c>
      <c r="AX92" s="55">
        <f t="shared" si="14"/>
        <v>0</v>
      </c>
      <c r="AY92" s="56">
        <f t="shared" si="15"/>
        <v>4347127.143973805</v>
      </c>
      <c r="AZ92" s="57">
        <f t="shared" si="16"/>
        <v>3200134255.3590064</v>
      </c>
      <c r="BA92" s="58">
        <f t="shared" si="17"/>
        <v>3204481382.5029802</v>
      </c>
    </row>
    <row r="93" spans="1:53" x14ac:dyDescent="0.35">
      <c r="A93">
        <v>2112</v>
      </c>
      <c r="B93" s="51">
        <f>'Temp Relocation Housing Costs'!B93+'Temp Relocation Living Costs'!B93</f>
        <v>0</v>
      </c>
      <c r="C93" s="51">
        <f>'Temp Relocation Housing Costs'!C93+'Temp Relocation Living Costs'!C93</f>
        <v>0</v>
      </c>
      <c r="D93" s="51">
        <f>'Temp Relocation Housing Costs'!D93+'Temp Relocation Living Costs'!D93</f>
        <v>0</v>
      </c>
      <c r="E93" s="51">
        <f>'Temp Relocation Housing Costs'!E93+'Temp Relocation Living Costs'!E93</f>
        <v>0</v>
      </c>
      <c r="F93" s="51">
        <f>'Temp Relocation Housing Costs'!F93+'Temp Relocation Living Costs'!F93</f>
        <v>0</v>
      </c>
      <c r="G93" s="51">
        <f>'Temp Relocation Housing Costs'!G93+'Temp Relocation Living Costs'!G93</f>
        <v>0</v>
      </c>
      <c r="H93" s="52">
        <f>'Temp Relocation Housing Costs'!H93+'Temp Relocation Living Costs'!H93</f>
        <v>1039010.9516926053</v>
      </c>
      <c r="I93" s="52">
        <f>'Temp Relocation Housing Costs'!I93+'Temp Relocation Living Costs'!I93</f>
        <v>1192696.6120607972</v>
      </c>
      <c r="J93" s="52">
        <f>'Temp Relocation Housing Costs'!J93+'Temp Relocation Living Costs'!J93</f>
        <v>821577.11348404177</v>
      </c>
      <c r="K93" s="52">
        <f>'Temp Relocation Housing Costs'!K93+'Temp Relocation Living Costs'!K93</f>
        <v>741216.99998510908</v>
      </c>
      <c r="L93" s="52">
        <f>'Temp Relocation Housing Costs'!L93+'Temp Relocation Living Costs'!L93</f>
        <v>610521.45643645164</v>
      </c>
      <c r="M93" s="52">
        <f>'Temp Relocation Housing Costs'!M93+'Temp Relocation Living Costs'!M93</f>
        <v>259296.52890864122</v>
      </c>
      <c r="N93" s="53">
        <f>'Temp Relocation Housing Costs'!N93+'Temp Relocation Living Costs'!N93</f>
        <v>611183391.69897699</v>
      </c>
      <c r="O93" s="53">
        <f>'Temp Relocation Housing Costs'!O93+'Temp Relocation Living Costs'!O93</f>
        <v>1176210983.3528168</v>
      </c>
      <c r="P93" s="53">
        <f>'Temp Relocation Housing Costs'!P93+'Temp Relocation Living Costs'!P93</f>
        <v>939602994.15350795</v>
      </c>
      <c r="Q93" s="53">
        <f>'Temp Relocation Housing Costs'!Q93+'Temp Relocation Living Costs'!Q93</f>
        <v>384000189.42173612</v>
      </c>
      <c r="R93" s="53">
        <f>'Temp Relocation Housing Costs'!R93+'Temp Relocation Living Costs'!R93</f>
        <v>246707073.42037001</v>
      </c>
      <c r="S93" s="53">
        <f>'Temp Relocation Housing Costs'!S93+'Temp Relocation Living Costs'!S93</f>
        <v>139706338.18178743</v>
      </c>
      <c r="U93" s="68">
        <v>2112</v>
      </c>
      <c r="V93" s="55">
        <f t="shared" si="9"/>
        <v>0</v>
      </c>
      <c r="W93" s="56">
        <f t="shared" si="10"/>
        <v>4664319.6625676462</v>
      </c>
      <c r="X93" s="57">
        <f t="shared" si="11"/>
        <v>3497410970.2291956</v>
      </c>
      <c r="Y93" s="58">
        <f t="shared" si="12"/>
        <v>3502075289.8917632</v>
      </c>
      <c r="Z93" s="96">
        <f t="shared" si="13"/>
        <v>26877021.534148652</v>
      </c>
      <c r="AC93">
        <v>2112</v>
      </c>
      <c r="AD93" s="51">
        <f>'Temp Relocation Housing Costs'!V93+'Temp Relocation Living Costs'!V93</f>
        <v>0</v>
      </c>
      <c r="AE93" s="51">
        <f>'Temp Relocation Housing Costs'!W93+'Temp Relocation Living Costs'!W93</f>
        <v>0</v>
      </c>
      <c r="AF93" s="51">
        <f>'Temp Relocation Housing Costs'!X93+'Temp Relocation Living Costs'!X93</f>
        <v>0</v>
      </c>
      <c r="AG93" s="51">
        <f>'Temp Relocation Housing Costs'!Y93+'Temp Relocation Living Costs'!Y93</f>
        <v>0</v>
      </c>
      <c r="AH93" s="51">
        <f>'Temp Relocation Housing Costs'!Z93+'Temp Relocation Living Costs'!Z93</f>
        <v>0</v>
      </c>
      <c r="AI93" s="51">
        <f>'Temp Relocation Housing Costs'!AA93+'Temp Relocation Living Costs'!AA93</f>
        <v>0</v>
      </c>
      <c r="AJ93" s="52">
        <f>'Temp Relocation Housing Costs'!AB93+'Temp Relocation Living Costs'!AB93</f>
        <v>967293.91828419571</v>
      </c>
      <c r="AK93" s="52">
        <f>'Temp Relocation Housing Costs'!AC93+'Temp Relocation Living Costs'!AC93</f>
        <v>1089160.9748303664</v>
      </c>
      <c r="AL93" s="52">
        <f>'Temp Relocation Housing Costs'!AD93+'Temp Relocation Living Costs'!AD93</f>
        <v>742378.50932113058</v>
      </c>
      <c r="AM93" s="52">
        <f>'Temp Relocation Housing Costs'!AE93+'Temp Relocation Living Costs'!AE93</f>
        <v>739309.713270301</v>
      </c>
      <c r="AN93" s="52">
        <f>'Temp Relocation Housing Costs'!AF93+'Temp Relocation Living Costs'!AF93</f>
        <v>598050.3457318173</v>
      </c>
      <c r="AO93" s="52">
        <f>'Temp Relocation Housing Costs'!AG93+'Temp Relocation Living Costs'!AG93</f>
        <v>237161.42366596102</v>
      </c>
      <c r="AP93" s="53">
        <f>'Temp Relocation Housing Costs'!AH93+'Temp Relocation Living Costs'!AH93</f>
        <v>568996868.40031922</v>
      </c>
      <c r="AQ93" s="53">
        <f>'Temp Relocation Housing Costs'!AI93+'Temp Relocation Living Costs'!AI93</f>
        <v>1074106430.9902101</v>
      </c>
      <c r="AR93" s="53">
        <f>'Temp Relocation Housing Costs'!AJ93+'Temp Relocation Living Costs'!AJ93</f>
        <v>849026900.46380055</v>
      </c>
      <c r="AS93" s="53">
        <f>'Temp Relocation Housing Costs'!AK93+'Temp Relocation Living Costs'!AK93</f>
        <v>383012086.80160922</v>
      </c>
      <c r="AT93" s="53">
        <f>'Temp Relocation Housing Costs'!AL93+'Temp Relocation Living Costs'!AL93</f>
        <v>241667592.51137745</v>
      </c>
      <c r="AU93" s="53">
        <f>'Temp Relocation Housing Costs'!AM93+'Temp Relocation Living Costs'!AM93</f>
        <v>127780168.12567805</v>
      </c>
      <c r="AW93" s="68">
        <v>2112</v>
      </c>
      <c r="AX93" s="55">
        <f t="shared" si="14"/>
        <v>0</v>
      </c>
      <c r="AY93" s="56">
        <f t="shared" si="15"/>
        <v>4373354.8851037724</v>
      </c>
      <c r="AZ93" s="57">
        <f t="shared" si="16"/>
        <v>3244590047.292994</v>
      </c>
      <c r="BA93" s="58">
        <f t="shared" si="17"/>
        <v>3248963402.1780977</v>
      </c>
    </row>
    <row r="94" spans="1:53" x14ac:dyDescent="0.35">
      <c r="A94">
        <v>2113</v>
      </c>
      <c r="B94" s="51">
        <f>'Temp Relocation Housing Costs'!B94+'Temp Relocation Living Costs'!B94</f>
        <v>0</v>
      </c>
      <c r="C94" s="51">
        <f>'Temp Relocation Housing Costs'!C94+'Temp Relocation Living Costs'!C94</f>
        <v>0</v>
      </c>
      <c r="D94" s="51">
        <f>'Temp Relocation Housing Costs'!D94+'Temp Relocation Living Costs'!D94</f>
        <v>0</v>
      </c>
      <c r="E94" s="51">
        <f>'Temp Relocation Housing Costs'!E94+'Temp Relocation Living Costs'!E94</f>
        <v>0</v>
      </c>
      <c r="F94" s="51">
        <f>'Temp Relocation Housing Costs'!F94+'Temp Relocation Living Costs'!F94</f>
        <v>0</v>
      </c>
      <c r="G94" s="51">
        <f>'Temp Relocation Housing Costs'!G94+'Temp Relocation Living Costs'!G94</f>
        <v>0</v>
      </c>
      <c r="H94" s="52">
        <f>'Temp Relocation Housing Costs'!H94+'Temp Relocation Living Costs'!H94</f>
        <v>1045279.6687946506</v>
      </c>
      <c r="I94" s="52">
        <f>'Temp Relocation Housing Costs'!I94+'Temp Relocation Living Costs'!I94</f>
        <v>1199892.5685975372</v>
      </c>
      <c r="J94" s="52">
        <f>'Temp Relocation Housing Costs'!J94+'Temp Relocation Living Costs'!J94</f>
        <v>826533.97605950991</v>
      </c>
      <c r="K94" s="52">
        <f>'Temp Relocation Housing Costs'!K94+'Temp Relocation Living Costs'!K94</f>
        <v>745689.02184066689</v>
      </c>
      <c r="L94" s="52">
        <f>'Temp Relocation Housing Costs'!L94+'Temp Relocation Living Costs'!L94</f>
        <v>614204.9462869619</v>
      </c>
      <c r="M94" s="52">
        <f>'Temp Relocation Housing Costs'!M94+'Temp Relocation Living Costs'!M94</f>
        <v>260860.95571532944</v>
      </c>
      <c r="N94" s="53">
        <f>'Temp Relocation Housing Costs'!N94+'Temp Relocation Living Costs'!N94</f>
        <v>619673861.01268733</v>
      </c>
      <c r="O94" s="53">
        <f>'Temp Relocation Housing Costs'!O94+'Temp Relocation Living Costs'!O94</f>
        <v>1192550732.4301689</v>
      </c>
      <c r="P94" s="53">
        <f>'Temp Relocation Housing Costs'!P94+'Temp Relocation Living Costs'!P94</f>
        <v>952655820.0275135</v>
      </c>
      <c r="Q94" s="53">
        <f>'Temp Relocation Housing Costs'!Q94+'Temp Relocation Living Costs'!Q94</f>
        <v>389334663.27856177</v>
      </c>
      <c r="R94" s="53">
        <f>'Temp Relocation Housing Costs'!R94+'Temp Relocation Living Costs'!R94</f>
        <v>250134291.60856083</v>
      </c>
      <c r="S94" s="53">
        <f>'Temp Relocation Housing Costs'!S94+'Temp Relocation Living Costs'!S94</f>
        <v>141647117.97615644</v>
      </c>
      <c r="U94" s="68">
        <v>2113</v>
      </c>
      <c r="V94" s="55">
        <f t="shared" si="9"/>
        <v>0</v>
      </c>
      <c r="W94" s="56">
        <f t="shared" si="10"/>
        <v>4692461.1372946566</v>
      </c>
      <c r="X94" s="57">
        <f t="shared" si="11"/>
        <v>3545996486.3336487</v>
      </c>
      <c r="Y94" s="58">
        <f t="shared" si="12"/>
        <v>3550688947.4709435</v>
      </c>
      <c r="Z94" s="96">
        <f t="shared" si="13"/>
        <v>25814808.482812937</v>
      </c>
      <c r="AC94">
        <v>2113</v>
      </c>
      <c r="AD94" s="51">
        <f>'Temp Relocation Housing Costs'!V94+'Temp Relocation Living Costs'!V94</f>
        <v>0</v>
      </c>
      <c r="AE94" s="51">
        <f>'Temp Relocation Housing Costs'!W94+'Temp Relocation Living Costs'!W94</f>
        <v>0</v>
      </c>
      <c r="AF94" s="51">
        <f>'Temp Relocation Housing Costs'!X94+'Temp Relocation Living Costs'!X94</f>
        <v>0</v>
      </c>
      <c r="AG94" s="51">
        <f>'Temp Relocation Housing Costs'!Y94+'Temp Relocation Living Costs'!Y94</f>
        <v>0</v>
      </c>
      <c r="AH94" s="51">
        <f>'Temp Relocation Housing Costs'!Z94+'Temp Relocation Living Costs'!Z94</f>
        <v>0</v>
      </c>
      <c r="AI94" s="51">
        <f>'Temp Relocation Housing Costs'!AA94+'Temp Relocation Living Costs'!AA94</f>
        <v>0</v>
      </c>
      <c r="AJ94" s="52">
        <f>'Temp Relocation Housing Costs'!AB94+'Temp Relocation Living Costs'!AB94</f>
        <v>973129.94139672827</v>
      </c>
      <c r="AK94" s="52">
        <f>'Temp Relocation Housing Costs'!AC94+'Temp Relocation Living Costs'!AC94</f>
        <v>1095732.2645926899</v>
      </c>
      <c r="AL94" s="52">
        <f>'Temp Relocation Housing Costs'!AD94+'Temp Relocation Living Costs'!AD94</f>
        <v>746857.53896946216</v>
      </c>
      <c r="AM94" s="52">
        <f>'Temp Relocation Housing Costs'!AE94+'Temp Relocation Living Costs'!AE94</f>
        <v>743770.22779686667</v>
      </c>
      <c r="AN94" s="52">
        <f>'Temp Relocation Housing Costs'!AF94+'Temp Relocation Living Costs'!AF94</f>
        <v>601658.59300203668</v>
      </c>
      <c r="AO94" s="52">
        <f>'Temp Relocation Housing Costs'!AG94+'Temp Relocation Living Costs'!AG94</f>
        <v>238592.30162740915</v>
      </c>
      <c r="AP94" s="53">
        <f>'Temp Relocation Housing Costs'!AH94+'Temp Relocation Living Costs'!AH94</f>
        <v>576901288.76966333</v>
      </c>
      <c r="AQ94" s="53">
        <f>'Temp Relocation Housing Costs'!AI94+'Temp Relocation Living Costs'!AI94</f>
        <v>1089027758.7223501</v>
      </c>
      <c r="AR94" s="53">
        <f>'Temp Relocation Housing Costs'!AJ94+'Temp Relocation Living Costs'!AJ94</f>
        <v>860821456.63598955</v>
      </c>
      <c r="AS94" s="53">
        <f>'Temp Relocation Housing Costs'!AK94+'Temp Relocation Living Costs'!AK94</f>
        <v>388332834.08292758</v>
      </c>
      <c r="AT94" s="53">
        <f>'Temp Relocation Housing Costs'!AL94+'Temp Relocation Living Costs'!AL94</f>
        <v>245024802.97587037</v>
      </c>
      <c r="AU94" s="53">
        <f>'Temp Relocation Housing Costs'!AM94+'Temp Relocation Living Costs'!AM94</f>
        <v>129555271.32891788</v>
      </c>
      <c r="AW94" s="68">
        <v>2113</v>
      </c>
      <c r="AX94" s="55">
        <f t="shared" si="14"/>
        <v>0</v>
      </c>
      <c r="AY94" s="56">
        <f t="shared" si="15"/>
        <v>4399740.8673851928</v>
      </c>
      <c r="AZ94" s="57">
        <f t="shared" si="16"/>
        <v>3289663412.5157189</v>
      </c>
      <c r="BA94" s="58">
        <f t="shared" si="17"/>
        <v>3294063153.3831043</v>
      </c>
    </row>
    <row r="95" spans="1:53" x14ac:dyDescent="0.35">
      <c r="A95">
        <v>2114</v>
      </c>
      <c r="B95" s="51">
        <f>'Temp Relocation Housing Costs'!B95+'Temp Relocation Living Costs'!B95</f>
        <v>0</v>
      </c>
      <c r="C95" s="51">
        <f>'Temp Relocation Housing Costs'!C95+'Temp Relocation Living Costs'!C95</f>
        <v>0</v>
      </c>
      <c r="D95" s="51">
        <f>'Temp Relocation Housing Costs'!D95+'Temp Relocation Living Costs'!D95</f>
        <v>0</v>
      </c>
      <c r="E95" s="51">
        <f>'Temp Relocation Housing Costs'!E95+'Temp Relocation Living Costs'!E95</f>
        <v>0</v>
      </c>
      <c r="F95" s="51">
        <f>'Temp Relocation Housing Costs'!F95+'Temp Relocation Living Costs'!F95</f>
        <v>0</v>
      </c>
      <c r="G95" s="51">
        <f>'Temp Relocation Housing Costs'!G95+'Temp Relocation Living Costs'!G95</f>
        <v>0</v>
      </c>
      <c r="H95" s="52">
        <f>'Temp Relocation Housing Costs'!H95+'Temp Relocation Living Costs'!H95</f>
        <v>1051586.2072632962</v>
      </c>
      <c r="I95" s="52">
        <f>'Temp Relocation Housing Costs'!I95+'Temp Relocation Living Costs'!I95</f>
        <v>1207131.9408612573</v>
      </c>
      <c r="J95" s="52">
        <f>'Temp Relocation Housing Costs'!J95+'Temp Relocation Living Costs'!J95</f>
        <v>831520.74512359465</v>
      </c>
      <c r="K95" s="52">
        <f>'Temp Relocation Housing Costs'!K95+'Temp Relocation Living Costs'!K95</f>
        <v>750188.02497090853</v>
      </c>
      <c r="L95" s="52">
        <f>'Temp Relocation Housing Costs'!L95+'Temp Relocation Living Costs'!L95</f>
        <v>617910.65992229711</v>
      </c>
      <c r="M95" s="52">
        <f>'Temp Relocation Housing Costs'!M95+'Temp Relocation Living Costs'!M95</f>
        <v>262434.82125705905</v>
      </c>
      <c r="N95" s="53">
        <f>'Temp Relocation Housing Costs'!N95+'Temp Relocation Living Costs'!N95</f>
        <v>628282278.67078352</v>
      </c>
      <c r="O95" s="53">
        <f>'Temp Relocation Housing Costs'!O95+'Temp Relocation Living Costs'!O95</f>
        <v>1209117470.8858633</v>
      </c>
      <c r="P95" s="53">
        <f>'Temp Relocation Housing Costs'!P95+'Temp Relocation Living Costs'!P95</f>
        <v>965889973.82869351</v>
      </c>
      <c r="Q95" s="53">
        <f>'Temp Relocation Housing Costs'!Q95+'Temp Relocation Living Costs'!Q95</f>
        <v>394743242.85750192</v>
      </c>
      <c r="R95" s="53">
        <f>'Temp Relocation Housing Costs'!R95+'Temp Relocation Living Costs'!R95</f>
        <v>253609120.20510614</v>
      </c>
      <c r="S95" s="53">
        <f>'Temp Relocation Housing Costs'!S95+'Temp Relocation Living Costs'!S95</f>
        <v>143614858.79648364</v>
      </c>
      <c r="U95" s="68">
        <v>2114</v>
      </c>
      <c r="V95" s="55">
        <f t="shared" si="9"/>
        <v>0</v>
      </c>
      <c r="W95" s="56">
        <f t="shared" si="10"/>
        <v>4720772.3993984135</v>
      </c>
      <c r="X95" s="57">
        <f t="shared" si="11"/>
        <v>3595256945.244432</v>
      </c>
      <c r="Y95" s="58">
        <f t="shared" si="12"/>
        <v>3599977717.6438303</v>
      </c>
      <c r="Z95" s="96">
        <f t="shared" si="13"/>
        <v>24794577.383082449</v>
      </c>
      <c r="AC95">
        <v>2114</v>
      </c>
      <c r="AD95" s="51">
        <f>'Temp Relocation Housing Costs'!V95+'Temp Relocation Living Costs'!V95</f>
        <v>0</v>
      </c>
      <c r="AE95" s="51">
        <f>'Temp Relocation Housing Costs'!W95+'Temp Relocation Living Costs'!W95</f>
        <v>0</v>
      </c>
      <c r="AF95" s="51">
        <f>'Temp Relocation Housing Costs'!X95+'Temp Relocation Living Costs'!X95</f>
        <v>0</v>
      </c>
      <c r="AG95" s="51">
        <f>'Temp Relocation Housing Costs'!Y95+'Temp Relocation Living Costs'!Y95</f>
        <v>0</v>
      </c>
      <c r="AH95" s="51">
        <f>'Temp Relocation Housing Costs'!Z95+'Temp Relocation Living Costs'!Z95</f>
        <v>0</v>
      </c>
      <c r="AI95" s="51">
        <f>'Temp Relocation Housing Costs'!AA95+'Temp Relocation Living Costs'!AA95</f>
        <v>0</v>
      </c>
      <c r="AJ95" s="52">
        <f>'Temp Relocation Housing Costs'!AB95+'Temp Relocation Living Costs'!AB95</f>
        <v>979001.17528142279</v>
      </c>
      <c r="AK95" s="52">
        <f>'Temp Relocation Housing Costs'!AC95+'Temp Relocation Living Costs'!AC95</f>
        <v>1102343.2012484833</v>
      </c>
      <c r="AL95" s="52">
        <f>'Temp Relocation Housing Costs'!AD95+'Temp Relocation Living Costs'!AD95</f>
        <v>751363.59217294632</v>
      </c>
      <c r="AM95" s="52">
        <f>'Temp Relocation Housing Costs'!AE95+'Temp Relocation Living Costs'!AE95</f>
        <v>748257.65417036845</v>
      </c>
      <c r="AN95" s="52">
        <f>'Temp Relocation Housing Costs'!AF95+'Temp Relocation Living Costs'!AF95</f>
        <v>605288.61009223235</v>
      </c>
      <c r="AO95" s="52">
        <f>'Temp Relocation Housing Costs'!AG95+'Temp Relocation Living Costs'!AG95</f>
        <v>240031.8125769248</v>
      </c>
      <c r="AP95" s="53">
        <f>'Temp Relocation Housing Costs'!AH95+'Temp Relocation Living Costs'!AH95</f>
        <v>584915516.17810571</v>
      </c>
      <c r="AQ95" s="53">
        <f>'Temp Relocation Housing Costs'!AI95+'Temp Relocation Living Costs'!AI95</f>
        <v>1104156371.3332193</v>
      </c>
      <c r="AR95" s="53">
        <f>'Temp Relocation Housing Costs'!AJ95+'Temp Relocation Living Costs'!AJ95</f>
        <v>872779861.03869164</v>
      </c>
      <c r="AS95" s="53">
        <f>'Temp Relocation Housing Costs'!AK95+'Temp Relocation Living Costs'!AK95</f>
        <v>393727496.39880282</v>
      </c>
      <c r="AT95" s="53">
        <f>'Temp Relocation Housing Costs'!AL95+'Temp Relocation Living Costs'!AL95</f>
        <v>248428651.31177083</v>
      </c>
      <c r="AU95" s="53">
        <f>'Temp Relocation Housing Costs'!AM95+'Temp Relocation Living Costs'!AM95</f>
        <v>131355034.00340721</v>
      </c>
      <c r="AW95" s="68">
        <v>2114</v>
      </c>
      <c r="AX95" s="55">
        <f t="shared" si="14"/>
        <v>0</v>
      </c>
      <c r="AY95" s="56">
        <f t="shared" si="15"/>
        <v>4426286.045542378</v>
      </c>
      <c r="AZ95" s="57">
        <f t="shared" si="16"/>
        <v>3335362930.2639971</v>
      </c>
      <c r="BA95" s="58">
        <f t="shared" si="17"/>
        <v>3339789216.3095393</v>
      </c>
    </row>
    <row r="96" spans="1:53" x14ac:dyDescent="0.35">
      <c r="A96">
        <v>2115</v>
      </c>
      <c r="B96" s="51">
        <f>'Temp Relocation Housing Costs'!B96+'Temp Relocation Living Costs'!B96</f>
        <v>0</v>
      </c>
      <c r="C96" s="51">
        <f>'Temp Relocation Housing Costs'!C96+'Temp Relocation Living Costs'!C96</f>
        <v>0</v>
      </c>
      <c r="D96" s="51">
        <f>'Temp Relocation Housing Costs'!D96+'Temp Relocation Living Costs'!D96</f>
        <v>0</v>
      </c>
      <c r="E96" s="51">
        <f>'Temp Relocation Housing Costs'!E96+'Temp Relocation Living Costs'!E96</f>
        <v>0</v>
      </c>
      <c r="F96" s="51">
        <f>'Temp Relocation Housing Costs'!F96+'Temp Relocation Living Costs'!F96</f>
        <v>0</v>
      </c>
      <c r="G96" s="51">
        <f>'Temp Relocation Housing Costs'!G96+'Temp Relocation Living Costs'!G96</f>
        <v>0</v>
      </c>
      <c r="H96" s="52">
        <f>'Temp Relocation Housing Costs'!H96+'Temp Relocation Living Costs'!H96</f>
        <v>1057930.7952880976</v>
      </c>
      <c r="I96" s="52">
        <f>'Temp Relocation Housing Costs'!I96+'Temp Relocation Living Costs'!I96</f>
        <v>1214414.9907942486</v>
      </c>
      <c r="J96" s="52">
        <f>'Temp Relocation Housing Costs'!J96+'Temp Relocation Living Costs'!J96</f>
        <v>836537.60111261962</v>
      </c>
      <c r="K96" s="52">
        <f>'Temp Relocation Housing Costs'!K96+'Temp Relocation Living Costs'!K96</f>
        <v>754714.17216331651</v>
      </c>
      <c r="L96" s="52">
        <f>'Temp Relocation Housing Costs'!L96+'Temp Relocation Living Costs'!L96</f>
        <v>621638.7314263375</v>
      </c>
      <c r="M96" s="52">
        <f>'Temp Relocation Housing Costs'!M96+'Temp Relocation Living Costs'!M96</f>
        <v>264018.18248102523</v>
      </c>
      <c r="N96" s="53">
        <f>'Temp Relocation Housing Costs'!N96+'Temp Relocation Living Costs'!N96</f>
        <v>637010283.19422722</v>
      </c>
      <c r="O96" s="53">
        <f>'Temp Relocation Housing Costs'!O96+'Temp Relocation Living Costs'!O96</f>
        <v>1225914352.0227838</v>
      </c>
      <c r="P96" s="53">
        <f>'Temp Relocation Housing Costs'!P96+'Temp Relocation Living Costs'!P96</f>
        <v>979307974.53780329</v>
      </c>
      <c r="Q96" s="53">
        <f>'Temp Relocation Housing Costs'!Q96+'Temp Relocation Living Costs'!Q96</f>
        <v>400226957.62429136</v>
      </c>
      <c r="R96" s="53">
        <f>'Temp Relocation Housing Costs'!R96+'Temp Relocation Living Costs'!R96</f>
        <v>257132220.60675955</v>
      </c>
      <c r="S96" s="53">
        <f>'Temp Relocation Housing Costs'!S96+'Temp Relocation Living Costs'!S96</f>
        <v>145609935.1813553</v>
      </c>
      <c r="U96" s="68">
        <v>2115</v>
      </c>
      <c r="V96" s="55">
        <f t="shared" si="9"/>
        <v>0</v>
      </c>
      <c r="W96" s="56">
        <f t="shared" si="10"/>
        <v>4749254.4732656451</v>
      </c>
      <c r="X96" s="57">
        <f t="shared" si="11"/>
        <v>3645201723.1672206</v>
      </c>
      <c r="Y96" s="58">
        <f t="shared" si="12"/>
        <v>3649950977.6404862</v>
      </c>
      <c r="Z96" s="96">
        <f t="shared" si="13"/>
        <v>23814668.885117512</v>
      </c>
      <c r="AC96">
        <v>2115</v>
      </c>
      <c r="AD96" s="51">
        <f>'Temp Relocation Housing Costs'!V96+'Temp Relocation Living Costs'!V96</f>
        <v>0</v>
      </c>
      <c r="AE96" s="51">
        <f>'Temp Relocation Housing Costs'!W96+'Temp Relocation Living Costs'!W96</f>
        <v>0</v>
      </c>
      <c r="AF96" s="51">
        <f>'Temp Relocation Housing Costs'!X96+'Temp Relocation Living Costs'!X96</f>
        <v>0</v>
      </c>
      <c r="AG96" s="51">
        <f>'Temp Relocation Housing Costs'!Y96+'Temp Relocation Living Costs'!Y96</f>
        <v>0</v>
      </c>
      <c r="AH96" s="51">
        <f>'Temp Relocation Housing Costs'!Z96+'Temp Relocation Living Costs'!Z96</f>
        <v>0</v>
      </c>
      <c r="AI96" s="51">
        <f>'Temp Relocation Housing Costs'!AA96+'Temp Relocation Living Costs'!AA96</f>
        <v>0</v>
      </c>
      <c r="AJ96" s="52">
        <f>'Temp Relocation Housing Costs'!AB96+'Temp Relocation Living Costs'!AB96</f>
        <v>984907.83237720374</v>
      </c>
      <c r="AK96" s="52">
        <f>'Temp Relocation Housing Costs'!AC96+'Temp Relocation Living Costs'!AC96</f>
        <v>1108994.0240013446</v>
      </c>
      <c r="AL96" s="52">
        <f>'Temp Relocation Housing Costs'!AD96+'Temp Relocation Living Costs'!AD96</f>
        <v>755896.83197415876</v>
      </c>
      <c r="AM96" s="52">
        <f>'Temp Relocation Housing Costs'!AE96+'Temp Relocation Living Costs'!AE96</f>
        <v>752772.15475940728</v>
      </c>
      <c r="AN96" s="52">
        <f>'Temp Relocation Housing Costs'!AF96+'Temp Relocation Living Costs'!AF96</f>
        <v>608940.52834735485</v>
      </c>
      <c r="AO96" s="52">
        <f>'Temp Relocation Housing Costs'!AG96+'Temp Relocation Living Costs'!AG96</f>
        <v>241480.00860034942</v>
      </c>
      <c r="AP96" s="53">
        <f>'Temp Relocation Housing Costs'!AH96+'Temp Relocation Living Costs'!AH96</f>
        <v>593041076.04879904</v>
      </c>
      <c r="AQ96" s="53">
        <f>'Temp Relocation Housing Costs'!AI96+'Temp Relocation Living Costs'!AI96</f>
        <v>1119495148.3937056</v>
      </c>
      <c r="AR96" s="53">
        <f>'Temp Relocation Housing Costs'!AJ96+'Temp Relocation Living Costs'!AJ96</f>
        <v>884904389.82729959</v>
      </c>
      <c r="AS96" s="53">
        <f>'Temp Relocation Housing Costs'!AK96+'Temp Relocation Living Costs'!AK96</f>
        <v>399197100.56596667</v>
      </c>
      <c r="AT96" s="53">
        <f>'Temp Relocation Housing Costs'!AL96+'Temp Relocation Living Costs'!AL96</f>
        <v>251879785.40549299</v>
      </c>
      <c r="AU96" s="53">
        <f>'Temp Relocation Housing Costs'!AM96+'Temp Relocation Living Costs'!AM96</f>
        <v>133179798.7148747</v>
      </c>
      <c r="AW96" s="68">
        <v>2115</v>
      </c>
      <c r="AX96" s="55">
        <f t="shared" si="14"/>
        <v>0</v>
      </c>
      <c r="AY96" s="56">
        <f t="shared" si="15"/>
        <v>4452991.3800598187</v>
      </c>
      <c r="AZ96" s="57">
        <f t="shared" si="16"/>
        <v>3381697298.9561381</v>
      </c>
      <c r="BA96" s="58">
        <f t="shared" si="17"/>
        <v>3386150290.3361979</v>
      </c>
    </row>
    <row r="97" spans="1:53" x14ac:dyDescent="0.35">
      <c r="A97">
        <v>2116</v>
      </c>
      <c r="B97" s="51">
        <f>'Temp Relocation Housing Costs'!B97+'Temp Relocation Living Costs'!B97</f>
        <v>0</v>
      </c>
      <c r="C97" s="51">
        <f>'Temp Relocation Housing Costs'!C97+'Temp Relocation Living Costs'!C97</f>
        <v>0</v>
      </c>
      <c r="D97" s="51">
        <f>'Temp Relocation Housing Costs'!D97+'Temp Relocation Living Costs'!D97</f>
        <v>0</v>
      </c>
      <c r="E97" s="51">
        <f>'Temp Relocation Housing Costs'!E97+'Temp Relocation Living Costs'!E97</f>
        <v>0</v>
      </c>
      <c r="F97" s="51">
        <f>'Temp Relocation Housing Costs'!F97+'Temp Relocation Living Costs'!F97</f>
        <v>0</v>
      </c>
      <c r="G97" s="51">
        <f>'Temp Relocation Housing Costs'!G97+'Temp Relocation Living Costs'!G97</f>
        <v>0</v>
      </c>
      <c r="H97" s="52">
        <f>'Temp Relocation Housing Costs'!H97+'Temp Relocation Living Costs'!H97</f>
        <v>1064313.6624353584</v>
      </c>
      <c r="I97" s="52">
        <f>'Temp Relocation Housing Costs'!I97+'Temp Relocation Living Costs'!I97</f>
        <v>1221741.9819191934</v>
      </c>
      <c r="J97" s="52">
        <f>'Temp Relocation Housing Costs'!J97+'Temp Relocation Living Costs'!J97</f>
        <v>841584.72555154481</v>
      </c>
      <c r="K97" s="52">
        <f>'Temp Relocation Housing Costs'!K97+'Temp Relocation Living Costs'!K97</f>
        <v>759267.62718752876</v>
      </c>
      <c r="L97" s="52">
        <f>'Temp Relocation Housing Costs'!L97+'Temp Relocation Living Costs'!L97</f>
        <v>625389.29569193837</v>
      </c>
      <c r="M97" s="52">
        <f>'Temp Relocation Housing Costs'!M97+'Temp Relocation Living Costs'!M97</f>
        <v>265611.09667800611</v>
      </c>
      <c r="N97" s="53">
        <f>'Temp Relocation Housing Costs'!N97+'Temp Relocation Living Costs'!N97</f>
        <v>645859535.86607087</v>
      </c>
      <c r="O97" s="53">
        <f>'Temp Relocation Housing Costs'!O97+'Temp Relocation Living Costs'!O97</f>
        <v>1242944572.9490306</v>
      </c>
      <c r="P97" s="53">
        <f>'Temp Relocation Housing Costs'!P97+'Temp Relocation Living Costs'!P97</f>
        <v>992912376.12890613</v>
      </c>
      <c r="Q97" s="53">
        <f>'Temp Relocation Housing Costs'!Q97+'Temp Relocation Living Costs'!Q97</f>
        <v>405786851.34585094</v>
      </c>
      <c r="R97" s="53">
        <f>'Temp Relocation Housing Costs'!R97+'Temp Relocation Living Costs'!R97</f>
        <v>260704263.39830065</v>
      </c>
      <c r="S97" s="53">
        <f>'Temp Relocation Housing Costs'!S97+'Temp Relocation Living Costs'!S97</f>
        <v>147632726.87239259</v>
      </c>
      <c r="U97" s="68">
        <v>2116</v>
      </c>
      <c r="V97" s="55">
        <f t="shared" si="9"/>
        <v>0</v>
      </c>
      <c r="W97" s="56">
        <f t="shared" si="10"/>
        <v>4777908.38946357</v>
      </c>
      <c r="X97" s="57">
        <f t="shared" si="11"/>
        <v>3695840326.5605521</v>
      </c>
      <c r="Y97" s="58">
        <f t="shared" si="12"/>
        <v>3700618234.9500155</v>
      </c>
      <c r="Z97" s="96">
        <f t="shared" si="13"/>
        <v>22873489.229768727</v>
      </c>
      <c r="AC97">
        <v>2116</v>
      </c>
      <c r="AD97" s="51">
        <f>'Temp Relocation Housing Costs'!V97+'Temp Relocation Living Costs'!V97</f>
        <v>0</v>
      </c>
      <c r="AE97" s="51">
        <f>'Temp Relocation Housing Costs'!W97+'Temp Relocation Living Costs'!W97</f>
        <v>0</v>
      </c>
      <c r="AF97" s="51">
        <f>'Temp Relocation Housing Costs'!X97+'Temp Relocation Living Costs'!X97</f>
        <v>0</v>
      </c>
      <c r="AG97" s="51">
        <f>'Temp Relocation Housing Costs'!Y97+'Temp Relocation Living Costs'!Y97</f>
        <v>0</v>
      </c>
      <c r="AH97" s="51">
        <f>'Temp Relocation Housing Costs'!Z97+'Temp Relocation Living Costs'!Z97</f>
        <v>0</v>
      </c>
      <c r="AI97" s="51">
        <f>'Temp Relocation Housing Costs'!AA97+'Temp Relocation Living Costs'!AA97</f>
        <v>0</v>
      </c>
      <c r="AJ97" s="52">
        <f>'Temp Relocation Housing Costs'!AB97+'Temp Relocation Living Costs'!AB97</f>
        <v>990850.12640471442</v>
      </c>
      <c r="AK97" s="52">
        <f>'Temp Relocation Housing Costs'!AC97+'Temp Relocation Living Costs'!AC97</f>
        <v>1115684.9734980736</v>
      </c>
      <c r="AL97" s="52">
        <f>'Temp Relocation Housing Costs'!AD97+'Temp Relocation Living Costs'!AD97</f>
        <v>760457.42239936942</v>
      </c>
      <c r="AM97" s="52">
        <f>'Temp Relocation Housing Costs'!AE97+'Temp Relocation Living Costs'!AE97</f>
        <v>757313.8929122116</v>
      </c>
      <c r="AN97" s="52">
        <f>'Temp Relocation Housing Costs'!AF97+'Temp Relocation Living Costs'!AF97</f>
        <v>612614.47990480578</v>
      </c>
      <c r="AO97" s="52">
        <f>'Temp Relocation Housing Costs'!AG97+'Temp Relocation Living Costs'!AG97</f>
        <v>242936.94209777706</v>
      </c>
      <c r="AP97" s="53">
        <f>'Temp Relocation Housing Costs'!AH97+'Temp Relocation Living Costs'!AH97</f>
        <v>601279514.99584758</v>
      </c>
      <c r="AQ97" s="53">
        <f>'Temp Relocation Housing Costs'!AI97+'Temp Relocation Living Costs'!AI97</f>
        <v>1135047009.4772704</v>
      </c>
      <c r="AR97" s="53">
        <f>'Temp Relocation Housing Costs'!AJ97+'Temp Relocation Living Costs'!AJ97</f>
        <v>897197350.77722144</v>
      </c>
      <c r="AS97" s="53">
        <f>'Temp Relocation Housing Costs'!AK97+'Temp Relocation Living Costs'!AK97</f>
        <v>404742687.66553694</v>
      </c>
      <c r="AT97" s="53">
        <f>'Temp Relocation Housing Costs'!AL97+'Temp Relocation Living Costs'!AL97</f>
        <v>255378862.14379317</v>
      </c>
      <c r="AU97" s="53">
        <f>'Temp Relocation Housing Costs'!AM97+'Temp Relocation Living Costs'!AM97</f>
        <v>135029912.78792158</v>
      </c>
      <c r="AW97" s="68">
        <v>2116</v>
      </c>
      <c r="AX97" s="55">
        <f t="shared" si="14"/>
        <v>0</v>
      </c>
      <c r="AY97" s="56">
        <f t="shared" si="15"/>
        <v>4479857.8372169528</v>
      </c>
      <c r="AZ97" s="57">
        <f t="shared" si="16"/>
        <v>3428675337.8475909</v>
      </c>
      <c r="BA97" s="58">
        <f t="shared" si="17"/>
        <v>3433155195.6848078</v>
      </c>
    </row>
    <row r="98" spans="1:53" x14ac:dyDescent="0.35">
      <c r="A98">
        <v>2117</v>
      </c>
      <c r="B98" s="51">
        <f>'Temp Relocation Housing Costs'!B98+'Temp Relocation Living Costs'!B98</f>
        <v>0</v>
      </c>
      <c r="C98" s="51">
        <f>'Temp Relocation Housing Costs'!C98+'Temp Relocation Living Costs'!C98</f>
        <v>0</v>
      </c>
      <c r="D98" s="51">
        <f>'Temp Relocation Housing Costs'!D98+'Temp Relocation Living Costs'!D98</f>
        <v>0</v>
      </c>
      <c r="E98" s="51">
        <f>'Temp Relocation Housing Costs'!E98+'Temp Relocation Living Costs'!E98</f>
        <v>0</v>
      </c>
      <c r="F98" s="51">
        <f>'Temp Relocation Housing Costs'!F98+'Temp Relocation Living Costs'!F98</f>
        <v>0</v>
      </c>
      <c r="G98" s="51">
        <f>'Temp Relocation Housing Costs'!G98+'Temp Relocation Living Costs'!G98</f>
        <v>0</v>
      </c>
      <c r="H98" s="52">
        <f>'Temp Relocation Housing Costs'!H98+'Temp Relocation Living Costs'!H98</f>
        <v>1070735.0396564358</v>
      </c>
      <c r="I98" s="52">
        <f>'Temp Relocation Housing Costs'!I98+'Temp Relocation Living Costs'!I98</f>
        <v>1229113.1793486979</v>
      </c>
      <c r="J98" s="52">
        <f>'Temp Relocation Housing Costs'!J98+'Temp Relocation Living Costs'!J98</f>
        <v>846662.30106053327</v>
      </c>
      <c r="K98" s="52">
        <f>'Temp Relocation Housing Costs'!K98+'Temp Relocation Living Costs'!K98</f>
        <v>763848.55480126187</v>
      </c>
      <c r="L98" s="52">
        <f>'Temp Relocation Housing Costs'!L98+'Temp Relocation Living Costs'!L98</f>
        <v>629162.48842581024</v>
      </c>
      <c r="M98" s="52">
        <f>'Temp Relocation Housing Costs'!M98+'Temp Relocation Living Costs'!M98</f>
        <v>267213.62148443481</v>
      </c>
      <c r="N98" s="53">
        <f>'Temp Relocation Housing Costs'!N98+'Temp Relocation Living Costs'!N98</f>
        <v>654831721.04766524</v>
      </c>
      <c r="O98" s="53">
        <f>'Temp Relocation Housing Costs'!O98+'Temp Relocation Living Costs'!O98</f>
        <v>1260211375.1864583</v>
      </c>
      <c r="P98" s="53">
        <f>'Temp Relocation Housing Costs'!P98+'Temp Relocation Living Costs'!P98</f>
        <v>1006705768.0554947</v>
      </c>
      <c r="Q98" s="53">
        <f>'Temp Relocation Housing Costs'!Q98+'Temp Relocation Living Costs'!Q98</f>
        <v>411423982.28895754</v>
      </c>
      <c r="R98" s="53">
        <f>'Temp Relocation Housing Costs'!R98+'Temp Relocation Living Costs'!R98</f>
        <v>264325928.48017332</v>
      </c>
      <c r="S98" s="53">
        <f>'Temp Relocation Housing Costs'!S98+'Temp Relocation Living Costs'!S98</f>
        <v>149683618.88653097</v>
      </c>
      <c r="U98" s="68">
        <v>2117</v>
      </c>
      <c r="V98" s="55">
        <f t="shared" si="9"/>
        <v>0</v>
      </c>
      <c r="W98" s="56">
        <f t="shared" si="10"/>
        <v>4806735.1847771741</v>
      </c>
      <c r="X98" s="57">
        <f t="shared" si="11"/>
        <v>3747182393.9452801</v>
      </c>
      <c r="Y98" s="58">
        <f t="shared" si="12"/>
        <v>3751989129.1300573</v>
      </c>
      <c r="Z98" s="96">
        <f t="shared" si="13"/>
        <v>21969507.655706789</v>
      </c>
      <c r="AC98">
        <v>2117</v>
      </c>
      <c r="AD98" s="51">
        <f>'Temp Relocation Housing Costs'!V98+'Temp Relocation Living Costs'!V98</f>
        <v>0</v>
      </c>
      <c r="AE98" s="51">
        <f>'Temp Relocation Housing Costs'!W98+'Temp Relocation Living Costs'!W98</f>
        <v>0</v>
      </c>
      <c r="AF98" s="51">
        <f>'Temp Relocation Housing Costs'!X98+'Temp Relocation Living Costs'!X98</f>
        <v>0</v>
      </c>
      <c r="AG98" s="51">
        <f>'Temp Relocation Housing Costs'!Y98+'Temp Relocation Living Costs'!Y98</f>
        <v>0</v>
      </c>
      <c r="AH98" s="51">
        <f>'Temp Relocation Housing Costs'!Z98+'Temp Relocation Living Costs'!Z98</f>
        <v>0</v>
      </c>
      <c r="AI98" s="51">
        <f>'Temp Relocation Housing Costs'!AA98+'Temp Relocation Living Costs'!AA98</f>
        <v>0</v>
      </c>
      <c r="AJ98" s="52">
        <f>'Temp Relocation Housing Costs'!AB98+'Temp Relocation Living Costs'!AB98</f>
        <v>996828.27237405046</v>
      </c>
      <c r="AK98" s="52">
        <f>'Temp Relocation Housing Costs'!AC98+'Temp Relocation Living Costs'!AC98</f>
        <v>1122416.291837374</v>
      </c>
      <c r="AL98" s="52">
        <f>'Temp Relocation Housing Costs'!AD98+'Temp Relocation Living Costs'!AD98</f>
        <v>765045.52846447506</v>
      </c>
      <c r="AM98" s="52">
        <f>'Temp Relocation Housing Costs'!AE98+'Temp Relocation Living Costs'!AE98</f>
        <v>761883.03296254645</v>
      </c>
      <c r="AN98" s="52">
        <f>'Temp Relocation Housing Costs'!AF98+'Temp Relocation Living Costs'!AF98</f>
        <v>616310.59769921773</v>
      </c>
      <c r="AO98" s="52">
        <f>'Temp Relocation Housing Costs'!AG98+'Temp Relocation Living Costs'!AG98</f>
        <v>244402.66578544947</v>
      </c>
      <c r="AP98" s="53">
        <f>'Temp Relocation Housing Costs'!AH98+'Temp Relocation Living Costs'!AH98</f>
        <v>609632401.11869144</v>
      </c>
      <c r="AQ98" s="53">
        <f>'Temp Relocation Housing Costs'!AI98+'Temp Relocation Living Costs'!AI98</f>
        <v>1150814914.7156575</v>
      </c>
      <c r="AR98" s="53">
        <f>'Temp Relocation Housing Costs'!AJ98+'Temp Relocation Living Costs'!AJ98</f>
        <v>909661083.72313905</v>
      </c>
      <c r="AS98" s="53">
        <f>'Temp Relocation Housing Costs'!AK98+'Temp Relocation Living Costs'!AK98</f>
        <v>410365313.24117678</v>
      </c>
      <c r="AT98" s="53">
        <f>'Temp Relocation Housing Costs'!AL98+'Temp Relocation Living Costs'!AL98</f>
        <v>258926547.53880161</v>
      </c>
      <c r="AU98" s="53">
        <f>'Temp Relocation Housing Costs'!AM98+'Temp Relocation Living Costs'!AM98</f>
        <v>136905728.37213087</v>
      </c>
      <c r="AW98" s="68">
        <v>2117</v>
      </c>
      <c r="AX98" s="55">
        <f t="shared" si="14"/>
        <v>0</v>
      </c>
      <c r="AY98" s="56">
        <f t="shared" si="15"/>
        <v>4506886.3891231129</v>
      </c>
      <c r="AZ98" s="57">
        <f t="shared" si="16"/>
        <v>3476305988.7095971</v>
      </c>
      <c r="BA98" s="58">
        <f t="shared" si="17"/>
        <v>3480812875.0987201</v>
      </c>
    </row>
    <row r="99" spans="1:53" x14ac:dyDescent="0.35">
      <c r="A99">
        <v>2118</v>
      </c>
      <c r="B99" s="51">
        <f>'Temp Relocation Housing Costs'!B99+'Temp Relocation Living Costs'!B99</f>
        <v>0</v>
      </c>
      <c r="C99" s="51">
        <f>'Temp Relocation Housing Costs'!C99+'Temp Relocation Living Costs'!C99</f>
        <v>0</v>
      </c>
      <c r="D99" s="51">
        <f>'Temp Relocation Housing Costs'!D99+'Temp Relocation Living Costs'!D99</f>
        <v>0</v>
      </c>
      <c r="E99" s="51">
        <f>'Temp Relocation Housing Costs'!E99+'Temp Relocation Living Costs'!E99</f>
        <v>0</v>
      </c>
      <c r="F99" s="51">
        <f>'Temp Relocation Housing Costs'!F99+'Temp Relocation Living Costs'!F99</f>
        <v>0</v>
      </c>
      <c r="G99" s="51">
        <f>'Temp Relocation Housing Costs'!G99+'Temp Relocation Living Costs'!G99</f>
        <v>0</v>
      </c>
      <c r="H99" s="52">
        <f>'Temp Relocation Housing Costs'!H99+'Temp Relocation Living Costs'!H99</f>
        <v>1077195.1592960982</v>
      </c>
      <c r="I99" s="52">
        <f>'Temp Relocation Housing Costs'!I99+'Temp Relocation Living Costs'!I99</f>
        <v>1236528.8497948856</v>
      </c>
      <c r="J99" s="52">
        <f>'Temp Relocation Housing Costs'!J99+'Temp Relocation Living Costs'!J99</f>
        <v>851770.51136155962</v>
      </c>
      <c r="K99" s="52">
        <f>'Temp Relocation Housing Costs'!K99+'Temp Relocation Living Costs'!K99</f>
        <v>768457.12075627409</v>
      </c>
      <c r="L99" s="52">
        <f>'Temp Relocation Housing Costs'!L99+'Temp Relocation Living Costs'!L99</f>
        <v>632958.44615343143</v>
      </c>
      <c r="M99" s="52">
        <f>'Temp Relocation Housing Costs'!M99+'Temp Relocation Living Costs'!M99</f>
        <v>268825.81488448521</v>
      </c>
      <c r="N99" s="53">
        <f>'Temp Relocation Housing Costs'!N99+'Temp Relocation Living Costs'!N99</f>
        <v>663928546.49926007</v>
      </c>
      <c r="O99" s="53">
        <f>'Temp Relocation Housing Costs'!O99+'Temp Relocation Living Costs'!O99</f>
        <v>1277718045.2876635</v>
      </c>
      <c r="P99" s="53">
        <f>'Temp Relocation Housing Costs'!P99+'Temp Relocation Living Costs'!P99</f>
        <v>1020690775.7433678</v>
      </c>
      <c r="Q99" s="53">
        <f>'Temp Relocation Housing Costs'!Q99+'Temp Relocation Living Costs'!Q99</f>
        <v>417139423.42167306</v>
      </c>
      <c r="R99" s="53">
        <f>'Temp Relocation Housing Costs'!R99+'Temp Relocation Living Costs'!R99</f>
        <v>267997905.19789848</v>
      </c>
      <c r="S99" s="53">
        <f>'Temp Relocation Housing Costs'!S99+'Temp Relocation Living Costs'!S99</f>
        <v>151763001.5893043</v>
      </c>
      <c r="U99" s="68">
        <v>2118</v>
      </c>
      <c r="V99" s="55">
        <f t="shared" si="9"/>
        <v>0</v>
      </c>
      <c r="W99" s="56">
        <f t="shared" si="10"/>
        <v>4835735.9022467341</v>
      </c>
      <c r="X99" s="57">
        <f t="shared" si="11"/>
        <v>3799237697.7391672</v>
      </c>
      <c r="Y99" s="58">
        <f t="shared" si="12"/>
        <v>3804073433.6414142</v>
      </c>
      <c r="Z99" s="96">
        <f t="shared" si="13"/>
        <v>21101253.909060903</v>
      </c>
      <c r="AC99">
        <v>2118</v>
      </c>
      <c r="AD99" s="51">
        <f>'Temp Relocation Housing Costs'!V99+'Temp Relocation Living Costs'!V99</f>
        <v>0</v>
      </c>
      <c r="AE99" s="51">
        <f>'Temp Relocation Housing Costs'!W99+'Temp Relocation Living Costs'!W99</f>
        <v>0</v>
      </c>
      <c r="AF99" s="51">
        <f>'Temp Relocation Housing Costs'!X99+'Temp Relocation Living Costs'!X99</f>
        <v>0</v>
      </c>
      <c r="AG99" s="51">
        <f>'Temp Relocation Housing Costs'!Y99+'Temp Relocation Living Costs'!Y99</f>
        <v>0</v>
      </c>
      <c r="AH99" s="51">
        <f>'Temp Relocation Housing Costs'!Z99+'Temp Relocation Living Costs'!Z99</f>
        <v>0</v>
      </c>
      <c r="AI99" s="51">
        <f>'Temp Relocation Housing Costs'!AA99+'Temp Relocation Living Costs'!AA99</f>
        <v>0</v>
      </c>
      <c r="AJ99" s="52">
        <f>'Temp Relocation Housing Costs'!AB99+'Temp Relocation Living Costs'!AB99</f>
        <v>1002842.4865925377</v>
      </c>
      <c r="AK99" s="52">
        <f>'Temp Relocation Housing Costs'!AC99+'Temp Relocation Living Costs'!AC99</f>
        <v>1129188.2225786168</v>
      </c>
      <c r="AL99" s="52">
        <f>'Temp Relocation Housing Costs'!AD99+'Temp Relocation Living Costs'!AD99</f>
        <v>769661.31618097215</v>
      </c>
      <c r="AM99" s="52">
        <f>'Temp Relocation Housing Costs'!AE99+'Temp Relocation Living Costs'!AE99</f>
        <v>766479.74023566057</v>
      </c>
      <c r="AN99" s="52">
        <f>'Temp Relocation Housing Costs'!AF99+'Temp Relocation Living Costs'!AF99</f>
        <v>620029.01546726434</v>
      </c>
      <c r="AO99" s="52">
        <f>'Temp Relocation Housing Costs'!AG99+'Temp Relocation Living Costs'!AG99</f>
        <v>245877.23269766429</v>
      </c>
      <c r="AP99" s="53">
        <f>'Temp Relocation Housing Costs'!AH99+'Temp Relocation Living Costs'!AH99</f>
        <v>618101324.30057514</v>
      </c>
      <c r="AQ99" s="53">
        <f>'Temp Relocation Housing Costs'!AI99+'Temp Relocation Living Costs'!AI99</f>
        <v>1166801865.3623235</v>
      </c>
      <c r="AR99" s="53">
        <f>'Temp Relocation Housing Costs'!AJ99+'Temp Relocation Living Costs'!AJ99</f>
        <v>922297961.00437236</v>
      </c>
      <c r="AS99" s="53">
        <f>'Temp Relocation Housing Costs'!AK99+'Temp Relocation Living Costs'!AK99</f>
        <v>416066047.50000525</v>
      </c>
      <c r="AT99" s="53">
        <f>'Temp Relocation Housing Costs'!AL99+'Temp Relocation Living Costs'!AL99</f>
        <v>262523516.85479042</v>
      </c>
      <c r="AU99" s="53">
        <f>'Temp Relocation Housing Costs'!AM99+'Temp Relocation Living Costs'!AM99</f>
        <v>138807602.50909573</v>
      </c>
      <c r="AW99" s="68">
        <v>2118</v>
      </c>
      <c r="AX99" s="55">
        <f t="shared" si="14"/>
        <v>0</v>
      </c>
      <c r="AY99" s="56">
        <f t="shared" si="15"/>
        <v>4534078.0137527157</v>
      </c>
      <c r="AZ99" s="57">
        <f t="shared" si="16"/>
        <v>3524598317.5311618</v>
      </c>
      <c r="BA99" s="58">
        <f t="shared" si="17"/>
        <v>3529132395.5449147</v>
      </c>
    </row>
    <row r="100" spans="1:53" x14ac:dyDescent="0.35">
      <c r="A100">
        <v>2119</v>
      </c>
      <c r="B100" s="51">
        <f>'Temp Relocation Housing Costs'!B100+'Temp Relocation Living Costs'!B100</f>
        <v>0</v>
      </c>
      <c r="C100" s="51">
        <f>'Temp Relocation Housing Costs'!C100+'Temp Relocation Living Costs'!C100</f>
        <v>0</v>
      </c>
      <c r="D100" s="51">
        <f>'Temp Relocation Housing Costs'!D100+'Temp Relocation Living Costs'!D100</f>
        <v>0</v>
      </c>
      <c r="E100" s="51">
        <f>'Temp Relocation Housing Costs'!E100+'Temp Relocation Living Costs'!E100</f>
        <v>0</v>
      </c>
      <c r="F100" s="51">
        <f>'Temp Relocation Housing Costs'!F100+'Temp Relocation Living Costs'!F100</f>
        <v>0</v>
      </c>
      <c r="G100" s="51">
        <f>'Temp Relocation Housing Costs'!G100+'Temp Relocation Living Costs'!G100</f>
        <v>0</v>
      </c>
      <c r="H100" s="52">
        <f>'Temp Relocation Housing Costs'!H100+'Temp Relocation Living Costs'!H100</f>
        <v>1083694.2551009301</v>
      </c>
      <c r="I100" s="52">
        <f>'Temp Relocation Housing Costs'!I100+'Temp Relocation Living Costs'!I100</f>
        <v>1243989.2615790484</v>
      </c>
      <c r="J100" s="52">
        <f>'Temp Relocation Housing Costs'!J100+'Temp Relocation Living Costs'!J100</f>
        <v>856909.54128505709</v>
      </c>
      <c r="K100" s="52">
        <f>'Temp Relocation Housing Costs'!K100+'Temp Relocation Living Costs'!K100</f>
        <v>773093.49180436146</v>
      </c>
      <c r="L100" s="52">
        <f>'Temp Relocation Housing Costs'!L100+'Temp Relocation Living Costs'!L100</f>
        <v>636777.30622398434</v>
      </c>
      <c r="M100" s="52">
        <f>'Temp Relocation Housing Costs'!M100+'Temp Relocation Living Costs'!M100</f>
        <v>270447.73521217034</v>
      </c>
      <c r="N100" s="53">
        <f>'Temp Relocation Housing Costs'!N100+'Temp Relocation Living Costs'!N100</f>
        <v>673151743.70505857</v>
      </c>
      <c r="O100" s="53">
        <f>'Temp Relocation Housing Costs'!O100+'Temp Relocation Living Costs'!O100</f>
        <v>1295467915.461544</v>
      </c>
      <c r="P100" s="53">
        <f>'Temp Relocation Housing Costs'!P100+'Temp Relocation Living Costs'!P100</f>
        <v>1034870061.09035</v>
      </c>
      <c r="Q100" s="53">
        <f>'Temp Relocation Housing Costs'!Q100+'Temp Relocation Living Costs'!Q100</f>
        <v>422934262.6175735</v>
      </c>
      <c r="R100" s="53">
        <f>'Temp Relocation Housing Costs'!R100+'Temp Relocation Living Costs'!R100</f>
        <v>271720892.47328264</v>
      </c>
      <c r="S100" s="53">
        <f>'Temp Relocation Housing Costs'!S100+'Temp Relocation Living Costs'!S100</f>
        <v>153871270.76914686</v>
      </c>
      <c r="U100" s="68">
        <v>2119</v>
      </c>
      <c r="V100" s="55">
        <f t="shared" si="9"/>
        <v>0</v>
      </c>
      <c r="W100" s="56">
        <f t="shared" si="10"/>
        <v>4864911.5912055513</v>
      </c>
      <c r="X100" s="57">
        <f t="shared" si="11"/>
        <v>3852016146.1169558</v>
      </c>
      <c r="Y100" s="58">
        <f t="shared" si="12"/>
        <v>3856881057.7081614</v>
      </c>
      <c r="Z100" s="96">
        <f t="shared" si="13"/>
        <v>20267315.851512544</v>
      </c>
      <c r="AC100">
        <v>2119</v>
      </c>
      <c r="AD100" s="51">
        <f>'Temp Relocation Housing Costs'!V100+'Temp Relocation Living Costs'!V100</f>
        <v>0</v>
      </c>
      <c r="AE100" s="51">
        <f>'Temp Relocation Housing Costs'!W100+'Temp Relocation Living Costs'!W100</f>
        <v>0</v>
      </c>
      <c r="AF100" s="51">
        <f>'Temp Relocation Housing Costs'!X100+'Temp Relocation Living Costs'!X100</f>
        <v>0</v>
      </c>
      <c r="AG100" s="51">
        <f>'Temp Relocation Housing Costs'!Y100+'Temp Relocation Living Costs'!Y100</f>
        <v>0</v>
      </c>
      <c r="AH100" s="51">
        <f>'Temp Relocation Housing Costs'!Z100+'Temp Relocation Living Costs'!Z100</f>
        <v>0</v>
      </c>
      <c r="AI100" s="51">
        <f>'Temp Relocation Housing Costs'!AA100+'Temp Relocation Living Costs'!AA100</f>
        <v>0</v>
      </c>
      <c r="AJ100" s="52">
        <f>'Temp Relocation Housing Costs'!AB100+'Temp Relocation Living Costs'!AB100</f>
        <v>1008892.9866725602</v>
      </c>
      <c r="AK100" s="52">
        <f>'Temp Relocation Housing Costs'!AC100+'Temp Relocation Living Costs'!AC100</f>
        <v>1136001.0107506528</v>
      </c>
      <c r="AL100" s="52">
        <f>'Temp Relocation Housing Costs'!AD100+'Temp Relocation Living Costs'!AD100</f>
        <v>774304.9525619616</v>
      </c>
      <c r="AM100" s="52">
        <f>'Temp Relocation Housing Costs'!AE100+'Temp Relocation Living Costs'!AE100</f>
        <v>771104.18105426687</v>
      </c>
      <c r="AN100" s="52">
        <f>'Temp Relocation Housing Costs'!AF100+'Temp Relocation Living Costs'!AF100</f>
        <v>623769.86775249999</v>
      </c>
      <c r="AO100" s="52">
        <f>'Temp Relocation Housing Costs'!AG100+'Temp Relocation Living Costs'!AG100</f>
        <v>247360.69618869343</v>
      </c>
      <c r="AP100" s="53">
        <f>'Temp Relocation Housing Costs'!AH100+'Temp Relocation Living Costs'!AH100</f>
        <v>626687896.51116741</v>
      </c>
      <c r="AQ100" s="53">
        <f>'Temp Relocation Housing Costs'!AI100+'Temp Relocation Living Costs'!AI100</f>
        <v>1183010904.3636949</v>
      </c>
      <c r="AR100" s="53">
        <f>'Temp Relocation Housing Costs'!AJ100+'Temp Relocation Living Costs'!AJ100</f>
        <v>935110387.91642749</v>
      </c>
      <c r="AS100" s="53">
        <f>'Temp Relocation Housing Costs'!AK100+'Temp Relocation Living Costs'!AK100</f>
        <v>421845975.51630092</v>
      </c>
      <c r="AT100" s="53">
        <f>'Temp Relocation Housing Costs'!AL100+'Temp Relocation Living Costs'!AL100</f>
        <v>266170454.73670313</v>
      </c>
      <c r="AU100" s="53">
        <f>'Temp Relocation Housing Costs'!AM100+'Temp Relocation Living Costs'!AM100</f>
        <v>140735897.20037827</v>
      </c>
      <c r="AW100" s="68">
        <v>2119</v>
      </c>
      <c r="AX100" s="55">
        <f t="shared" si="14"/>
        <v>0</v>
      </c>
      <c r="AY100" s="56">
        <f t="shared" si="15"/>
        <v>4561433.6949806353</v>
      </c>
      <c r="AZ100" s="57">
        <f t="shared" si="16"/>
        <v>3573561516.2446718</v>
      </c>
      <c r="BA100" s="58">
        <f t="shared" si="17"/>
        <v>3578122949.9396524</v>
      </c>
    </row>
    <row r="101" spans="1:53" x14ac:dyDescent="0.35">
      <c r="A101">
        <v>2120</v>
      </c>
      <c r="B101" s="51">
        <f>'Temp Relocation Housing Costs'!B101+'Temp Relocation Living Costs'!B101</f>
        <v>0</v>
      </c>
      <c r="C101" s="51">
        <f>'Temp Relocation Housing Costs'!C101+'Temp Relocation Living Costs'!C101</f>
        <v>0</v>
      </c>
      <c r="D101" s="51">
        <f>'Temp Relocation Housing Costs'!D101+'Temp Relocation Living Costs'!D101</f>
        <v>0</v>
      </c>
      <c r="E101" s="51">
        <f>'Temp Relocation Housing Costs'!E101+'Temp Relocation Living Costs'!E101</f>
        <v>0</v>
      </c>
      <c r="F101" s="51">
        <f>'Temp Relocation Housing Costs'!F101+'Temp Relocation Living Costs'!F101</f>
        <v>0</v>
      </c>
      <c r="G101" s="51">
        <f>'Temp Relocation Housing Costs'!G101+'Temp Relocation Living Costs'!G101</f>
        <v>0</v>
      </c>
      <c r="H101" s="52">
        <f>'Temp Relocation Housing Costs'!H101+'Temp Relocation Living Costs'!H101</f>
        <v>1061094.0857715756</v>
      </c>
      <c r="I101" s="52">
        <f>'Temp Relocation Housing Costs'!I101+'Temp Relocation Living Costs'!I101</f>
        <v>1218046.18047176</v>
      </c>
      <c r="J101" s="52">
        <f>'Temp Relocation Housing Costs'!J101+'Temp Relocation Living Costs'!J101</f>
        <v>839038.90974684828</v>
      </c>
      <c r="K101" s="52">
        <f>'Temp Relocation Housing Costs'!K101+'Temp Relocation Living Costs'!K101</f>
        <v>756970.82275821641</v>
      </c>
      <c r="L101" s="52">
        <f>'Temp Relocation Housing Costs'!L101+'Temp Relocation Living Costs'!L101</f>
        <v>623497.47671671025</v>
      </c>
      <c r="M101" s="52">
        <f>'Temp Relocation Housing Costs'!M101+'Temp Relocation Living Costs'!M101</f>
        <v>264807.61616404785</v>
      </c>
      <c r="N101" s="53">
        <f>'Temp Relocation Housing Costs'!N101+'Temp Relocation Living Costs'!N101</f>
        <v>664261914.64240623</v>
      </c>
      <c r="O101" s="53">
        <f>'Temp Relocation Housing Costs'!O101+'Temp Relocation Living Costs'!O101</f>
        <v>1278359606.0316126</v>
      </c>
      <c r="P101" s="53">
        <f>'Temp Relocation Housing Costs'!P101+'Temp Relocation Living Costs'!P101</f>
        <v>1021203279.3710997</v>
      </c>
      <c r="Q101" s="53">
        <f>'Temp Relocation Housing Costs'!Q101+'Temp Relocation Living Costs'!Q101</f>
        <v>417348875.17028713</v>
      </c>
      <c r="R101" s="53">
        <f>'Temp Relocation Housing Costs'!R101+'Temp Relocation Living Costs'!R101</f>
        <v>268132470.82923621</v>
      </c>
      <c r="S101" s="53">
        <f>'Temp Relocation Housing Costs'!S101+'Temp Relocation Living Costs'!S101</f>
        <v>151839203.99136224</v>
      </c>
      <c r="U101" s="68">
        <v>2120</v>
      </c>
      <c r="V101" s="55">
        <f t="shared" si="9"/>
        <v>0</v>
      </c>
      <c r="W101" s="56">
        <f t="shared" si="10"/>
        <v>4763455.0916291587</v>
      </c>
      <c r="X101" s="57">
        <f t="shared" si="11"/>
        <v>3801145350.0360036</v>
      </c>
      <c r="Y101" s="58">
        <f t="shared" si="12"/>
        <v>3805908805.1276326</v>
      </c>
      <c r="Z101" s="96">
        <f t="shared" si="13"/>
        <v>18946063.391315185</v>
      </c>
      <c r="AC101">
        <v>2120</v>
      </c>
      <c r="AD101" s="51">
        <f>'Temp Relocation Housing Costs'!V101+'Temp Relocation Living Costs'!V101</f>
        <v>0</v>
      </c>
      <c r="AE101" s="51">
        <f>'Temp Relocation Housing Costs'!W101+'Temp Relocation Living Costs'!W101</f>
        <v>0</v>
      </c>
      <c r="AF101" s="51">
        <f>'Temp Relocation Housing Costs'!X101+'Temp Relocation Living Costs'!X101</f>
        <v>0</v>
      </c>
      <c r="AG101" s="51">
        <f>'Temp Relocation Housing Costs'!Y101+'Temp Relocation Living Costs'!Y101</f>
        <v>0</v>
      </c>
      <c r="AH101" s="51">
        <f>'Temp Relocation Housing Costs'!Z101+'Temp Relocation Living Costs'!Z101</f>
        <v>0</v>
      </c>
      <c r="AI101" s="51">
        <f>'Temp Relocation Housing Costs'!AA101+'Temp Relocation Living Costs'!AA101</f>
        <v>0</v>
      </c>
      <c r="AJ101" s="52">
        <f>'Temp Relocation Housing Costs'!AB101+'Temp Relocation Living Costs'!AB101</f>
        <v>987852.77885871066</v>
      </c>
      <c r="AK101" s="52">
        <f>'Temp Relocation Housing Costs'!AC101+'Temp Relocation Living Costs'!AC101</f>
        <v>1112309.9972748156</v>
      </c>
      <c r="AL101" s="52">
        <f>'Temp Relocation Housing Costs'!AD101+'Temp Relocation Living Costs'!AD101</f>
        <v>758157.01880842424</v>
      </c>
      <c r="AM101" s="52">
        <f>'Temp Relocation Housing Costs'!AE101+'Temp Relocation Living Costs'!AE101</f>
        <v>755022.99858017801</v>
      </c>
      <c r="AN101" s="52">
        <f>'Temp Relocation Housing Costs'!AF101+'Temp Relocation Living Costs'!AF101</f>
        <v>610761.3050814328</v>
      </c>
      <c r="AO101" s="52">
        <f>'Temp Relocation Housing Costs'!AG101+'Temp Relocation Living Costs'!AG101</f>
        <v>242202.05149441949</v>
      </c>
      <c r="AP101" s="53">
        <f>'Temp Relocation Housing Costs'!AH101+'Temp Relocation Living Costs'!AH101</f>
        <v>618411681.93144476</v>
      </c>
      <c r="AQ101" s="53">
        <f>'Temp Relocation Housing Costs'!AI101+'Temp Relocation Living Costs'!AI101</f>
        <v>1167387733.4852202</v>
      </c>
      <c r="AR101" s="53">
        <f>'Temp Relocation Housing Costs'!AJ101+'Temp Relocation Living Costs'!AJ101</f>
        <v>922761060.17416739</v>
      </c>
      <c r="AS101" s="53">
        <f>'Temp Relocation Housing Costs'!AK101+'Temp Relocation Living Costs'!AK101</f>
        <v>416274960.29101628</v>
      </c>
      <c r="AT101" s="53">
        <f>'Temp Relocation Housing Costs'!AL101+'Temp Relocation Living Costs'!AL101</f>
        <v>262655333.71642029</v>
      </c>
      <c r="AU101" s="53">
        <f>'Temp Relocation Housing Costs'!AM101+'Temp Relocation Living Costs'!AM101</f>
        <v>138877299.81755909</v>
      </c>
      <c r="AW101" s="68">
        <v>2120</v>
      </c>
      <c r="AX101" s="55">
        <f t="shared" si="14"/>
        <v>0</v>
      </c>
      <c r="AY101" s="56">
        <f t="shared" si="15"/>
        <v>4466306.1500979811</v>
      </c>
      <c r="AZ101" s="57">
        <f t="shared" si="16"/>
        <v>3526368069.4158282</v>
      </c>
      <c r="BA101" s="58">
        <f t="shared" si="17"/>
        <v>3530834375.5659261</v>
      </c>
    </row>
    <row r="102" spans="1:53" x14ac:dyDescent="0.35">
      <c r="A102">
        <v>2121</v>
      </c>
      <c r="B102" s="51">
        <f>'Temp Relocation Housing Costs'!B102+'Temp Relocation Living Costs'!B102</f>
        <v>0</v>
      </c>
      <c r="C102" s="51">
        <f>'Temp Relocation Housing Costs'!C102+'Temp Relocation Living Costs'!C102</f>
        <v>0</v>
      </c>
      <c r="D102" s="51">
        <f>'Temp Relocation Housing Costs'!D102+'Temp Relocation Living Costs'!D102</f>
        <v>0</v>
      </c>
      <c r="E102" s="51">
        <f>'Temp Relocation Housing Costs'!E102+'Temp Relocation Living Costs'!E102</f>
        <v>0</v>
      </c>
      <c r="F102" s="51">
        <f>'Temp Relocation Housing Costs'!F102+'Temp Relocation Living Costs'!F102</f>
        <v>0</v>
      </c>
      <c r="G102" s="51">
        <f>'Temp Relocation Housing Costs'!G102+'Temp Relocation Living Costs'!G102</f>
        <v>0</v>
      </c>
      <c r="H102" s="52">
        <f>'Temp Relocation Housing Costs'!H102+'Temp Relocation Living Costs'!H102</f>
        <v>1067496.0381586214</v>
      </c>
      <c r="I102" s="52">
        <f>'Temp Relocation Housing Costs'!I102+'Temp Relocation Living Costs'!I102</f>
        <v>1225395.0798362619</v>
      </c>
      <c r="J102" s="52">
        <f>'Temp Relocation Housing Costs'!J102+'Temp Relocation Living Costs'!J102</f>
        <v>844101.12545712851</v>
      </c>
      <c r="K102" s="52">
        <f>'Temp Relocation Housing Costs'!K102+'Temp Relocation Living Costs'!K102</f>
        <v>761537.89294611337</v>
      </c>
      <c r="L102" s="52">
        <f>'Temp Relocation Housing Costs'!L102+'Temp Relocation Living Costs'!L102</f>
        <v>627259.25544388255</v>
      </c>
      <c r="M102" s="52">
        <f>'Temp Relocation Housing Costs'!M102+'Temp Relocation Living Costs'!M102</f>
        <v>266405.29329102632</v>
      </c>
      <c r="N102" s="53">
        <f>'Temp Relocation Housing Costs'!N102+'Temp Relocation Living Costs'!N102</f>
        <v>673489742.94916034</v>
      </c>
      <c r="O102" s="53">
        <f>'Temp Relocation Housing Costs'!O102+'Temp Relocation Living Costs'!O102</f>
        <v>1296118388.6724937</v>
      </c>
      <c r="P102" s="53">
        <f>'Temp Relocation Housing Costs'!P102+'Temp Relocation Living Costs'!P102</f>
        <v>1035389684.3427045</v>
      </c>
      <c r="Q102" s="53">
        <f>'Temp Relocation Housing Costs'!Q102+'Temp Relocation Living Costs'!Q102</f>
        <v>423146624.0389117</v>
      </c>
      <c r="R102" s="53">
        <f>'Temp Relocation Housing Costs'!R102+'Temp Relocation Living Costs'!R102</f>
        <v>271857327.47047538</v>
      </c>
      <c r="S102" s="53">
        <f>'Temp Relocation Housing Costs'!S102+'Temp Relocation Living Costs'!S102</f>
        <v>153948531.76370758</v>
      </c>
      <c r="U102" s="68">
        <v>2121</v>
      </c>
      <c r="V102" s="55">
        <f t="shared" si="9"/>
        <v>0</v>
      </c>
      <c r="W102" s="56">
        <f t="shared" si="10"/>
        <v>4792194.6851330344</v>
      </c>
      <c r="X102" s="57">
        <f t="shared" si="11"/>
        <v>3853950299.237453</v>
      </c>
      <c r="Y102" s="58">
        <f t="shared" si="12"/>
        <v>3858742493.922586</v>
      </c>
      <c r="Z102" s="96">
        <f t="shared" si="13"/>
        <v>18197302.913743488</v>
      </c>
      <c r="AC102">
        <v>2121</v>
      </c>
      <c r="AD102" s="51">
        <f>'Temp Relocation Housing Costs'!V102+'Temp Relocation Living Costs'!V102</f>
        <v>0</v>
      </c>
      <c r="AE102" s="51">
        <f>'Temp Relocation Housing Costs'!W102+'Temp Relocation Living Costs'!W102</f>
        <v>0</v>
      </c>
      <c r="AF102" s="51">
        <f>'Temp Relocation Housing Costs'!X102+'Temp Relocation Living Costs'!X102</f>
        <v>0</v>
      </c>
      <c r="AG102" s="51">
        <f>'Temp Relocation Housing Costs'!Y102+'Temp Relocation Living Costs'!Y102</f>
        <v>0</v>
      </c>
      <c r="AH102" s="51">
        <f>'Temp Relocation Housing Costs'!Z102+'Temp Relocation Living Costs'!Z102</f>
        <v>0</v>
      </c>
      <c r="AI102" s="51">
        <f>'Temp Relocation Housing Costs'!AA102+'Temp Relocation Living Costs'!AA102</f>
        <v>0</v>
      </c>
      <c r="AJ102" s="52">
        <f>'Temp Relocation Housing Costs'!AB102+'Temp Relocation Living Costs'!AB102</f>
        <v>993812.84078014316</v>
      </c>
      <c r="AK102" s="52">
        <f>'Temp Relocation Housing Costs'!AC102+'Temp Relocation Living Costs'!AC102</f>
        <v>1119020.953200096</v>
      </c>
      <c r="AL102" s="52">
        <f>'Temp Relocation Housing Costs'!AD102+'Temp Relocation Living Costs'!AD102</f>
        <v>762731.24573269067</v>
      </c>
      <c r="AM102" s="52">
        <f>'Temp Relocation Housing Costs'!AE102+'Temp Relocation Living Costs'!AE102</f>
        <v>759578.31686236418</v>
      </c>
      <c r="AN102" s="52">
        <f>'Temp Relocation Housing Costs'!AF102+'Temp Relocation Living Costs'!AF102</f>
        <v>614446.2420228523</v>
      </c>
      <c r="AO102" s="52">
        <f>'Temp Relocation Housing Costs'!AG102+'Temp Relocation Living Costs'!AG102</f>
        <v>243663.34132960372</v>
      </c>
      <c r="AP102" s="53">
        <f>'Temp Relocation Housing Costs'!AH102+'Temp Relocation Living Costs'!AH102</f>
        <v>627002565.58435833</v>
      </c>
      <c r="AQ102" s="53">
        <f>'Temp Relocation Housing Costs'!AI102+'Temp Relocation Living Costs'!AI102</f>
        <v>1183604911.2799335</v>
      </c>
      <c r="AR102" s="53">
        <f>'Temp Relocation Housing Costs'!AJ102+'Temp Relocation Living Costs'!AJ102</f>
        <v>935579920.39142025</v>
      </c>
      <c r="AS102" s="53">
        <f>'Temp Relocation Housing Costs'!AK102+'Temp Relocation Living Costs'!AK102</f>
        <v>422057790.49291694</v>
      </c>
      <c r="AT102" s="53">
        <f>'Temp Relocation Housing Costs'!AL102+'Temp Relocation Living Costs'!AL102</f>
        <v>266304102.77868566</v>
      </c>
      <c r="AU102" s="53">
        <f>'Temp Relocation Housing Costs'!AM102+'Temp Relocation Living Costs'!AM102</f>
        <v>140806562.73354599</v>
      </c>
      <c r="AW102" s="68">
        <v>2121</v>
      </c>
      <c r="AX102" s="55">
        <f t="shared" si="14"/>
        <v>0</v>
      </c>
      <c r="AY102" s="56">
        <f t="shared" si="15"/>
        <v>4493252.9399277493</v>
      </c>
      <c r="AZ102" s="57">
        <f t="shared" si="16"/>
        <v>3575355853.2608604</v>
      </c>
      <c r="BA102" s="58">
        <f t="shared" si="17"/>
        <v>3579849106.200788</v>
      </c>
    </row>
    <row r="103" spans="1:53" x14ac:dyDescent="0.35">
      <c r="A103">
        <v>2122</v>
      </c>
      <c r="B103" s="51">
        <f>'Temp Relocation Housing Costs'!B103+'Temp Relocation Living Costs'!B103</f>
        <v>0</v>
      </c>
      <c r="C103" s="51">
        <f>'Temp Relocation Housing Costs'!C103+'Temp Relocation Living Costs'!C103</f>
        <v>0</v>
      </c>
      <c r="D103" s="51">
        <f>'Temp Relocation Housing Costs'!D103+'Temp Relocation Living Costs'!D103</f>
        <v>0</v>
      </c>
      <c r="E103" s="51">
        <f>'Temp Relocation Housing Costs'!E103+'Temp Relocation Living Costs'!E103</f>
        <v>0</v>
      </c>
      <c r="F103" s="51">
        <f>'Temp Relocation Housing Costs'!F103+'Temp Relocation Living Costs'!F103</f>
        <v>0</v>
      </c>
      <c r="G103" s="51">
        <f>'Temp Relocation Housing Costs'!G103+'Temp Relocation Living Costs'!G103</f>
        <v>0</v>
      </c>
      <c r="H103" s="52">
        <f>'Temp Relocation Housing Costs'!H103+'Temp Relocation Living Costs'!H103</f>
        <v>1073936.6157674224</v>
      </c>
      <c r="I103" s="52">
        <f>'Temp Relocation Housing Costs'!I103+'Temp Relocation Living Costs'!I103</f>
        <v>1232788.317685409</v>
      </c>
      <c r="J103" s="52">
        <f>'Temp Relocation Housing Costs'!J103+'Temp Relocation Living Costs'!J103</f>
        <v>849193.88328839955</v>
      </c>
      <c r="K103" s="52">
        <f>'Temp Relocation Housing Costs'!K103+'Temp Relocation Living Costs'!K103</f>
        <v>766132.51786858437</v>
      </c>
      <c r="L103" s="52">
        <f>'Temp Relocation Housing Costs'!L103+'Temp Relocation Living Costs'!L103</f>
        <v>631043.73030010192</v>
      </c>
      <c r="M103" s="52">
        <f>'Temp Relocation Housing Costs'!M103+'Temp Relocation Living Costs'!M103</f>
        <v>268012.60976387805</v>
      </c>
      <c r="N103" s="53">
        <f>'Temp Relocation Housing Costs'!N103+'Temp Relocation Living Costs'!N103</f>
        <v>682845762.88241303</v>
      </c>
      <c r="O103" s="53">
        <f>'Temp Relocation Housing Costs'!O103+'Temp Relocation Living Costs'!O103</f>
        <v>1314123873.6961761</v>
      </c>
      <c r="P103" s="53">
        <f>'Temp Relocation Housing Costs'!P103+'Temp Relocation Living Costs'!P103</f>
        <v>1049773164.7547082</v>
      </c>
      <c r="Q103" s="53">
        <f>'Temp Relocation Housing Costs'!Q103+'Temp Relocation Living Costs'!Q103</f>
        <v>429024914.37761921</v>
      </c>
      <c r="R103" s="53">
        <f>'Temp Relocation Housing Costs'!R103+'Temp Relocation Living Costs'!R103</f>
        <v>275633929.26945269</v>
      </c>
      <c r="S103" s="53">
        <f>'Temp Relocation Housing Costs'!S103+'Temp Relocation Living Costs'!S103</f>
        <v>156087162.0056012</v>
      </c>
      <c r="U103" s="68">
        <v>2122</v>
      </c>
      <c r="V103" s="55">
        <f t="shared" si="9"/>
        <v>0</v>
      </c>
      <c r="W103" s="56">
        <f t="shared" si="10"/>
        <v>4821107.6746737957</v>
      </c>
      <c r="X103" s="57">
        <f t="shared" si="11"/>
        <v>3907488806.9859705</v>
      </c>
      <c r="Y103" s="58">
        <f t="shared" si="12"/>
        <v>3912309914.6606445</v>
      </c>
      <c r="Z103" s="96">
        <f t="shared" si="13"/>
        <v>17478135.239122946</v>
      </c>
      <c r="AC103">
        <v>2122</v>
      </c>
      <c r="AD103" s="51">
        <f>'Temp Relocation Housing Costs'!V103+'Temp Relocation Living Costs'!V103</f>
        <v>0</v>
      </c>
      <c r="AE103" s="51">
        <f>'Temp Relocation Housing Costs'!W103+'Temp Relocation Living Costs'!W103</f>
        <v>0</v>
      </c>
      <c r="AF103" s="51">
        <f>'Temp Relocation Housing Costs'!X103+'Temp Relocation Living Costs'!X103</f>
        <v>0</v>
      </c>
      <c r="AG103" s="51">
        <f>'Temp Relocation Housing Costs'!Y103+'Temp Relocation Living Costs'!Y103</f>
        <v>0</v>
      </c>
      <c r="AH103" s="51">
        <f>'Temp Relocation Housing Costs'!Z103+'Temp Relocation Living Costs'!Z103</f>
        <v>0</v>
      </c>
      <c r="AI103" s="51">
        <f>'Temp Relocation Housing Costs'!AA103+'Temp Relocation Living Costs'!AA103</f>
        <v>0</v>
      </c>
      <c r="AJ103" s="52">
        <f>'Temp Relocation Housing Costs'!AB103+'Temp Relocation Living Costs'!AB103</f>
        <v>999808.8618433302</v>
      </c>
      <c r="AK103" s="52">
        <f>'Temp Relocation Housing Costs'!AC103+'Temp Relocation Living Costs'!AC103</f>
        <v>1125772.3986737407</v>
      </c>
      <c r="AL103" s="52">
        <f>'Temp Relocation Housing Costs'!AD103+'Temp Relocation Living Costs'!AD103</f>
        <v>767333.07057062909</v>
      </c>
      <c r="AM103" s="52">
        <f>'Temp Relocation Housing Costs'!AE103+'Temp Relocation Living Costs'!AE103</f>
        <v>764161.11897575983</v>
      </c>
      <c r="AN103" s="52">
        <f>'Temp Relocation Housing Costs'!AF103+'Temp Relocation Living Costs'!AF103</f>
        <v>618153.41147990315</v>
      </c>
      <c r="AO103" s="52">
        <f>'Temp Relocation Housing Costs'!AG103+'Temp Relocation Living Costs'!AG103</f>
        <v>245133.44763834483</v>
      </c>
      <c r="AP103" s="53">
        <f>'Temp Relocation Housing Costs'!AH103+'Temp Relocation Living Costs'!AH103</f>
        <v>635712792.52281141</v>
      </c>
      <c r="AQ103" s="53">
        <f>'Temp Relocation Housing Costs'!AI103+'Temp Relocation Living Costs'!AI103</f>
        <v>1200047375.7108531</v>
      </c>
      <c r="AR103" s="53">
        <f>'Temp Relocation Housing Costs'!AJ103+'Temp Relocation Living Costs'!AJ103</f>
        <v>948576858.31953633</v>
      </c>
      <c r="AS103" s="53">
        <f>'Temp Relocation Housing Costs'!AK103+'Temp Relocation Living Costs'!AK103</f>
        <v>427920954.91698807</v>
      </c>
      <c r="AT103" s="53">
        <f>'Temp Relocation Housing Costs'!AL103+'Temp Relocation Living Costs'!AL103</f>
        <v>270003560.00129169</v>
      </c>
      <c r="AU103" s="53">
        <f>'Temp Relocation Housing Costs'!AM103+'Temp Relocation Living Costs'!AM103</f>
        <v>142762626.68471932</v>
      </c>
      <c r="AW103" s="68">
        <v>2122</v>
      </c>
      <c r="AX103" s="55">
        <f t="shared" si="14"/>
        <v>0</v>
      </c>
      <c r="AY103" s="56">
        <f t="shared" si="15"/>
        <v>4520362.3091817079</v>
      </c>
      <c r="AZ103" s="57">
        <f t="shared" si="16"/>
        <v>3625024168.1561995</v>
      </c>
      <c r="BA103" s="58">
        <f t="shared" si="17"/>
        <v>3629544530.4653811</v>
      </c>
    </row>
    <row r="104" spans="1:53" x14ac:dyDescent="0.35">
      <c r="A104">
        <v>2123</v>
      </c>
      <c r="B104" s="51">
        <f>'Temp Relocation Housing Costs'!B104+'Temp Relocation Living Costs'!B104</f>
        <v>0</v>
      </c>
      <c r="C104" s="51">
        <f>'Temp Relocation Housing Costs'!C104+'Temp Relocation Living Costs'!C104</f>
        <v>0</v>
      </c>
      <c r="D104" s="51">
        <f>'Temp Relocation Housing Costs'!D104+'Temp Relocation Living Costs'!D104</f>
        <v>0</v>
      </c>
      <c r="E104" s="51">
        <f>'Temp Relocation Housing Costs'!E104+'Temp Relocation Living Costs'!E104</f>
        <v>0</v>
      </c>
      <c r="F104" s="51">
        <f>'Temp Relocation Housing Costs'!F104+'Temp Relocation Living Costs'!F104</f>
        <v>0</v>
      </c>
      <c r="G104" s="51">
        <f>'Temp Relocation Housing Costs'!G104+'Temp Relocation Living Costs'!G104</f>
        <v>0</v>
      </c>
      <c r="H104" s="52">
        <f>'Temp Relocation Housing Costs'!H104+'Temp Relocation Living Costs'!H104</f>
        <v>1080416.0516374747</v>
      </c>
      <c r="I104" s="52">
        <f>'Temp Relocation Housing Costs'!I104+'Temp Relocation Living Costs'!I104</f>
        <v>1240226.161528813</v>
      </c>
      <c r="J104" s="52">
        <f>'Temp Relocation Housing Costs'!J104+'Temp Relocation Living Costs'!J104</f>
        <v>854317.36751197814</v>
      </c>
      <c r="K104" s="52">
        <f>'Temp Relocation Housing Costs'!K104+'Temp Relocation Living Costs'!K104</f>
        <v>770754.86377299682</v>
      </c>
      <c r="L104" s="52">
        <f>'Temp Relocation Housing Costs'!L104+'Temp Relocation Living Costs'!L104</f>
        <v>634851.03821906715</v>
      </c>
      <c r="M104" s="52">
        <f>'Temp Relocation Housing Costs'!M104+'Temp Relocation Living Costs'!M104</f>
        <v>269629.62374015391</v>
      </c>
      <c r="N104" s="53">
        <f>'Temp Relocation Housing Costs'!N104+'Temp Relocation Living Costs'!N104</f>
        <v>692331755.26128602</v>
      </c>
      <c r="O104" s="53">
        <f>'Temp Relocation Housing Costs'!O104+'Temp Relocation Living Costs'!O104</f>
        <v>1332379488.255688</v>
      </c>
      <c r="P104" s="53">
        <f>'Temp Relocation Housing Costs'!P104+'Temp Relocation Living Costs'!P104</f>
        <v>1064356458.3499902</v>
      </c>
      <c r="Q104" s="53">
        <f>'Temp Relocation Housing Costs'!Q104+'Temp Relocation Living Costs'!Q104</f>
        <v>434984865.05660373</v>
      </c>
      <c r="R104" s="53">
        <f>'Temp Relocation Housing Costs'!R104+'Temp Relocation Living Costs'!R104</f>
        <v>279462995.06224889</v>
      </c>
      <c r="S104" s="53">
        <f>'Temp Relocation Housing Costs'!S104+'Temp Relocation Living Costs'!S104</f>
        <v>158255501.78261763</v>
      </c>
      <c r="U104" s="68">
        <v>2123</v>
      </c>
      <c r="V104" s="55">
        <f t="shared" si="9"/>
        <v>0</v>
      </c>
      <c r="W104" s="56">
        <f t="shared" si="10"/>
        <v>4850195.1064104838</v>
      </c>
      <c r="X104" s="57">
        <f t="shared" si="11"/>
        <v>3961771063.7684345</v>
      </c>
      <c r="Y104" s="58">
        <f t="shared" si="12"/>
        <v>3966621258.874845</v>
      </c>
      <c r="Z104" s="96">
        <f t="shared" si="13"/>
        <v>16787390.727562256</v>
      </c>
      <c r="AC104">
        <v>2123</v>
      </c>
      <c r="AD104" s="51">
        <f>'Temp Relocation Housing Costs'!V104+'Temp Relocation Living Costs'!V104</f>
        <v>0</v>
      </c>
      <c r="AE104" s="51">
        <f>'Temp Relocation Housing Costs'!W104+'Temp Relocation Living Costs'!W104</f>
        <v>0</v>
      </c>
      <c r="AF104" s="51">
        <f>'Temp Relocation Housing Costs'!X104+'Temp Relocation Living Costs'!X104</f>
        <v>0</v>
      </c>
      <c r="AG104" s="51">
        <f>'Temp Relocation Housing Costs'!Y104+'Temp Relocation Living Costs'!Y104</f>
        <v>0</v>
      </c>
      <c r="AH104" s="51">
        <f>'Temp Relocation Housing Costs'!Z104+'Temp Relocation Living Costs'!Z104</f>
        <v>0</v>
      </c>
      <c r="AI104" s="51">
        <f>'Temp Relocation Housing Costs'!AA104+'Temp Relocation Living Costs'!AA104</f>
        <v>0</v>
      </c>
      <c r="AJ104" s="52">
        <f>'Temp Relocation Housing Costs'!AB104+'Temp Relocation Living Costs'!AB104</f>
        <v>1005841.0590023724</v>
      </c>
      <c r="AK104" s="52">
        <f>'Temp Relocation Housing Costs'!AC104+'Temp Relocation Living Costs'!AC104</f>
        <v>1132564.5779833817</v>
      </c>
      <c r="AL104" s="52">
        <f>'Temp Relocation Housing Costs'!AD104+'Temp Relocation Living Costs'!AD104</f>
        <v>771962.65983012144</v>
      </c>
      <c r="AM104" s="52">
        <f>'Temp Relocation Housing Costs'!AE104+'Temp Relocation Living Costs'!AE104</f>
        <v>768771.57073994749</v>
      </c>
      <c r="AN104" s="52">
        <f>'Temp Relocation Housing Costs'!AF104+'Temp Relocation Living Costs'!AF104</f>
        <v>621882.94758914167</v>
      </c>
      <c r="AO104" s="52">
        <f>'Temp Relocation Housing Costs'!AG104+'Temp Relocation Living Costs'!AG104</f>
        <v>246612.42361351676</v>
      </c>
      <c r="AP104" s="53">
        <f>'Temp Relocation Housing Costs'!AH104+'Temp Relocation Living Costs'!AH104</f>
        <v>644544020.6460824</v>
      </c>
      <c r="AQ104" s="53">
        <f>'Temp Relocation Housing Costs'!AI104+'Temp Relocation Living Costs'!AI104</f>
        <v>1216718256.4266202</v>
      </c>
      <c r="AR104" s="53">
        <f>'Temp Relocation Housing Costs'!AJ104+'Temp Relocation Living Costs'!AJ104</f>
        <v>961754347.78774559</v>
      </c>
      <c r="AS104" s="53">
        <f>'Temp Relocation Housing Costs'!AK104+'Temp Relocation Living Costs'!AK104</f>
        <v>433865569.55436659</v>
      </c>
      <c r="AT104" s="53">
        <f>'Temp Relocation Housing Costs'!AL104+'Temp Relocation Living Costs'!AL104</f>
        <v>273754409.53666753</v>
      </c>
      <c r="AU104" s="53">
        <f>'Temp Relocation Housing Costs'!AM104+'Temp Relocation Living Costs'!AM104</f>
        <v>144745863.98709735</v>
      </c>
      <c r="AW104" s="68">
        <v>2123</v>
      </c>
      <c r="AX104" s="55">
        <f t="shared" si="14"/>
        <v>0</v>
      </c>
      <c r="AY104" s="56">
        <f t="shared" si="15"/>
        <v>4547635.2387584811</v>
      </c>
      <c r="AZ104" s="57">
        <f t="shared" si="16"/>
        <v>3675382467.9385796</v>
      </c>
      <c r="BA104" s="58">
        <f t="shared" si="17"/>
        <v>3679930103.1773381</v>
      </c>
    </row>
    <row r="105" spans="1:53" x14ac:dyDescent="0.35">
      <c r="A105">
        <v>2124</v>
      </c>
      <c r="B105" s="51">
        <f>'Temp Relocation Housing Costs'!B105+'Temp Relocation Living Costs'!B105</f>
        <v>0</v>
      </c>
      <c r="C105" s="51">
        <f>'Temp Relocation Housing Costs'!C105+'Temp Relocation Living Costs'!C105</f>
        <v>0</v>
      </c>
      <c r="D105" s="51">
        <f>'Temp Relocation Housing Costs'!D105+'Temp Relocation Living Costs'!D105</f>
        <v>0</v>
      </c>
      <c r="E105" s="51">
        <f>'Temp Relocation Housing Costs'!E105+'Temp Relocation Living Costs'!E105</f>
        <v>0</v>
      </c>
      <c r="F105" s="51">
        <f>'Temp Relocation Housing Costs'!F105+'Temp Relocation Living Costs'!F105</f>
        <v>0</v>
      </c>
      <c r="G105" s="51">
        <f>'Temp Relocation Housing Costs'!G105+'Temp Relocation Living Costs'!G105</f>
        <v>0</v>
      </c>
      <c r="H105" s="52">
        <f>'Temp Relocation Housing Costs'!H105+'Temp Relocation Living Costs'!H105</f>
        <v>1086934.580214282</v>
      </c>
      <c r="I105" s="52">
        <f>'Temp Relocation Housing Costs'!I105+'Temp Relocation Living Costs'!I105</f>
        <v>1247708.880490066</v>
      </c>
      <c r="J105" s="52">
        <f>'Temp Relocation Housing Costs'!J105+'Temp Relocation Living Costs'!J105</f>
        <v>859471.76351095445</v>
      </c>
      <c r="K105" s="52">
        <f>'Temp Relocation Housing Costs'!K105+'Temp Relocation Living Costs'!K105</f>
        <v>775405.09790974704</v>
      </c>
      <c r="L105" s="52">
        <f>'Temp Relocation Housing Costs'!L105+'Temp Relocation Living Costs'!L105</f>
        <v>638681.31696064549</v>
      </c>
      <c r="M105" s="52">
        <f>'Temp Relocation Housing Costs'!M105+'Temp Relocation Living Costs'!M105</f>
        <v>271256.39372828975</v>
      </c>
      <c r="N105" s="53">
        <f>'Temp Relocation Housing Costs'!N105+'Temp Relocation Living Costs'!N105</f>
        <v>701949525.64377761</v>
      </c>
      <c r="O105" s="53">
        <f>'Temp Relocation Housing Costs'!O105+'Temp Relocation Living Costs'!O105</f>
        <v>1350888707.1135588</v>
      </c>
      <c r="P105" s="53">
        <f>'Temp Relocation Housing Costs'!P105+'Temp Relocation Living Costs'!P105</f>
        <v>1079142340.9037509</v>
      </c>
      <c r="Q105" s="53">
        <f>'Temp Relocation Housing Costs'!Q105+'Temp Relocation Living Costs'!Q105</f>
        <v>441027610.48923892</v>
      </c>
      <c r="R105" s="53">
        <f>'Temp Relocation Housing Costs'!R105+'Temp Relocation Living Costs'!R105</f>
        <v>283345253.67090929</v>
      </c>
      <c r="S105" s="53">
        <f>'Temp Relocation Housing Costs'!S105+'Temp Relocation Living Costs'!S105</f>
        <v>160453963.8152262</v>
      </c>
      <c r="U105" s="68">
        <v>2124</v>
      </c>
      <c r="V105" s="55">
        <f t="shared" si="9"/>
        <v>0</v>
      </c>
      <c r="W105" s="56">
        <f t="shared" si="10"/>
        <v>4879458.0328139849</v>
      </c>
      <c r="X105" s="57">
        <f t="shared" si="11"/>
        <v>4016807401.6364613</v>
      </c>
      <c r="Y105" s="58">
        <f t="shared" si="12"/>
        <v>4021686859.6692753</v>
      </c>
      <c r="Z105" s="96">
        <f t="shared" si="13"/>
        <v>16123945.97146097</v>
      </c>
      <c r="AC105">
        <v>2124</v>
      </c>
      <c r="AD105" s="51">
        <f>'Temp Relocation Housing Costs'!V105+'Temp Relocation Living Costs'!V105</f>
        <v>0</v>
      </c>
      <c r="AE105" s="51">
        <f>'Temp Relocation Housing Costs'!W105+'Temp Relocation Living Costs'!W105</f>
        <v>0</v>
      </c>
      <c r="AF105" s="51">
        <f>'Temp Relocation Housing Costs'!X105+'Temp Relocation Living Costs'!X105</f>
        <v>0</v>
      </c>
      <c r="AG105" s="51">
        <f>'Temp Relocation Housing Costs'!Y105+'Temp Relocation Living Costs'!Y105</f>
        <v>0</v>
      </c>
      <c r="AH105" s="51">
        <f>'Temp Relocation Housing Costs'!Z105+'Temp Relocation Living Costs'!Z105</f>
        <v>0</v>
      </c>
      <c r="AI105" s="51">
        <f>'Temp Relocation Housing Costs'!AA105+'Temp Relocation Living Costs'!AA105</f>
        <v>0</v>
      </c>
      <c r="AJ105" s="52">
        <f>'Temp Relocation Housing Costs'!AB105+'Temp Relocation Living Costs'!AB105</f>
        <v>1011909.6505203305</v>
      </c>
      <c r="AK105" s="52">
        <f>'Temp Relocation Housing Costs'!AC105+'Temp Relocation Living Costs'!AC105</f>
        <v>1139397.7368905228</v>
      </c>
      <c r="AL105" s="52">
        <f>'Temp Relocation Housing Costs'!AD105+'Temp Relocation Living Costs'!AD105</f>
        <v>776620.18102365104</v>
      </c>
      <c r="AM105" s="52">
        <f>'Temp Relocation Housing Costs'!AE105+'Temp Relocation Living Costs'!AE105</f>
        <v>773409.83897495805</v>
      </c>
      <c r="AN105" s="52">
        <f>'Temp Relocation Housing Costs'!AF105+'Temp Relocation Living Costs'!AF105</f>
        <v>625634.98529641679</v>
      </c>
      <c r="AO105" s="52">
        <f>'Temp Relocation Housing Costs'!AG105+'Temp Relocation Living Costs'!AG105</f>
        <v>248100.32276892455</v>
      </c>
      <c r="AP105" s="53">
        <f>'Temp Relocation Housing Costs'!AH105+'Temp Relocation Living Costs'!AH105</f>
        <v>653497930.88474011</v>
      </c>
      <c r="AQ105" s="53">
        <f>'Temp Relocation Housing Costs'!AI105+'Temp Relocation Living Costs'!AI105</f>
        <v>1233620726.5524929</v>
      </c>
      <c r="AR105" s="53">
        <f>'Temp Relocation Housing Costs'!AJ105+'Temp Relocation Living Costs'!AJ105</f>
        <v>975114896.99134922</v>
      </c>
      <c r="AS105" s="53">
        <f>'Temp Relocation Housing Costs'!AK105+'Temp Relocation Living Costs'!AK105</f>
        <v>439892765.89937305</v>
      </c>
      <c r="AT105" s="53">
        <f>'Temp Relocation Housing Costs'!AL105+'Temp Relocation Living Costs'!AL105</f>
        <v>277557365.31922376</v>
      </c>
      <c r="AU105" s="53">
        <f>'Temp Relocation Housing Costs'!AM105+'Temp Relocation Living Costs'!AM105</f>
        <v>146756652.12885731</v>
      </c>
      <c r="AW105" s="68">
        <v>2124</v>
      </c>
      <c r="AX105" s="55">
        <f t="shared" si="14"/>
        <v>0</v>
      </c>
      <c r="AY105" s="56">
        <f t="shared" si="15"/>
        <v>4575072.7154748039</v>
      </c>
      <c r="AZ105" s="57">
        <f t="shared" si="16"/>
        <v>3726440337.7760363</v>
      </c>
      <c r="BA105" s="58">
        <f t="shared" si="17"/>
        <v>3731015410.4915109</v>
      </c>
    </row>
    <row r="106" spans="1:53" x14ac:dyDescent="0.35">
      <c r="A106">
        <v>2125</v>
      </c>
      <c r="B106" s="51">
        <f>'Temp Relocation Housing Costs'!B106+'Temp Relocation Living Costs'!B106</f>
        <v>0</v>
      </c>
      <c r="C106" s="51">
        <f>'Temp Relocation Housing Costs'!C106+'Temp Relocation Living Costs'!C106</f>
        <v>0</v>
      </c>
      <c r="D106" s="51">
        <f>'Temp Relocation Housing Costs'!D106+'Temp Relocation Living Costs'!D106</f>
        <v>0</v>
      </c>
      <c r="E106" s="51">
        <f>'Temp Relocation Housing Costs'!E106+'Temp Relocation Living Costs'!E106</f>
        <v>0</v>
      </c>
      <c r="F106" s="51">
        <f>'Temp Relocation Housing Costs'!F106+'Temp Relocation Living Costs'!F106</f>
        <v>0</v>
      </c>
      <c r="G106" s="51">
        <f>'Temp Relocation Housing Costs'!G106+'Temp Relocation Living Costs'!G106</f>
        <v>0</v>
      </c>
      <c r="H106" s="52">
        <f>'Temp Relocation Housing Costs'!H106+'Temp Relocation Living Costs'!H106</f>
        <v>1093492.4373578415</v>
      </c>
      <c r="I106" s="52">
        <f>'Temp Relocation Housing Costs'!I106+'Temp Relocation Living Costs'!I106</f>
        <v>1255236.7453164763</v>
      </c>
      <c r="J106" s="52">
        <f>'Temp Relocation Housing Costs'!J106+'Temp Relocation Living Costs'!J106</f>
        <v>864657.25778689946</v>
      </c>
      <c r="K106" s="52">
        <f>'Temp Relocation Housing Costs'!K106+'Temp Relocation Living Costs'!K106</f>
        <v>780083.38853831217</v>
      </c>
      <c r="L106" s="52">
        <f>'Temp Relocation Housing Costs'!L106+'Temp Relocation Living Costs'!L106</f>
        <v>642534.70511585753</v>
      </c>
      <c r="M106" s="52">
        <f>'Temp Relocation Housing Costs'!M106+'Temp Relocation Living Costs'!M106</f>
        <v>272892.97858972318</v>
      </c>
      <c r="N106" s="53">
        <f>'Temp Relocation Housing Costs'!N106+'Temp Relocation Living Costs'!N106</f>
        <v>711700904.67043078</v>
      </c>
      <c r="O106" s="53">
        <f>'Temp Relocation Housing Costs'!O106+'Temp Relocation Living Costs'!O106</f>
        <v>1369655053.3032055</v>
      </c>
      <c r="P106" s="53">
        <f>'Temp Relocation Housing Costs'!P106+'Temp Relocation Living Costs'!P106</f>
        <v>1094133626.751848</v>
      </c>
      <c r="Q106" s="53">
        <f>'Temp Relocation Housing Costs'!Q106+'Temp Relocation Living Costs'!Q106</f>
        <v>447154300.84800142</v>
      </c>
      <c r="R106" s="53">
        <f>'Temp Relocation Housing Costs'!R106+'Temp Relocation Living Costs'!R106</f>
        <v>287281444.04216737</v>
      </c>
      <c r="S106" s="53">
        <f>'Temp Relocation Housing Costs'!S106+'Temp Relocation Living Costs'!S106</f>
        <v>162682966.5573481</v>
      </c>
      <c r="U106" s="68">
        <v>2125</v>
      </c>
      <c r="V106" s="55">
        <f t="shared" si="9"/>
        <v>0</v>
      </c>
      <c r="W106" s="56">
        <f t="shared" si="10"/>
        <v>4908897.51270511</v>
      </c>
      <c r="X106" s="57">
        <f t="shared" si="11"/>
        <v>4072608296.1730008</v>
      </c>
      <c r="Y106" s="58">
        <f t="shared" si="12"/>
        <v>4077517193.6857061</v>
      </c>
      <c r="Z106" s="96">
        <f t="shared" si="13"/>
        <v>15486721.967952514</v>
      </c>
      <c r="AC106">
        <v>2125</v>
      </c>
      <c r="AD106" s="51">
        <f>'Temp Relocation Housing Costs'!V106+'Temp Relocation Living Costs'!V106</f>
        <v>0</v>
      </c>
      <c r="AE106" s="51">
        <f>'Temp Relocation Housing Costs'!W106+'Temp Relocation Living Costs'!W106</f>
        <v>0</v>
      </c>
      <c r="AF106" s="51">
        <f>'Temp Relocation Housing Costs'!X106+'Temp Relocation Living Costs'!X106</f>
        <v>0</v>
      </c>
      <c r="AG106" s="51">
        <f>'Temp Relocation Housing Costs'!Y106+'Temp Relocation Living Costs'!Y106</f>
        <v>0</v>
      </c>
      <c r="AH106" s="51">
        <f>'Temp Relocation Housing Costs'!Z106+'Temp Relocation Living Costs'!Z106</f>
        <v>0</v>
      </c>
      <c r="AI106" s="51">
        <f>'Temp Relocation Housing Costs'!AA106+'Temp Relocation Living Costs'!AA106</f>
        <v>0</v>
      </c>
      <c r="AJ106" s="52">
        <f>'Temp Relocation Housing Costs'!AB106+'Temp Relocation Living Costs'!AB106</f>
        <v>1018014.8559771238</v>
      </c>
      <c r="AK106" s="52">
        <f>'Temp Relocation Housing Costs'!AC106+'Temp Relocation Living Costs'!AC106</f>
        <v>1146272.1226394328</v>
      </c>
      <c r="AL106" s="52">
        <f>'Temp Relocation Housing Costs'!AD106+'Temp Relocation Living Costs'!AD106</f>
        <v>781305.80267436197</v>
      </c>
      <c r="AM106" s="52">
        <f>'Temp Relocation Housing Costs'!AE106+'Temp Relocation Living Costs'!AE106</f>
        <v>778076.09150730574</v>
      </c>
      <c r="AN106" s="52">
        <f>'Temp Relocation Housing Costs'!AF106+'Temp Relocation Living Costs'!AF106</f>
        <v>629409.66036175308</v>
      </c>
      <c r="AO106" s="52">
        <f>'Temp Relocation Housing Costs'!AG106+'Temp Relocation Living Costs'!AG106</f>
        <v>249597.19894124113</v>
      </c>
      <c r="AP106" s="53">
        <f>'Temp Relocation Housing Costs'!AH106+'Temp Relocation Living Costs'!AH106</f>
        <v>662576227.5205934</v>
      </c>
      <c r="AQ106" s="53">
        <f>'Temp Relocation Housing Costs'!AI106+'Temp Relocation Living Costs'!AI106</f>
        <v>1250758003.2943153</v>
      </c>
      <c r="AR106" s="53">
        <f>'Temp Relocation Housing Costs'!AJ106+'Temp Relocation Living Costs'!AJ106</f>
        <v>988661048.96912515</v>
      </c>
      <c r="AS106" s="53">
        <f>'Temp Relocation Housing Costs'!AK106+'Temp Relocation Living Costs'!AK106</f>
        <v>446003691.16488063</v>
      </c>
      <c r="AT106" s="53">
        <f>'Temp Relocation Housing Costs'!AL106+'Temp Relocation Living Costs'!AL106</f>
        <v>281413151.20124239</v>
      </c>
      <c r="AU106" s="53">
        <f>'Temp Relocation Housing Costs'!AM106+'Temp Relocation Living Costs'!AM106</f>
        <v>148795373.8421866</v>
      </c>
      <c r="AW106" s="68">
        <v>2125</v>
      </c>
      <c r="AX106" s="55">
        <f t="shared" si="14"/>
        <v>0</v>
      </c>
      <c r="AY106" s="56">
        <f t="shared" si="15"/>
        <v>4602675.7321012188</v>
      </c>
      <c r="AZ106" s="57">
        <f t="shared" si="16"/>
        <v>3778207495.9923434</v>
      </c>
      <c r="BA106" s="58">
        <f t="shared" si="17"/>
        <v>3782810171.7244449</v>
      </c>
    </row>
    <row r="107" spans="1:53" x14ac:dyDescent="0.35">
      <c r="A107">
        <v>2126</v>
      </c>
      <c r="B107" s="51">
        <f>'Temp Relocation Housing Costs'!B107+'Temp Relocation Living Costs'!B107</f>
        <v>0</v>
      </c>
      <c r="C107" s="51">
        <f>'Temp Relocation Housing Costs'!C107+'Temp Relocation Living Costs'!C107</f>
        <v>0</v>
      </c>
      <c r="D107" s="51">
        <f>'Temp Relocation Housing Costs'!D107+'Temp Relocation Living Costs'!D107</f>
        <v>0</v>
      </c>
      <c r="E107" s="51">
        <f>'Temp Relocation Housing Costs'!E107+'Temp Relocation Living Costs'!E107</f>
        <v>0</v>
      </c>
      <c r="F107" s="51">
        <f>'Temp Relocation Housing Costs'!F107+'Temp Relocation Living Costs'!F107</f>
        <v>0</v>
      </c>
      <c r="G107" s="51">
        <f>'Temp Relocation Housing Costs'!G107+'Temp Relocation Living Costs'!G107</f>
        <v>0</v>
      </c>
      <c r="H107" s="52">
        <f>'Temp Relocation Housing Costs'!H107+'Temp Relocation Living Costs'!H107</f>
        <v>1100089.8603511753</v>
      </c>
      <c r="I107" s="52">
        <f>'Temp Relocation Housing Costs'!I107+'Temp Relocation Living Costs'!I107</f>
        <v>1262810.0283888662</v>
      </c>
      <c r="J107" s="52">
        <f>'Temp Relocation Housing Costs'!J107+'Temp Relocation Living Costs'!J107</f>
        <v>869874.03796661401</v>
      </c>
      <c r="K107" s="52">
        <f>'Temp Relocation Housing Costs'!K107+'Temp Relocation Living Costs'!K107</f>
        <v>784789.90493333689</v>
      </c>
      <c r="L107" s="52">
        <f>'Temp Relocation Housing Costs'!L107+'Temp Relocation Living Costs'!L107</f>
        <v>646411.342111893</v>
      </c>
      <c r="M107" s="52">
        <f>'Temp Relocation Housing Costs'!M107+'Temp Relocation Living Costs'!M107</f>
        <v>274539.43754102371</v>
      </c>
      <c r="N107" s="53">
        <f>'Temp Relocation Housing Costs'!N107+'Temp Relocation Living Costs'!N107</f>
        <v>721587748.41277575</v>
      </c>
      <c r="O107" s="53">
        <f>'Temp Relocation Housing Costs'!O107+'Temp Relocation Living Costs'!O107</f>
        <v>1388682098.7995055</v>
      </c>
      <c r="P107" s="53">
        <f>'Temp Relocation Housing Costs'!P107+'Temp Relocation Living Costs'!P107</f>
        <v>1109333169.326478</v>
      </c>
      <c r="Q107" s="53">
        <f>'Temp Relocation Housing Costs'!Q107+'Temp Relocation Living Costs'!Q107</f>
        <v>453366102.28339374</v>
      </c>
      <c r="R107" s="53">
        <f>'Temp Relocation Housing Costs'!R107+'Temp Relocation Living Costs'!R107</f>
        <v>291272315.38809508</v>
      </c>
      <c r="S107" s="53">
        <f>'Temp Relocation Housing Costs'!S107+'Temp Relocation Living Costs'!S107</f>
        <v>164942934.27600437</v>
      </c>
      <c r="U107" s="68">
        <v>2126</v>
      </c>
      <c r="V107" s="55">
        <f t="shared" si="9"/>
        <v>0</v>
      </c>
      <c r="W107" s="56">
        <f t="shared" si="10"/>
        <v>4938514.6112929089</v>
      </c>
      <c r="X107" s="57">
        <f t="shared" si="11"/>
        <v>4129184368.4862523</v>
      </c>
      <c r="Y107" s="58">
        <f t="shared" si="12"/>
        <v>4134122883.0975451</v>
      </c>
      <c r="Z107" s="96">
        <f t="shared" si="13"/>
        <v>14874682.363596721</v>
      </c>
      <c r="AC107">
        <v>2126</v>
      </c>
      <c r="AD107" s="51">
        <f>'Temp Relocation Housing Costs'!V107+'Temp Relocation Living Costs'!V107</f>
        <v>0</v>
      </c>
      <c r="AE107" s="51">
        <f>'Temp Relocation Housing Costs'!W107+'Temp Relocation Living Costs'!W107</f>
        <v>0</v>
      </c>
      <c r="AF107" s="51">
        <f>'Temp Relocation Housing Costs'!X107+'Temp Relocation Living Costs'!X107</f>
        <v>0</v>
      </c>
      <c r="AG107" s="51">
        <f>'Temp Relocation Housing Costs'!Y107+'Temp Relocation Living Costs'!Y107</f>
        <v>0</v>
      </c>
      <c r="AH107" s="51">
        <f>'Temp Relocation Housing Costs'!Z107+'Temp Relocation Living Costs'!Z107</f>
        <v>0</v>
      </c>
      <c r="AI107" s="51">
        <f>'Temp Relocation Housing Costs'!AA107+'Temp Relocation Living Costs'!AA107</f>
        <v>0</v>
      </c>
      <c r="AJ107" s="52">
        <f>'Temp Relocation Housing Costs'!AB107+'Temp Relocation Living Costs'!AB107</f>
        <v>1024156.8962774731</v>
      </c>
      <c r="AK107" s="52">
        <f>'Temp Relocation Housing Costs'!AC107+'Temp Relocation Living Costs'!AC107</f>
        <v>1153187.9839660937</v>
      </c>
      <c r="AL107" s="52">
        <f>'Temp Relocation Housing Costs'!AD107+'Temp Relocation Living Costs'!AD107</f>
        <v>786019.69432215742</v>
      </c>
      <c r="AM107" s="52">
        <f>'Temp Relocation Housing Costs'!AE107+'Temp Relocation Living Costs'!AE107</f>
        <v>782770.49717606069</v>
      </c>
      <c r="AN107" s="52">
        <f>'Temp Relocation Housing Costs'!AF107+'Temp Relocation Living Costs'!AF107</f>
        <v>633207.10936426336</v>
      </c>
      <c r="AO107" s="52">
        <f>'Temp Relocation Housing Costs'!AG107+'Temp Relocation Living Costs'!AG107</f>
        <v>251103.10629195449</v>
      </c>
      <c r="AP107" s="53">
        <f>'Temp Relocation Housing Costs'!AH107+'Temp Relocation Living Costs'!AH107</f>
        <v>671780638.51108098</v>
      </c>
      <c r="AQ107" s="53">
        <f>'Temp Relocation Housing Costs'!AI107+'Temp Relocation Living Costs'!AI107</f>
        <v>1268133348.5508804</v>
      </c>
      <c r="AR107" s="53">
        <f>'Temp Relocation Housing Costs'!AJ107+'Temp Relocation Living Costs'!AJ107</f>
        <v>1002395382.0873711</v>
      </c>
      <c r="AS107" s="53">
        <f>'Temp Relocation Housing Costs'!AK107+'Temp Relocation Living Costs'!AK107</f>
        <v>452199508.50067312</v>
      </c>
      <c r="AT107" s="53">
        <f>'Temp Relocation Housing Costs'!AL107+'Temp Relocation Living Costs'!AL107</f>
        <v>285322501.09065408</v>
      </c>
      <c r="AU107" s="53">
        <f>'Temp Relocation Housing Costs'!AM107+'Temp Relocation Living Costs'!AM107</f>
        <v>150862417.1761314</v>
      </c>
      <c r="AW107" s="68">
        <v>2126</v>
      </c>
      <c r="AX107" s="55">
        <f t="shared" si="14"/>
        <v>0</v>
      </c>
      <c r="AY107" s="56">
        <f t="shared" si="15"/>
        <v>4630445.287398003</v>
      </c>
      <c r="AZ107" s="57">
        <f t="shared" si="16"/>
        <v>3830693795.916791</v>
      </c>
      <c r="BA107" s="58">
        <f t="shared" si="17"/>
        <v>3835324241.2041888</v>
      </c>
    </row>
    <row r="108" spans="1:53" x14ac:dyDescent="0.35">
      <c r="A108">
        <v>2127</v>
      </c>
      <c r="B108" s="51">
        <f>'Temp Relocation Housing Costs'!B108+'Temp Relocation Living Costs'!B108</f>
        <v>0</v>
      </c>
      <c r="C108" s="51">
        <f>'Temp Relocation Housing Costs'!C108+'Temp Relocation Living Costs'!C108</f>
        <v>0</v>
      </c>
      <c r="D108" s="51">
        <f>'Temp Relocation Housing Costs'!D108+'Temp Relocation Living Costs'!D108</f>
        <v>0</v>
      </c>
      <c r="E108" s="51">
        <f>'Temp Relocation Housing Costs'!E108+'Temp Relocation Living Costs'!E108</f>
        <v>0</v>
      </c>
      <c r="F108" s="51">
        <f>'Temp Relocation Housing Costs'!F108+'Temp Relocation Living Costs'!F108</f>
        <v>0</v>
      </c>
      <c r="G108" s="51">
        <f>'Temp Relocation Housing Costs'!G108+'Temp Relocation Living Costs'!G108</f>
        <v>0</v>
      </c>
      <c r="H108" s="52">
        <f>'Temp Relocation Housing Costs'!H108+'Temp Relocation Living Costs'!H108</f>
        <v>1106727.0879089178</v>
      </c>
      <c r="I108" s="52">
        <f>'Temp Relocation Housing Costs'!I108+'Temp Relocation Living Costs'!I108</f>
        <v>1270429.0037314263</v>
      </c>
      <c r="J108" s="52">
        <f>'Temp Relocation Housing Costs'!J108+'Temp Relocation Living Costs'!J108</f>
        <v>875122.29280891735</v>
      </c>
      <c r="K108" s="52">
        <f>'Temp Relocation Housing Costs'!K108+'Temp Relocation Living Costs'!K108</f>
        <v>789524.81739076006</v>
      </c>
      <c r="L108" s="52">
        <f>'Temp Relocation Housing Costs'!L108+'Temp Relocation Living Costs'!L108</f>
        <v>650311.36821715371</v>
      </c>
      <c r="M108" s="52">
        <f>'Temp Relocation Housing Costs'!M108+'Temp Relocation Living Costs'!M108</f>
        <v>276195.83015603485</v>
      </c>
      <c r="N108" s="53">
        <f>'Temp Relocation Housing Costs'!N108+'Temp Relocation Living Costs'!N108</f>
        <v>731611938.72661459</v>
      </c>
      <c r="O108" s="53">
        <f>'Temp Relocation Housing Costs'!O108+'Temp Relocation Living Costs'!O108</f>
        <v>1407973465.1986818</v>
      </c>
      <c r="P108" s="53">
        <f>'Temp Relocation Housing Costs'!P108+'Temp Relocation Living Costs'!P108</f>
        <v>1124743861.6992946</v>
      </c>
      <c r="Q108" s="53">
        <f>'Temp Relocation Housing Costs'!Q108+'Temp Relocation Living Costs'!Q108</f>
        <v>459664197.14590853</v>
      </c>
      <c r="R108" s="53">
        <f>'Temp Relocation Housing Costs'!R108+'Temp Relocation Living Costs'!R108</f>
        <v>295318627.32870823</v>
      </c>
      <c r="S108" s="53">
        <f>'Temp Relocation Housing Costs'!S108+'Temp Relocation Living Costs'!S108</f>
        <v>167234297.13207084</v>
      </c>
      <c r="U108" s="68">
        <v>2127</v>
      </c>
      <c r="V108" s="55">
        <f t="shared" si="9"/>
        <v>0</v>
      </c>
      <c r="W108" s="56">
        <f t="shared" si="10"/>
        <v>4968310.4002132099</v>
      </c>
      <c r="X108" s="57">
        <f t="shared" si="11"/>
        <v>4186546387.2312784</v>
      </c>
      <c r="Y108" s="58">
        <f t="shared" si="12"/>
        <v>4191514697.6314917</v>
      </c>
      <c r="Z108" s="96">
        <f t="shared" si="13"/>
        <v>14286831.768465271</v>
      </c>
      <c r="AC108">
        <v>2127</v>
      </c>
      <c r="AD108" s="51">
        <f>'Temp Relocation Housing Costs'!V108+'Temp Relocation Living Costs'!V108</f>
        <v>0</v>
      </c>
      <c r="AE108" s="51">
        <f>'Temp Relocation Housing Costs'!W108+'Temp Relocation Living Costs'!W108</f>
        <v>0</v>
      </c>
      <c r="AF108" s="51">
        <f>'Temp Relocation Housing Costs'!X108+'Temp Relocation Living Costs'!X108</f>
        <v>0</v>
      </c>
      <c r="AG108" s="51">
        <f>'Temp Relocation Housing Costs'!Y108+'Temp Relocation Living Costs'!Y108</f>
        <v>0</v>
      </c>
      <c r="AH108" s="51">
        <f>'Temp Relocation Housing Costs'!Z108+'Temp Relocation Living Costs'!Z108</f>
        <v>0</v>
      </c>
      <c r="AI108" s="51">
        <f>'Temp Relocation Housing Costs'!AA108+'Temp Relocation Living Costs'!AA108</f>
        <v>0</v>
      </c>
      <c r="AJ108" s="52">
        <f>'Temp Relocation Housing Costs'!AB108+'Temp Relocation Living Costs'!AB108</f>
        <v>1030335.9936588949</v>
      </c>
      <c r="AK108" s="52">
        <f>'Temp Relocation Housing Costs'!AC108+'Temp Relocation Living Costs'!AC108</f>
        <v>1160145.5711071964</v>
      </c>
      <c r="AL108" s="52">
        <f>'Temp Relocation Housing Costs'!AD108+'Temp Relocation Living Costs'!AD108</f>
        <v>790762.02652983554</v>
      </c>
      <c r="AM108" s="52">
        <f>'Temp Relocation Housing Costs'!AE108+'Temp Relocation Living Costs'!AE108</f>
        <v>787493.22583895933</v>
      </c>
      <c r="AN108" s="52">
        <f>'Temp Relocation Housing Costs'!AF108+'Temp Relocation Living Costs'!AF108</f>
        <v>637027.46970708959</v>
      </c>
      <c r="AO108" s="52">
        <f>'Temp Relocation Housing Costs'!AG108+'Temp Relocation Living Costs'!AG108</f>
        <v>252618.09930932819</v>
      </c>
      <c r="AP108" s="53">
        <f>'Temp Relocation Housing Costs'!AH108+'Temp Relocation Living Costs'!AH108</f>
        <v>681112915.81817162</v>
      </c>
      <c r="AQ108" s="53">
        <f>'Temp Relocation Housing Costs'!AI108+'Temp Relocation Living Costs'!AI108</f>
        <v>1285750069.534796</v>
      </c>
      <c r="AR108" s="53">
        <f>'Temp Relocation Housing Costs'!AJ108+'Temp Relocation Living Costs'!AJ108</f>
        <v>1016320510.5306678</v>
      </c>
      <c r="AS108" s="53">
        <f>'Temp Relocation Housing Costs'!AK108+'Temp Relocation Living Costs'!AK108</f>
        <v>458481397.21483976</v>
      </c>
      <c r="AT108" s="53">
        <f>'Temp Relocation Housing Costs'!AL108+'Temp Relocation Living Costs'!AL108</f>
        <v>289286159.09073025</v>
      </c>
      <c r="AU108" s="53">
        <f>'Temp Relocation Housing Costs'!AM108+'Temp Relocation Living Costs'!AM108</f>
        <v>152958175.57045797</v>
      </c>
      <c r="AW108" s="68">
        <v>2127</v>
      </c>
      <c r="AX108" s="55">
        <f t="shared" si="14"/>
        <v>0</v>
      </c>
      <c r="AY108" s="56">
        <f t="shared" si="15"/>
        <v>4658382.3861513035</v>
      </c>
      <c r="AZ108" s="57">
        <f t="shared" si="16"/>
        <v>3883909227.7596636</v>
      </c>
      <c r="BA108" s="58">
        <f t="shared" si="17"/>
        <v>3888567610.1458149</v>
      </c>
    </row>
    <row r="109" spans="1:53" x14ac:dyDescent="0.35">
      <c r="A109">
        <v>2128</v>
      </c>
      <c r="B109" s="51">
        <f>'Temp Relocation Housing Costs'!B109+'Temp Relocation Living Costs'!B109</f>
        <v>0</v>
      </c>
      <c r="C109" s="51">
        <f>'Temp Relocation Housing Costs'!C109+'Temp Relocation Living Costs'!C109</f>
        <v>0</v>
      </c>
      <c r="D109" s="51">
        <f>'Temp Relocation Housing Costs'!D109+'Temp Relocation Living Costs'!D109</f>
        <v>0</v>
      </c>
      <c r="E109" s="51">
        <f>'Temp Relocation Housing Costs'!E109+'Temp Relocation Living Costs'!E109</f>
        <v>0</v>
      </c>
      <c r="F109" s="51">
        <f>'Temp Relocation Housing Costs'!F109+'Temp Relocation Living Costs'!F109</f>
        <v>0</v>
      </c>
      <c r="G109" s="51">
        <f>'Temp Relocation Housing Costs'!G109+'Temp Relocation Living Costs'!G109</f>
        <v>0</v>
      </c>
      <c r="H109" s="52">
        <f>'Temp Relocation Housing Costs'!H109+'Temp Relocation Living Costs'!H109</f>
        <v>1113404.3601859517</v>
      </c>
      <c r="I109" s="52">
        <f>'Temp Relocation Housing Costs'!I109+'Temp Relocation Living Costs'!I109</f>
        <v>1278093.9470216311</v>
      </c>
      <c r="J109" s="52">
        <f>'Temp Relocation Housing Costs'!J109+'Temp Relocation Living Costs'!J109</f>
        <v>880402.21221147559</v>
      </c>
      <c r="K109" s="52">
        <f>'Temp Relocation Housing Costs'!K109+'Temp Relocation Living Costs'!K109</f>
        <v>794288.29723397456</v>
      </c>
      <c r="L109" s="52">
        <f>'Temp Relocation Housing Costs'!L109+'Temp Relocation Living Costs'!L109</f>
        <v>654234.92454633035</v>
      </c>
      <c r="M109" s="52">
        <f>'Temp Relocation Housing Costs'!M109+'Temp Relocation Living Costs'!M109</f>
        <v>277862.21636803023</v>
      </c>
      <c r="N109" s="53">
        <f>'Temp Relocation Housing Costs'!N109+'Temp Relocation Living Costs'!N109</f>
        <v>741775383.61021185</v>
      </c>
      <c r="O109" s="53">
        <f>'Temp Relocation Housing Costs'!O109+'Temp Relocation Living Costs'!O109</f>
        <v>1427532824.4076369</v>
      </c>
      <c r="P109" s="53">
        <f>'Temp Relocation Housing Costs'!P109+'Temp Relocation Living Costs'!P109</f>
        <v>1140368637.1320755</v>
      </c>
      <c r="Q109" s="53">
        <f>'Temp Relocation Housing Costs'!Q109+'Temp Relocation Living Costs'!Q109</f>
        <v>466049784.2110768</v>
      </c>
      <c r="R109" s="53">
        <f>'Temp Relocation Housing Costs'!R109+'Temp Relocation Living Costs'!R109</f>
        <v>299421150.03655118</v>
      </c>
      <c r="S109" s="53">
        <f>'Temp Relocation Housing Costs'!S109+'Temp Relocation Living Costs'!S109</f>
        <v>169557491.26215464</v>
      </c>
      <c r="U109" s="68">
        <v>2128</v>
      </c>
      <c r="V109" s="55">
        <f t="shared" si="9"/>
        <v>0</v>
      </c>
      <c r="W109" s="56">
        <f t="shared" si="10"/>
        <v>4998285.9575673928</v>
      </c>
      <c r="X109" s="57">
        <f t="shared" si="11"/>
        <v>4244705270.6597066</v>
      </c>
      <c r="Y109" s="58">
        <f t="shared" si="12"/>
        <v>4249703556.6172738</v>
      </c>
      <c r="Z109" s="96">
        <f t="shared" si="13"/>
        <v>13722214.13687644</v>
      </c>
      <c r="AC109">
        <v>2128</v>
      </c>
      <c r="AD109" s="51">
        <f>'Temp Relocation Housing Costs'!V109+'Temp Relocation Living Costs'!V109</f>
        <v>0</v>
      </c>
      <c r="AE109" s="51">
        <f>'Temp Relocation Housing Costs'!W109+'Temp Relocation Living Costs'!W109</f>
        <v>0</v>
      </c>
      <c r="AF109" s="51">
        <f>'Temp Relocation Housing Costs'!X109+'Temp Relocation Living Costs'!X109</f>
        <v>0</v>
      </c>
      <c r="AG109" s="51">
        <f>'Temp Relocation Housing Costs'!Y109+'Temp Relocation Living Costs'!Y109</f>
        <v>0</v>
      </c>
      <c r="AH109" s="51">
        <f>'Temp Relocation Housing Costs'!Z109+'Temp Relocation Living Costs'!Z109</f>
        <v>0</v>
      </c>
      <c r="AI109" s="51">
        <f>'Temp Relocation Housing Costs'!AA109+'Temp Relocation Living Costs'!AA109</f>
        <v>0</v>
      </c>
      <c r="AJ109" s="52">
        <f>'Temp Relocation Housing Costs'!AB109+'Temp Relocation Living Costs'!AB109</f>
        <v>1036552.3716997429</v>
      </c>
      <c r="AK109" s="52">
        <f>'Temp Relocation Housing Costs'!AC109+'Temp Relocation Living Costs'!AC109</f>
        <v>1167145.1358091992</v>
      </c>
      <c r="AL109" s="52">
        <f>'Temp Relocation Housing Costs'!AD109+'Temp Relocation Living Costs'!AD109</f>
        <v>795532.97088925762</v>
      </c>
      <c r="AM109" s="52">
        <f>'Temp Relocation Housing Costs'!AE109+'Temp Relocation Living Costs'!AE109</f>
        <v>792244.44837854838</v>
      </c>
      <c r="AN109" s="52">
        <f>'Temp Relocation Housing Costs'!AF109+'Temp Relocation Living Costs'!AF109</f>
        <v>640870.87962237513</v>
      </c>
      <c r="AO109" s="52">
        <f>'Temp Relocation Housing Costs'!AG109+'Temp Relocation Living Costs'!AG109</f>
        <v>254142.23281037252</v>
      </c>
      <c r="AP109" s="53">
        <f>'Temp Relocation Housing Costs'!AH109+'Temp Relocation Living Costs'!AH109</f>
        <v>690574835.74183059</v>
      </c>
      <c r="AQ109" s="53">
        <f>'Temp Relocation Housing Costs'!AI109+'Temp Relocation Living Costs'!AI109</f>
        <v>1303611519.401979</v>
      </c>
      <c r="AR109" s="53">
        <f>'Temp Relocation Housing Costs'!AJ109+'Temp Relocation Living Costs'!AJ109</f>
        <v>1030439084.799461</v>
      </c>
      <c r="AS109" s="53">
        <f>'Temp Relocation Housing Costs'!AK109+'Temp Relocation Living Costs'!AK109</f>
        <v>464850552.99824315</v>
      </c>
      <c r="AT109" s="53">
        <f>'Temp Relocation Housing Costs'!AL109+'Temp Relocation Living Costs'!AL109</f>
        <v>293304879.64171463</v>
      </c>
      <c r="AU109" s="53">
        <f>'Temp Relocation Housing Costs'!AM109+'Temp Relocation Living Costs'!AM109</f>
        <v>155083047.93053964</v>
      </c>
      <c r="AW109" s="68">
        <v>2128</v>
      </c>
      <c r="AX109" s="55">
        <f t="shared" si="14"/>
        <v>0</v>
      </c>
      <c r="AY109" s="56">
        <f t="shared" si="15"/>
        <v>4686488.0392094962</v>
      </c>
      <c r="AZ109" s="57">
        <f t="shared" si="16"/>
        <v>3937863920.5137682</v>
      </c>
      <c r="BA109" s="58">
        <f t="shared" si="17"/>
        <v>3942550408.5529776</v>
      </c>
    </row>
    <row r="110" spans="1:53" x14ac:dyDescent="0.35">
      <c r="A110">
        <v>2129</v>
      </c>
      <c r="B110" s="51">
        <f>'Temp Relocation Housing Costs'!B110+'Temp Relocation Living Costs'!B110</f>
        <v>0</v>
      </c>
      <c r="C110" s="51">
        <f>'Temp Relocation Housing Costs'!C110+'Temp Relocation Living Costs'!C110</f>
        <v>0</v>
      </c>
      <c r="D110" s="51">
        <f>'Temp Relocation Housing Costs'!D110+'Temp Relocation Living Costs'!D110</f>
        <v>0</v>
      </c>
      <c r="E110" s="51">
        <f>'Temp Relocation Housing Costs'!E110+'Temp Relocation Living Costs'!E110</f>
        <v>0</v>
      </c>
      <c r="F110" s="51">
        <f>'Temp Relocation Housing Costs'!F110+'Temp Relocation Living Costs'!F110</f>
        <v>0</v>
      </c>
      <c r="G110" s="51">
        <f>'Temp Relocation Housing Costs'!G110+'Temp Relocation Living Costs'!G110</f>
        <v>0</v>
      </c>
      <c r="H110" s="52">
        <f>'Temp Relocation Housing Costs'!H110+'Temp Relocation Living Costs'!H110</f>
        <v>1120121.9187860982</v>
      </c>
      <c r="I110" s="52">
        <f>'Temp Relocation Housing Costs'!I110+'Temp Relocation Living Costs'!I110</f>
        <v>1285805.1356002148</v>
      </c>
      <c r="J110" s="52">
        <f>'Temp Relocation Housing Costs'!J110+'Temp Relocation Living Costs'!J110</f>
        <v>885713.98721767543</v>
      </c>
      <c r="K110" s="52">
        <f>'Temp Relocation Housing Costs'!K110+'Temp Relocation Living Costs'!K110</f>
        <v>799080.51682002773</v>
      </c>
      <c r="L110" s="52">
        <f>'Temp Relocation Housing Costs'!L110+'Temp Relocation Living Costs'!L110</f>
        <v>658182.153065508</v>
      </c>
      <c r="M110" s="52">
        <f>'Temp Relocation Housing Costs'!M110+'Temp Relocation Living Costs'!M110</f>
        <v>279538.65647188184</v>
      </c>
      <c r="N110" s="53">
        <f>'Temp Relocation Housing Costs'!N110+'Temp Relocation Living Costs'!N110</f>
        <v>752080017.56746137</v>
      </c>
      <c r="O110" s="53">
        <f>'Temp Relocation Housing Costs'!O110+'Temp Relocation Living Costs'!O110</f>
        <v>1447363899.3428624</v>
      </c>
      <c r="P110" s="53">
        <f>'Temp Relocation Housing Costs'!P110+'Temp Relocation Living Costs'!P110</f>
        <v>1156210469.6350379</v>
      </c>
      <c r="Q110" s="53">
        <f>'Temp Relocation Housing Costs'!Q110+'Temp Relocation Living Costs'!Q110</f>
        <v>472524078.90764213</v>
      </c>
      <c r="R110" s="53">
        <f>'Temp Relocation Housing Costs'!R110+'Temp Relocation Living Costs'!R110</f>
        <v>303580664.38329124</v>
      </c>
      <c r="S110" s="53">
        <f>'Temp Relocation Housing Costs'!S110+'Temp Relocation Living Costs'!S110</f>
        <v>171912958.86160821</v>
      </c>
      <c r="U110" s="68">
        <v>2129</v>
      </c>
      <c r="V110" s="55">
        <f t="shared" si="9"/>
        <v>0</v>
      </c>
      <c r="W110" s="56">
        <f t="shared" si="10"/>
        <v>5028442.3679614067</v>
      </c>
      <c r="X110" s="57">
        <f t="shared" si="11"/>
        <v>4303672088.6979036</v>
      </c>
      <c r="Y110" s="58">
        <f t="shared" si="12"/>
        <v>4308700531.0658646</v>
      </c>
      <c r="Z110" s="96">
        <f t="shared" si="13"/>
        <v>13179911.212144032</v>
      </c>
      <c r="AC110">
        <v>2129</v>
      </c>
      <c r="AD110" s="51">
        <f>'Temp Relocation Housing Costs'!V110+'Temp Relocation Living Costs'!V110</f>
        <v>0</v>
      </c>
      <c r="AE110" s="51">
        <f>'Temp Relocation Housing Costs'!W110+'Temp Relocation Living Costs'!W110</f>
        <v>0</v>
      </c>
      <c r="AF110" s="51">
        <f>'Temp Relocation Housing Costs'!X110+'Temp Relocation Living Costs'!X110</f>
        <v>0</v>
      </c>
      <c r="AG110" s="51">
        <f>'Temp Relocation Housing Costs'!Y110+'Temp Relocation Living Costs'!Y110</f>
        <v>0</v>
      </c>
      <c r="AH110" s="51">
        <f>'Temp Relocation Housing Costs'!Z110+'Temp Relocation Living Costs'!Z110</f>
        <v>0</v>
      </c>
      <c r="AI110" s="51">
        <f>'Temp Relocation Housing Costs'!AA110+'Temp Relocation Living Costs'!AA110</f>
        <v>0</v>
      </c>
      <c r="AJ110" s="52">
        <f>'Temp Relocation Housing Costs'!AB110+'Temp Relocation Living Costs'!AB110</f>
        <v>1042806.255327297</v>
      </c>
      <c r="AK110" s="52">
        <f>'Temp Relocation Housing Costs'!AC110+'Temp Relocation Living Costs'!AC110</f>
        <v>1174186.9313374341</v>
      </c>
      <c r="AL110" s="52">
        <f>'Temp Relocation Housing Costs'!AD110+'Temp Relocation Living Costs'!AD110</f>
        <v>800332.70002756023</v>
      </c>
      <c r="AM110" s="52">
        <f>'Temp Relocation Housing Costs'!AE110+'Temp Relocation Living Costs'!AE110</f>
        <v>797024.33670836873</v>
      </c>
      <c r="AN110" s="52">
        <f>'Temp Relocation Housing Costs'!AF110+'Temp Relocation Living Costs'!AF110</f>
        <v>644737.47817626619</v>
      </c>
      <c r="AO110" s="52">
        <f>'Temp Relocation Housing Costs'!AG110+'Temp Relocation Living Costs'!AG110</f>
        <v>255675.56194282783</v>
      </c>
      <c r="AP110" s="53">
        <f>'Temp Relocation Housing Costs'!AH110+'Temp Relocation Living Costs'!AH110</f>
        <v>700168199.25811958</v>
      </c>
      <c r="AQ110" s="53">
        <f>'Temp Relocation Housing Costs'!AI110+'Temp Relocation Living Costs'!AI110</f>
        <v>1321721097.8898926</v>
      </c>
      <c r="AR110" s="53">
        <f>'Temp Relocation Housing Costs'!AJ110+'Temp Relocation Living Costs'!AJ110</f>
        <v>1044753792.2145584</v>
      </c>
      <c r="AS110" s="53">
        <f>'Temp Relocation Housing Costs'!AK110+'Temp Relocation Living Costs'!AK110</f>
        <v>471308188.15210676</v>
      </c>
      <c r="AT110" s="53">
        <f>'Temp Relocation Housing Costs'!AL110+'Temp Relocation Living Costs'!AL110</f>
        <v>297379427.66442335</v>
      </c>
      <c r="AU110" s="53">
        <f>'Temp Relocation Housing Costs'!AM110+'Temp Relocation Living Costs'!AM110</f>
        <v>157237438.70328408</v>
      </c>
      <c r="AW110" s="68">
        <v>2129</v>
      </c>
      <c r="AX110" s="55">
        <f t="shared" si="14"/>
        <v>0</v>
      </c>
      <c r="AY110" s="56">
        <f t="shared" si="15"/>
        <v>4714763.2635197546</v>
      </c>
      <c r="AZ110" s="57">
        <f t="shared" si="16"/>
        <v>3992568143.8823853</v>
      </c>
      <c r="BA110" s="58">
        <f t="shared" si="17"/>
        <v>3997282907.145905</v>
      </c>
    </row>
    <row r="111" spans="1:53" x14ac:dyDescent="0.35">
      <c r="A111">
        <v>2130</v>
      </c>
      <c r="B111" s="51">
        <f>'Temp Relocation Housing Costs'!B111+'Temp Relocation Living Costs'!B111</f>
        <v>0</v>
      </c>
      <c r="C111" s="51">
        <f>'Temp Relocation Housing Costs'!C111+'Temp Relocation Living Costs'!C111</f>
        <v>0</v>
      </c>
      <c r="D111" s="51">
        <f>'Temp Relocation Housing Costs'!D111+'Temp Relocation Living Costs'!D111</f>
        <v>0</v>
      </c>
      <c r="E111" s="51">
        <f>'Temp Relocation Housing Costs'!E111+'Temp Relocation Living Costs'!E111</f>
        <v>0</v>
      </c>
      <c r="F111" s="51">
        <f>'Temp Relocation Housing Costs'!F111+'Temp Relocation Living Costs'!F111</f>
        <v>0</v>
      </c>
      <c r="G111" s="51">
        <f>'Temp Relocation Housing Costs'!G111+'Temp Relocation Living Costs'!G111</f>
        <v>0</v>
      </c>
      <c r="H111" s="52">
        <f>'Temp Relocation Housing Costs'!H111+'Temp Relocation Living Costs'!H111</f>
        <v>1096354.1487865611</v>
      </c>
      <c r="I111" s="52">
        <f>'Temp Relocation Housing Costs'!I111+'Temp Relocation Living Costs'!I111</f>
        <v>1258521.7477701749</v>
      </c>
      <c r="J111" s="52">
        <f>'Temp Relocation Housing Costs'!J111+'Temp Relocation Living Costs'!J111</f>
        <v>866920.09881990496</v>
      </c>
      <c r="K111" s="52">
        <f>'Temp Relocation Housing Costs'!K111+'Temp Relocation Living Costs'!K111</f>
        <v>782124.89652873646</v>
      </c>
      <c r="L111" s="52">
        <f>'Temp Relocation Housing Costs'!L111+'Temp Relocation Living Costs'!L111</f>
        <v>644216.24295385298</v>
      </c>
      <c r="M111" s="52">
        <f>'Temp Relocation Housing Costs'!M111+'Temp Relocation Living Costs'!M111</f>
        <v>273607.14992641262</v>
      </c>
      <c r="N111" s="53">
        <f>'Temp Relocation Housing Costs'!N111+'Temp Relocation Living Costs'!N111</f>
        <v>741871817.97394907</v>
      </c>
      <c r="O111" s="53">
        <f>'Temp Relocation Housing Costs'!O111+'Temp Relocation Living Costs'!O111</f>
        <v>1427718410.5334072</v>
      </c>
      <c r="P111" s="53">
        <f>'Temp Relocation Housing Costs'!P111+'Temp Relocation Living Costs'!P111</f>
        <v>1140516890.5338166</v>
      </c>
      <c r="Q111" s="53">
        <f>'Temp Relocation Housing Costs'!Q111+'Temp Relocation Living Costs'!Q111</f>
        <v>466110372.92216557</v>
      </c>
      <c r="R111" s="53">
        <f>'Temp Relocation Housing Costs'!R111+'Temp Relocation Living Costs'!R111</f>
        <v>299460076.22462809</v>
      </c>
      <c r="S111" s="53">
        <f>'Temp Relocation Housing Costs'!S111+'Temp Relocation Living Costs'!S111</f>
        <v>169579534.5506596</v>
      </c>
      <c r="U111" s="68">
        <v>2130</v>
      </c>
      <c r="V111" s="55">
        <f t="shared" si="9"/>
        <v>0</v>
      </c>
      <c r="W111" s="56">
        <f t="shared" si="10"/>
        <v>4921744.2847856432</v>
      </c>
      <c r="X111" s="57">
        <f t="shared" si="11"/>
        <v>4245257102.738626</v>
      </c>
      <c r="Y111" s="58">
        <f t="shared" si="12"/>
        <v>4250178847.0234118</v>
      </c>
      <c r="Z111" s="96">
        <f t="shared" si="13"/>
        <v>12316122.455442768</v>
      </c>
      <c r="AC111">
        <v>2130</v>
      </c>
      <c r="AD111" s="51">
        <f>'Temp Relocation Housing Costs'!V111+'Temp Relocation Living Costs'!V111</f>
        <v>0</v>
      </c>
      <c r="AE111" s="51">
        <f>'Temp Relocation Housing Costs'!W111+'Temp Relocation Living Costs'!W111</f>
        <v>0</v>
      </c>
      <c r="AF111" s="51">
        <f>'Temp Relocation Housing Costs'!X111+'Temp Relocation Living Costs'!X111</f>
        <v>0</v>
      </c>
      <c r="AG111" s="51">
        <f>'Temp Relocation Housing Costs'!Y111+'Temp Relocation Living Costs'!Y111</f>
        <v>0</v>
      </c>
      <c r="AH111" s="51">
        <f>'Temp Relocation Housing Costs'!Z111+'Temp Relocation Living Costs'!Z111</f>
        <v>0</v>
      </c>
      <c r="AI111" s="51">
        <f>'Temp Relocation Housing Costs'!AA111+'Temp Relocation Living Costs'!AA111</f>
        <v>0</v>
      </c>
      <c r="AJ111" s="52">
        <f>'Temp Relocation Housing Costs'!AB111+'Temp Relocation Living Costs'!AB111</f>
        <v>1020679.0396956644</v>
      </c>
      <c r="AK111" s="52">
        <f>'Temp Relocation Housing Costs'!AC111+'Temp Relocation Living Costs'!AC111</f>
        <v>1149271.9605182442</v>
      </c>
      <c r="AL111" s="52">
        <f>'Temp Relocation Housing Costs'!AD111+'Temp Relocation Living Costs'!AD111</f>
        <v>783350.50976921944</v>
      </c>
      <c r="AM111" s="52">
        <f>'Temp Relocation Housing Costs'!AE111+'Temp Relocation Living Costs'!AE111</f>
        <v>780112.3463248153</v>
      </c>
      <c r="AN111" s="52">
        <f>'Temp Relocation Housing Costs'!AF111+'Temp Relocation Living Costs'!AF111</f>
        <v>631056.84945686581</v>
      </c>
      <c r="AO111" s="52">
        <f>'Temp Relocation Housing Costs'!AG111+'Temp Relocation Living Costs'!AG111</f>
        <v>250250.40433378369</v>
      </c>
      <c r="AP111" s="53">
        <f>'Temp Relocation Housing Costs'!AH111+'Temp Relocation Living Costs'!AH111</f>
        <v>690664613.78835142</v>
      </c>
      <c r="AQ111" s="53">
        <f>'Temp Relocation Housing Costs'!AI111+'Temp Relocation Living Costs'!AI111</f>
        <v>1303780995.1627169</v>
      </c>
      <c r="AR111" s="53">
        <f>'Temp Relocation Housing Costs'!AJ111+'Temp Relocation Living Costs'!AJ111</f>
        <v>1030573046.8312409</v>
      </c>
      <c r="AS111" s="53">
        <f>'Temp Relocation Housing Costs'!AK111+'Temp Relocation Living Costs'!AK111</f>
        <v>464910985.80351257</v>
      </c>
      <c r="AT111" s="53">
        <f>'Temp Relocation Housing Costs'!AL111+'Temp Relocation Living Costs'!AL111</f>
        <v>293343010.68525463</v>
      </c>
      <c r="AU111" s="53">
        <f>'Temp Relocation Housing Costs'!AM111+'Temp Relocation Living Costs'!AM111</f>
        <v>155103209.47186881</v>
      </c>
      <c r="AW111" s="68">
        <v>2130</v>
      </c>
      <c r="AX111" s="55">
        <f t="shared" si="14"/>
        <v>0</v>
      </c>
      <c r="AY111" s="56">
        <f t="shared" si="15"/>
        <v>4614721.1100985929</v>
      </c>
      <c r="AZ111" s="57">
        <f t="shared" si="16"/>
        <v>3938375861.7429457</v>
      </c>
      <c r="BA111" s="58">
        <f t="shared" si="17"/>
        <v>3942990582.853044</v>
      </c>
    </row>
    <row r="112" spans="1:53" x14ac:dyDescent="0.35">
      <c r="A112">
        <v>2131</v>
      </c>
      <c r="B112" s="51">
        <f>'Temp Relocation Housing Costs'!B112+'Temp Relocation Living Costs'!B112</f>
        <v>0</v>
      </c>
      <c r="C112" s="51">
        <f>'Temp Relocation Housing Costs'!C112+'Temp Relocation Living Costs'!C112</f>
        <v>0</v>
      </c>
      <c r="D112" s="51">
        <f>'Temp Relocation Housing Costs'!D112+'Temp Relocation Living Costs'!D112</f>
        <v>0</v>
      </c>
      <c r="E112" s="51">
        <f>'Temp Relocation Housing Costs'!E112+'Temp Relocation Living Costs'!E112</f>
        <v>0</v>
      </c>
      <c r="F112" s="51">
        <f>'Temp Relocation Housing Costs'!F112+'Temp Relocation Living Costs'!F112</f>
        <v>0</v>
      </c>
      <c r="G112" s="51">
        <f>'Temp Relocation Housing Costs'!G112+'Temp Relocation Living Costs'!G112</f>
        <v>0</v>
      </c>
      <c r="H112" s="52">
        <f>'Temp Relocation Housing Costs'!H112+'Temp Relocation Living Costs'!H112</f>
        <v>1102968.837487581</v>
      </c>
      <c r="I112" s="52">
        <f>'Temp Relocation Housing Costs'!I112+'Temp Relocation Living Costs'!I112</f>
        <v>1266114.8504133096</v>
      </c>
      <c r="J112" s="52">
        <f>'Temp Relocation Housing Costs'!J112+'Temp Relocation Living Costs'!J112</f>
        <v>872150.53151238605</v>
      </c>
      <c r="K112" s="52">
        <f>'Temp Relocation Housing Costs'!K112+'Temp Relocation Living Costs'!K112</f>
        <v>786843.73005673545</v>
      </c>
      <c r="L112" s="52">
        <f>'Temp Relocation Housing Costs'!L112+'Temp Relocation Living Costs'!L112</f>
        <v>648103.02525681281</v>
      </c>
      <c r="M112" s="52">
        <f>'Temp Relocation Housing Costs'!M112+'Temp Relocation Living Costs'!M112</f>
        <v>275257.91772360617</v>
      </c>
      <c r="N112" s="53">
        <f>'Temp Relocation Housing Costs'!N112+'Temp Relocation Living Costs'!N112</f>
        <v>752177791.58312178</v>
      </c>
      <c r="O112" s="53">
        <f>'Temp Relocation Housing Costs'!O112+'Temp Relocation Living Costs'!O112</f>
        <v>1447552063.6036527</v>
      </c>
      <c r="P112" s="53">
        <f>'Temp Relocation Housing Costs'!P112+'Temp Relocation Living Costs'!P112</f>
        <v>1156360782.5511162</v>
      </c>
      <c r="Q112" s="53">
        <f>'Temp Relocation Housing Costs'!Q112+'Temp Relocation Living Costs'!Q112</f>
        <v>472585509.30814719</v>
      </c>
      <c r="R112" s="53">
        <f>'Temp Relocation Housing Costs'!R112+'Temp Relocation Living Costs'!R112</f>
        <v>303620131.3282178</v>
      </c>
      <c r="S112" s="53">
        <f>'Temp Relocation Housing Costs'!S112+'Temp Relocation Living Costs'!S112</f>
        <v>171935308.37221789</v>
      </c>
      <c r="U112" s="68">
        <v>2131</v>
      </c>
      <c r="V112" s="55">
        <f t="shared" si="9"/>
        <v>0</v>
      </c>
      <c r="W112" s="56">
        <f t="shared" si="10"/>
        <v>4951438.8924504314</v>
      </c>
      <c r="X112" s="57">
        <f t="shared" si="11"/>
        <v>4304231586.7464733</v>
      </c>
      <c r="Y112" s="58">
        <f t="shared" si="12"/>
        <v>4309183025.6389236</v>
      </c>
      <c r="Z112" s="96">
        <f t="shared" si="13"/>
        <v>11829390.041967761</v>
      </c>
      <c r="AC112">
        <v>2131</v>
      </c>
      <c r="AD112" s="51">
        <f>'Temp Relocation Housing Costs'!V112+'Temp Relocation Living Costs'!V112</f>
        <v>0</v>
      </c>
      <c r="AE112" s="51">
        <f>'Temp Relocation Housing Costs'!W112+'Temp Relocation Living Costs'!W112</f>
        <v>0</v>
      </c>
      <c r="AF112" s="51">
        <f>'Temp Relocation Housing Costs'!X112+'Temp Relocation Living Costs'!X112</f>
        <v>0</v>
      </c>
      <c r="AG112" s="51">
        <f>'Temp Relocation Housing Costs'!Y112+'Temp Relocation Living Costs'!Y112</f>
        <v>0</v>
      </c>
      <c r="AH112" s="51">
        <f>'Temp Relocation Housing Costs'!Z112+'Temp Relocation Living Costs'!Z112</f>
        <v>0</v>
      </c>
      <c r="AI112" s="51">
        <f>'Temp Relocation Housing Costs'!AA112+'Temp Relocation Living Costs'!AA112</f>
        <v>0</v>
      </c>
      <c r="AJ112" s="52">
        <f>'Temp Relocation Housing Costs'!AB112+'Temp Relocation Living Costs'!AB112</f>
        <v>1026837.1539498178</v>
      </c>
      <c r="AK112" s="52">
        <f>'Temp Relocation Housing Costs'!AC112+'Temp Relocation Living Costs'!AC112</f>
        <v>1156205.9209178586</v>
      </c>
      <c r="AL112" s="52">
        <f>'Temp Relocation Housing Costs'!AD112+'Temp Relocation Living Costs'!AD112</f>
        <v>788076.73785130691</v>
      </c>
      <c r="AM112" s="52">
        <f>'Temp Relocation Housing Costs'!AE112+'Temp Relocation Living Costs'!AE112</f>
        <v>784819.03743231157</v>
      </c>
      <c r="AN112" s="52">
        <f>'Temp Relocation Housing Costs'!AF112+'Temp Relocation Living Costs'!AF112</f>
        <v>634864.23652830021</v>
      </c>
      <c r="AO112" s="52">
        <f>'Temp Relocation Housing Costs'!AG112+'Temp Relocation Living Costs'!AG112</f>
        <v>251760.25270148896</v>
      </c>
      <c r="AP112" s="53">
        <f>'Temp Relocation Housing Costs'!AH112+'Temp Relocation Living Costs'!AH112</f>
        <v>700259224.48798883</v>
      </c>
      <c r="AQ112" s="53">
        <f>'Temp Relocation Housing Costs'!AI112+'Temp Relocation Living Costs'!AI112</f>
        <v>1321892927.982842</v>
      </c>
      <c r="AR112" s="53">
        <f>'Temp Relocation Housing Costs'!AJ112+'Temp Relocation Living Costs'!AJ112</f>
        <v>1044889615.2270772</v>
      </c>
      <c r="AS112" s="53">
        <f>'Temp Relocation Housing Costs'!AK112+'Temp Relocation Living Costs'!AK112</f>
        <v>471369460.48097187</v>
      </c>
      <c r="AT112" s="53">
        <f>'Temp Relocation Housing Costs'!AL112+'Temp Relocation Living Costs'!AL112</f>
        <v>297418088.41878259</v>
      </c>
      <c r="AU112" s="53">
        <f>'Temp Relocation Housing Costs'!AM112+'Temp Relocation Living Costs'!AM112</f>
        <v>157257880.32576457</v>
      </c>
      <c r="AW112" s="68">
        <v>2131</v>
      </c>
      <c r="AX112" s="55">
        <f t="shared" si="14"/>
        <v>0</v>
      </c>
      <c r="AY112" s="56">
        <f t="shared" si="15"/>
        <v>4642563.3393810838</v>
      </c>
      <c r="AZ112" s="57">
        <f t="shared" si="16"/>
        <v>3993087196.9234276</v>
      </c>
      <c r="BA112" s="58">
        <f t="shared" si="17"/>
        <v>3997729760.2628088</v>
      </c>
    </row>
    <row r="113" spans="1:53" x14ac:dyDescent="0.35">
      <c r="A113">
        <v>2132</v>
      </c>
      <c r="B113" s="51">
        <f>'Temp Relocation Housing Costs'!B113+'Temp Relocation Living Costs'!B113</f>
        <v>0</v>
      </c>
      <c r="C113" s="51">
        <f>'Temp Relocation Housing Costs'!C113+'Temp Relocation Living Costs'!C113</f>
        <v>0</v>
      </c>
      <c r="D113" s="51">
        <f>'Temp Relocation Housing Costs'!D113+'Temp Relocation Living Costs'!D113</f>
        <v>0</v>
      </c>
      <c r="E113" s="51">
        <f>'Temp Relocation Housing Costs'!E113+'Temp Relocation Living Costs'!E113</f>
        <v>0</v>
      </c>
      <c r="F113" s="51">
        <f>'Temp Relocation Housing Costs'!F113+'Temp Relocation Living Costs'!F113</f>
        <v>0</v>
      </c>
      <c r="G113" s="51">
        <f>'Temp Relocation Housing Costs'!G113+'Temp Relocation Living Costs'!G113</f>
        <v>0</v>
      </c>
      <c r="H113" s="52">
        <f>'Temp Relocation Housing Costs'!H113+'Temp Relocation Living Costs'!H113</f>
        <v>1109623.4349230728</v>
      </c>
      <c r="I113" s="52">
        <f>'Temp Relocation Housing Costs'!I113+'Temp Relocation Living Costs'!I113</f>
        <v>1273753.764905029</v>
      </c>
      <c r="J113" s="52">
        <f>'Temp Relocation Housing Costs'!J113+'Temp Relocation Living Costs'!J113</f>
        <v>877412.52123784891</v>
      </c>
      <c r="K113" s="52">
        <f>'Temp Relocation Housing Costs'!K113+'Temp Relocation Living Costs'!K113</f>
        <v>791591.03396071098</v>
      </c>
      <c r="L113" s="52">
        <f>'Temp Relocation Housing Costs'!L113+'Temp Relocation Living Costs'!L113</f>
        <v>652013.25787918945</v>
      </c>
      <c r="M113" s="52">
        <f>'Temp Relocation Housing Costs'!M113+'Temp Relocation Living Costs'!M113</f>
        <v>276918.64518128737</v>
      </c>
      <c r="N113" s="53">
        <f>'Temp Relocation Housing Costs'!N113+'Temp Relocation Living Costs'!N113</f>
        <v>762626934.25392962</v>
      </c>
      <c r="O113" s="53">
        <f>'Temp Relocation Housing Costs'!O113+'Temp Relocation Living Costs'!O113</f>
        <v>1467661242.8499343</v>
      </c>
      <c r="P113" s="53">
        <f>'Temp Relocation Housing Costs'!P113+'Temp Relocation Living Costs'!P113</f>
        <v>1172424775.5737934</v>
      </c>
      <c r="Q113" s="53">
        <f>'Temp Relocation Housing Costs'!Q113+'Temp Relocation Living Costs'!Q113</f>
        <v>479150597.33145076</v>
      </c>
      <c r="R113" s="53">
        <f>'Temp Relocation Housing Costs'!R113+'Temp Relocation Living Costs'!R113</f>
        <v>307837977.30224037</v>
      </c>
      <c r="S113" s="53">
        <f>'Temp Relocation Housing Costs'!S113+'Temp Relocation Living Costs'!S113</f>
        <v>174323808.25540292</v>
      </c>
      <c r="U113" s="68">
        <v>2132</v>
      </c>
      <c r="V113" s="55">
        <f t="shared" si="9"/>
        <v>0</v>
      </c>
      <c r="W113" s="56">
        <f t="shared" si="10"/>
        <v>4981312.6580871381</v>
      </c>
      <c r="X113" s="57">
        <f t="shared" si="11"/>
        <v>4364025335.5667515</v>
      </c>
      <c r="Y113" s="58">
        <f t="shared" si="12"/>
        <v>4369006648.2248383</v>
      </c>
      <c r="Z113" s="96">
        <f t="shared" si="13"/>
        <v>11361894.053513279</v>
      </c>
      <c r="AC113">
        <v>2132</v>
      </c>
      <c r="AD113" s="51">
        <f>'Temp Relocation Housing Costs'!V113+'Temp Relocation Living Costs'!V113</f>
        <v>0</v>
      </c>
      <c r="AE113" s="51">
        <f>'Temp Relocation Housing Costs'!W113+'Temp Relocation Living Costs'!W113</f>
        <v>0</v>
      </c>
      <c r="AF113" s="51">
        <f>'Temp Relocation Housing Costs'!X113+'Temp Relocation Living Costs'!X113</f>
        <v>0</v>
      </c>
      <c r="AG113" s="51">
        <f>'Temp Relocation Housing Costs'!Y113+'Temp Relocation Living Costs'!Y113</f>
        <v>0</v>
      </c>
      <c r="AH113" s="51">
        <f>'Temp Relocation Housing Costs'!Z113+'Temp Relocation Living Costs'!Z113</f>
        <v>0</v>
      </c>
      <c r="AI113" s="51">
        <f>'Temp Relocation Housing Costs'!AA113+'Temp Relocation Living Costs'!AA113</f>
        <v>0</v>
      </c>
      <c r="AJ113" s="52">
        <f>'Temp Relocation Housing Costs'!AB113+'Temp Relocation Living Costs'!AB113</f>
        <v>1033032.4222648387</v>
      </c>
      <c r="AK113" s="52">
        <f>'Temp Relocation Housing Costs'!AC113+'Temp Relocation Living Costs'!AC113</f>
        <v>1163181.7163299636</v>
      </c>
      <c r="AL113" s="52">
        <f>'Temp Relocation Housing Costs'!AD113+'Temp Relocation Living Costs'!AD113</f>
        <v>792831.48092330701</v>
      </c>
      <c r="AM113" s="52">
        <f>'Temp Relocation Housing Costs'!AE113+'Temp Relocation Living Costs'!AE113</f>
        <v>789554.12565630779</v>
      </c>
      <c r="AN113" s="52">
        <f>'Temp Relocation Housing Costs'!AF113+'Temp Relocation Living Costs'!AF113</f>
        <v>638694.59489990247</v>
      </c>
      <c r="AO113" s="52">
        <f>'Temp Relocation Housing Costs'!AG113+'Temp Relocation Living Costs'!AG113</f>
        <v>253279.2105133908</v>
      </c>
      <c r="AP113" s="53">
        <f>'Temp Relocation Housing Costs'!AH113+'Temp Relocation Living Costs'!AH113</f>
        <v>709987122.10089719</v>
      </c>
      <c r="AQ113" s="53">
        <f>'Temp Relocation Housing Costs'!AI113+'Temp Relocation Living Costs'!AI113</f>
        <v>1340256469.0958457</v>
      </c>
      <c r="AR113" s="53">
        <f>'Temp Relocation Housing Costs'!AJ113+'Temp Relocation Living Costs'!AJ113</f>
        <v>1059405067.2743567</v>
      </c>
      <c r="AS113" s="53">
        <f>'Temp Relocation Housing Costs'!AK113+'Temp Relocation Living Costs'!AK113</f>
        <v>477917655.33376187</v>
      </c>
      <c r="AT113" s="53">
        <f>'Temp Relocation Housing Costs'!AL113+'Temp Relocation Living Costs'!AL113</f>
        <v>301549776.52968234</v>
      </c>
      <c r="AU113" s="53">
        <f>'Temp Relocation Housing Costs'!AM113+'Temp Relocation Living Costs'!AM113</f>
        <v>159442483.5485934</v>
      </c>
      <c r="AW113" s="68">
        <v>2132</v>
      </c>
      <c r="AX113" s="55">
        <f t="shared" si="14"/>
        <v>0</v>
      </c>
      <c r="AY113" s="56">
        <f t="shared" si="15"/>
        <v>4670573.55058771</v>
      </c>
      <c r="AZ113" s="57">
        <f t="shared" si="16"/>
        <v>4048558573.8831372</v>
      </c>
      <c r="BA113" s="58">
        <f t="shared" si="17"/>
        <v>4053229147.4337249</v>
      </c>
    </row>
    <row r="114" spans="1:53" x14ac:dyDescent="0.35">
      <c r="A114">
        <v>2133</v>
      </c>
      <c r="B114" s="51">
        <f>'Temp Relocation Housing Costs'!B114+'Temp Relocation Living Costs'!B114</f>
        <v>0</v>
      </c>
      <c r="C114" s="51">
        <f>'Temp Relocation Housing Costs'!C114+'Temp Relocation Living Costs'!C114</f>
        <v>0</v>
      </c>
      <c r="D114" s="51">
        <f>'Temp Relocation Housing Costs'!D114+'Temp Relocation Living Costs'!D114</f>
        <v>0</v>
      </c>
      <c r="E114" s="51">
        <f>'Temp Relocation Housing Costs'!E114+'Temp Relocation Living Costs'!E114</f>
        <v>0</v>
      </c>
      <c r="F114" s="51">
        <f>'Temp Relocation Housing Costs'!F114+'Temp Relocation Living Costs'!F114</f>
        <v>0</v>
      </c>
      <c r="G114" s="51">
        <f>'Temp Relocation Housing Costs'!G114+'Temp Relocation Living Costs'!G114</f>
        <v>0</v>
      </c>
      <c r="H114" s="52">
        <f>'Temp Relocation Housing Costs'!H114+'Temp Relocation Living Costs'!H114</f>
        <v>1116318.1818764147</v>
      </c>
      <c r="I114" s="52">
        <f>'Temp Relocation Housing Costs'!I114+'Temp Relocation Living Costs'!I114</f>
        <v>1281438.7676442657</v>
      </c>
      <c r="J114" s="52">
        <f>'Temp Relocation Housing Costs'!J114+'Temp Relocation Living Costs'!J114</f>
        <v>882706.25839092932</v>
      </c>
      <c r="K114" s="52">
        <f>'Temp Relocation Housing Costs'!K114+'Temp Relocation Living Costs'!K114</f>
        <v>796366.98001241696</v>
      </c>
      <c r="L114" s="52">
        <f>'Temp Relocation Housing Costs'!L114+'Temp Relocation Living Costs'!L114</f>
        <v>655947.08230497525</v>
      </c>
      <c r="M114" s="52">
        <f>'Temp Relocation Housing Costs'!M114+'Temp Relocation Living Costs'!M114</f>
        <v>278589.39238957741</v>
      </c>
      <c r="N114" s="53">
        <f>'Temp Relocation Housing Costs'!N114+'Temp Relocation Living Costs'!N114</f>
        <v>773221234.86980963</v>
      </c>
      <c r="O114" s="53">
        <f>'Temp Relocation Housing Costs'!O114+'Temp Relocation Living Costs'!O114</f>
        <v>1488049775.8411524</v>
      </c>
      <c r="P114" s="53">
        <f>'Temp Relocation Housing Costs'!P114+'Temp Relocation Living Costs'!P114</f>
        <v>1188711927.212472</v>
      </c>
      <c r="Q114" s="53">
        <f>'Temp Relocation Housing Costs'!Q114+'Temp Relocation Living Costs'!Q114</f>
        <v>485806886.58692247</v>
      </c>
      <c r="R114" s="53">
        <f>'Temp Relocation Housing Costs'!R114+'Temp Relocation Living Costs'!R114</f>
        <v>312114416.96892327</v>
      </c>
      <c r="S114" s="53">
        <f>'Temp Relocation Housing Costs'!S114+'Temp Relocation Living Costs'!S114</f>
        <v>176745488.82582429</v>
      </c>
      <c r="U114" s="68">
        <v>2133</v>
      </c>
      <c r="V114" s="55">
        <f t="shared" si="9"/>
        <v>0</v>
      </c>
      <c r="W114" s="56">
        <f t="shared" si="10"/>
        <v>5011366.6626185793</v>
      </c>
      <c r="X114" s="57">
        <f t="shared" si="11"/>
        <v>4424649730.3051043</v>
      </c>
      <c r="Y114" s="58">
        <f t="shared" si="12"/>
        <v>4429661096.9677229</v>
      </c>
      <c r="Z114" s="96">
        <f t="shared" si="13"/>
        <v>10912874.199459979</v>
      </c>
      <c r="AC114">
        <v>2133</v>
      </c>
      <c r="AD114" s="51">
        <f>'Temp Relocation Housing Costs'!V114+'Temp Relocation Living Costs'!V114</f>
        <v>0</v>
      </c>
      <c r="AE114" s="51">
        <f>'Temp Relocation Housing Costs'!W114+'Temp Relocation Living Costs'!W114</f>
        <v>0</v>
      </c>
      <c r="AF114" s="51">
        <f>'Temp Relocation Housing Costs'!X114+'Temp Relocation Living Costs'!X114</f>
        <v>0</v>
      </c>
      <c r="AG114" s="51">
        <f>'Temp Relocation Housing Costs'!Y114+'Temp Relocation Living Costs'!Y114</f>
        <v>0</v>
      </c>
      <c r="AH114" s="51">
        <f>'Temp Relocation Housing Costs'!Z114+'Temp Relocation Living Costs'!Z114</f>
        <v>0</v>
      </c>
      <c r="AI114" s="51">
        <f>'Temp Relocation Housing Costs'!AA114+'Temp Relocation Living Costs'!AA114</f>
        <v>0</v>
      </c>
      <c r="AJ114" s="52">
        <f>'Temp Relocation Housing Costs'!AB114+'Temp Relocation Living Costs'!AB114</f>
        <v>1039265.0688041938</v>
      </c>
      <c r="AK114" s="52">
        <f>'Temp Relocation Housing Costs'!AC114+'Temp Relocation Living Costs'!AC114</f>
        <v>1170199.5991598468</v>
      </c>
      <c r="AL114" s="52">
        <f>'Temp Relocation Housing Costs'!AD114+'Temp Relocation Living Costs'!AD114</f>
        <v>797614.91102614417</v>
      </c>
      <c r="AM114" s="52">
        <f>'Temp Relocation Housing Costs'!AE114+'Temp Relocation Living Costs'!AE114</f>
        <v>794317.78232655698</v>
      </c>
      <c r="AN114" s="52">
        <f>'Temp Relocation Housing Costs'!AF114+'Temp Relocation Living Costs'!AF114</f>
        <v>642548.06316557422</v>
      </c>
      <c r="AO114" s="52">
        <f>'Temp Relocation Housing Costs'!AG114+'Temp Relocation Living Costs'!AG114</f>
        <v>254807.33272995779</v>
      </c>
      <c r="AP114" s="53">
        <f>'Temp Relocation Housing Costs'!AH114+'Temp Relocation Living Costs'!AH114</f>
        <v>719850158.22916996</v>
      </c>
      <c r="AQ114" s="53">
        <f>'Temp Relocation Housing Costs'!AI114+'Temp Relocation Living Costs'!AI114</f>
        <v>1358875113.806932</v>
      </c>
      <c r="AR114" s="53">
        <f>'Temp Relocation Housing Costs'!AJ114+'Temp Relocation Living Costs'!AJ114</f>
        <v>1074122165.8353605</v>
      </c>
      <c r="AS114" s="53">
        <f>'Temp Relocation Housing Costs'!AK114+'Temp Relocation Living Costs'!AK114</f>
        <v>484556816.74129272</v>
      </c>
      <c r="AT114" s="53">
        <f>'Temp Relocation Housing Costs'!AL114+'Temp Relocation Living Costs'!AL114</f>
        <v>305738861.44094664</v>
      </c>
      <c r="AU114" s="53">
        <f>'Temp Relocation Housing Costs'!AM114+'Temp Relocation Living Costs'!AM114</f>
        <v>161657434.95639902</v>
      </c>
      <c r="AW114" s="68">
        <v>2133</v>
      </c>
      <c r="AX114" s="55">
        <f t="shared" si="14"/>
        <v>0</v>
      </c>
      <c r="AY114" s="56">
        <f t="shared" si="15"/>
        <v>4698752.7572122738</v>
      </c>
      <c r="AZ114" s="57">
        <f t="shared" si="16"/>
        <v>4104800551.0101004</v>
      </c>
      <c r="BA114" s="58">
        <f t="shared" si="17"/>
        <v>4109499303.7673125</v>
      </c>
    </row>
    <row r="115" spans="1:53" x14ac:dyDescent="0.35">
      <c r="A115">
        <v>2134</v>
      </c>
      <c r="B115" s="51">
        <f>'Temp Relocation Housing Costs'!B115+'Temp Relocation Living Costs'!B115</f>
        <v>0</v>
      </c>
      <c r="C115" s="51">
        <f>'Temp Relocation Housing Costs'!C115+'Temp Relocation Living Costs'!C115</f>
        <v>0</v>
      </c>
      <c r="D115" s="51">
        <f>'Temp Relocation Housing Costs'!D115+'Temp Relocation Living Costs'!D115</f>
        <v>0</v>
      </c>
      <c r="E115" s="51">
        <f>'Temp Relocation Housing Costs'!E115+'Temp Relocation Living Costs'!E115</f>
        <v>0</v>
      </c>
      <c r="F115" s="51">
        <f>'Temp Relocation Housing Costs'!F115+'Temp Relocation Living Costs'!F115</f>
        <v>0</v>
      </c>
      <c r="G115" s="51">
        <f>'Temp Relocation Housing Costs'!G115+'Temp Relocation Living Costs'!G115</f>
        <v>0</v>
      </c>
      <c r="H115" s="52">
        <f>'Temp Relocation Housing Costs'!H115+'Temp Relocation Living Costs'!H115</f>
        <v>1123053.3205837137</v>
      </c>
      <c r="I115" s="52">
        <f>'Temp Relocation Housing Costs'!I115+'Temp Relocation Living Costs'!I115</f>
        <v>1289170.1366975657</v>
      </c>
      <c r="J115" s="52">
        <f>'Temp Relocation Housing Costs'!J115+'Temp Relocation Living Costs'!J115</f>
        <v>888031.934514981</v>
      </c>
      <c r="K115" s="52">
        <f>'Temp Relocation Housing Costs'!K115+'Temp Relocation Living Costs'!K115</f>
        <v>801171.7410199648</v>
      </c>
      <c r="L115" s="52">
        <f>'Temp Relocation Housing Costs'!L115+'Temp Relocation Living Costs'!L115</f>
        <v>659904.64087178686</v>
      </c>
      <c r="M115" s="52">
        <f>'Temp Relocation Housing Costs'!M115+'Temp Relocation Living Costs'!M115</f>
        <v>280270.21980114223</v>
      </c>
      <c r="N115" s="53">
        <f>'Temp Relocation Housing Costs'!N115+'Temp Relocation Living Costs'!N115</f>
        <v>783962709.94347262</v>
      </c>
      <c r="O115" s="53">
        <f>'Temp Relocation Housing Costs'!O115+'Temp Relocation Living Costs'!O115</f>
        <v>1508721543.3182302</v>
      </c>
      <c r="P115" s="53">
        <f>'Temp Relocation Housing Costs'!P115+'Temp Relocation Living Costs'!P115</f>
        <v>1205225337.5536511</v>
      </c>
      <c r="Q115" s="53">
        <f>'Temp Relocation Housing Costs'!Q115+'Temp Relocation Living Costs'!Q115</f>
        <v>492555644.02859563</v>
      </c>
      <c r="R115" s="53">
        <f>'Temp Relocation Housing Costs'!R115+'Temp Relocation Living Costs'!R115</f>
        <v>316450264.30318201</v>
      </c>
      <c r="S115" s="53">
        <f>'Temp Relocation Housing Costs'!S115+'Temp Relocation Living Costs'!S115</f>
        <v>179200811.02468324</v>
      </c>
      <c r="U115" s="68">
        <v>2134</v>
      </c>
      <c r="V115" s="55">
        <f t="shared" si="9"/>
        <v>0</v>
      </c>
      <c r="W115" s="56">
        <f t="shared" si="10"/>
        <v>5041601.9934891537</v>
      </c>
      <c r="X115" s="57">
        <f t="shared" si="11"/>
        <v>4486116310.171814</v>
      </c>
      <c r="Y115" s="58">
        <f t="shared" si="12"/>
        <v>4491157912.1653032</v>
      </c>
      <c r="Z115" s="96">
        <f t="shared" si="13"/>
        <v>10481600.240265874</v>
      </c>
      <c r="AC115">
        <v>2134</v>
      </c>
      <c r="AD115" s="51">
        <f>'Temp Relocation Housing Costs'!V115+'Temp Relocation Living Costs'!V115</f>
        <v>0</v>
      </c>
      <c r="AE115" s="51">
        <f>'Temp Relocation Housing Costs'!W115+'Temp Relocation Living Costs'!W115</f>
        <v>0</v>
      </c>
      <c r="AF115" s="51">
        <f>'Temp Relocation Housing Costs'!X115+'Temp Relocation Living Costs'!X115</f>
        <v>0</v>
      </c>
      <c r="AG115" s="51">
        <f>'Temp Relocation Housing Costs'!Y115+'Temp Relocation Living Costs'!Y115</f>
        <v>0</v>
      </c>
      <c r="AH115" s="51">
        <f>'Temp Relocation Housing Costs'!Z115+'Temp Relocation Living Costs'!Z115</f>
        <v>0</v>
      </c>
      <c r="AI115" s="51">
        <f>'Temp Relocation Housing Costs'!AA115+'Temp Relocation Living Costs'!AA115</f>
        <v>0</v>
      </c>
      <c r="AJ115" s="52">
        <f>'Temp Relocation Housing Costs'!AB115+'Temp Relocation Living Costs'!AB115</f>
        <v>1045535.3190838062</v>
      </c>
      <c r="AK115" s="52">
        <f>'Temp Relocation Housing Costs'!AC115+'Temp Relocation Living Costs'!AC115</f>
        <v>1177259.8233356457</v>
      </c>
      <c r="AL115" s="52">
        <f>'Temp Relocation Housing Costs'!AD115+'Temp Relocation Living Costs'!AD115</f>
        <v>802427.20123872638</v>
      </c>
      <c r="AM115" s="52">
        <f>'Temp Relocation Housing Costs'!AE115+'Temp Relocation Living Costs'!AE115</f>
        <v>799110.17980650393</v>
      </c>
      <c r="AN115" s="52">
        <f>'Temp Relocation Housing Costs'!AF115+'Temp Relocation Living Costs'!AF115</f>
        <v>646424.78075540368</v>
      </c>
      <c r="AO115" s="52">
        <f>'Temp Relocation Housing Costs'!AG115+'Temp Relocation Living Costs'!AG115</f>
        <v>256344.67464325408</v>
      </c>
      <c r="AP115" s="53">
        <f>'Temp Relocation Housing Costs'!AH115+'Temp Relocation Living Costs'!AH115</f>
        <v>729850210.1970818</v>
      </c>
      <c r="AQ115" s="53">
        <f>'Temp Relocation Housing Costs'!AI115+'Temp Relocation Living Costs'!AI115</f>
        <v>1377752405.9775689</v>
      </c>
      <c r="AR115" s="53">
        <f>'Temp Relocation Housing Costs'!AJ115+'Temp Relocation Living Costs'!AJ115</f>
        <v>1089043712.1536427</v>
      </c>
      <c r="AS115" s="53">
        <f>'Temp Relocation Housing Costs'!AK115+'Temp Relocation Living Costs'!AK115</f>
        <v>491288208.39749384</v>
      </c>
      <c r="AT115" s="53">
        <f>'Temp Relocation Housing Costs'!AL115+'Temp Relocation Living Costs'!AL115</f>
        <v>309986140.50043982</v>
      </c>
      <c r="AU115" s="53">
        <f>'Temp Relocation Housing Costs'!AM115+'Temp Relocation Living Costs'!AM115</f>
        <v>163903156.14168033</v>
      </c>
      <c r="AW115" s="68">
        <v>2134</v>
      </c>
      <c r="AX115" s="55">
        <f t="shared" si="14"/>
        <v>0</v>
      </c>
      <c r="AY115" s="56">
        <f t="shared" si="15"/>
        <v>4727101.9788633399</v>
      </c>
      <c r="AZ115" s="57">
        <f t="shared" si="16"/>
        <v>4161823833.367907</v>
      </c>
      <c r="BA115" s="58">
        <f t="shared" si="17"/>
        <v>4166550935.3467703</v>
      </c>
    </row>
    <row r="116" spans="1:53" x14ac:dyDescent="0.35">
      <c r="A116">
        <v>2135</v>
      </c>
      <c r="B116" s="51">
        <f>'Temp Relocation Housing Costs'!B116+'Temp Relocation Living Costs'!B116</f>
        <v>0</v>
      </c>
      <c r="C116" s="51">
        <f>'Temp Relocation Housing Costs'!C116+'Temp Relocation Living Costs'!C116</f>
        <v>0</v>
      </c>
      <c r="D116" s="51">
        <f>'Temp Relocation Housing Costs'!D116+'Temp Relocation Living Costs'!D116</f>
        <v>0</v>
      </c>
      <c r="E116" s="51">
        <f>'Temp Relocation Housing Costs'!E116+'Temp Relocation Living Costs'!E116</f>
        <v>0</v>
      </c>
      <c r="F116" s="51">
        <f>'Temp Relocation Housing Costs'!F116+'Temp Relocation Living Costs'!F116</f>
        <v>0</v>
      </c>
      <c r="G116" s="51">
        <f>'Temp Relocation Housing Costs'!G116+'Temp Relocation Living Costs'!G116</f>
        <v>0</v>
      </c>
      <c r="H116" s="52">
        <f>'Temp Relocation Housing Costs'!H116+'Temp Relocation Living Costs'!H116</f>
        <v>1129829.0947425745</v>
      </c>
      <c r="I116" s="52">
        <f>'Temp Relocation Housing Costs'!I116+'Temp Relocation Living Costs'!I116</f>
        <v>1296948.1518091457</v>
      </c>
      <c r="J116" s="52">
        <f>'Temp Relocation Housing Costs'!J116+'Temp Relocation Living Costs'!J116</f>
        <v>893389.74230900663</v>
      </c>
      <c r="K116" s="52">
        <f>'Temp Relocation Housing Costs'!K116+'Temp Relocation Living Costs'!K116</f>
        <v>806005.49083407968</v>
      </c>
      <c r="L116" s="52">
        <f>'Temp Relocation Housing Costs'!L116+'Temp Relocation Living Costs'!L116</f>
        <v>663886.07677601196</v>
      </c>
      <c r="M116" s="52">
        <f>'Temp Relocation Housing Costs'!M116+'Temp Relocation Living Costs'!M116</f>
        <v>281961.18823337991</v>
      </c>
      <c r="N116" s="53">
        <f>'Temp Relocation Housing Costs'!N116+'Temp Relocation Living Costs'!N116</f>
        <v>794853404.00072658</v>
      </c>
      <c r="O116" s="53">
        <f>'Temp Relocation Housing Costs'!O116+'Temp Relocation Living Costs'!O116</f>
        <v>1529680479.9327686</v>
      </c>
      <c r="P116" s="53">
        <f>'Temp Relocation Housing Costs'!P116+'Temp Relocation Living Costs'!P116</f>
        <v>1221968149.7497745</v>
      </c>
      <c r="Q116" s="53">
        <f>'Temp Relocation Housing Costs'!Q116+'Temp Relocation Living Costs'!Q116</f>
        <v>499398154.21084124</v>
      </c>
      <c r="R116" s="53">
        <f>'Temp Relocation Housing Costs'!R116+'Temp Relocation Living Costs'!R116</f>
        <v>320846344.58755112</v>
      </c>
      <c r="S116" s="53">
        <f>'Temp Relocation Housing Costs'!S116+'Temp Relocation Living Costs'!S116</f>
        <v>181690242.19650811</v>
      </c>
      <c r="U116" s="68">
        <v>2135</v>
      </c>
      <c r="V116" s="55">
        <f t="shared" si="9"/>
        <v>0</v>
      </c>
      <c r="W116" s="56">
        <f t="shared" si="10"/>
        <v>5072019.744704199</v>
      </c>
      <c r="X116" s="57">
        <f t="shared" si="11"/>
        <v>4548436774.6781702</v>
      </c>
      <c r="Y116" s="58">
        <f t="shared" si="12"/>
        <v>4553508794.4228745</v>
      </c>
      <c r="Z116" s="96">
        <f t="shared" si="13"/>
        <v>10067370.799592491</v>
      </c>
      <c r="AC116">
        <v>2135</v>
      </c>
      <c r="AD116" s="51">
        <f>'Temp Relocation Housing Costs'!V116+'Temp Relocation Living Costs'!V116</f>
        <v>0</v>
      </c>
      <c r="AE116" s="51">
        <f>'Temp Relocation Housing Costs'!W116+'Temp Relocation Living Costs'!W116</f>
        <v>0</v>
      </c>
      <c r="AF116" s="51">
        <f>'Temp Relocation Housing Costs'!X116+'Temp Relocation Living Costs'!X116</f>
        <v>0</v>
      </c>
      <c r="AG116" s="51">
        <f>'Temp Relocation Housing Costs'!Y116+'Temp Relocation Living Costs'!Y116</f>
        <v>0</v>
      </c>
      <c r="AH116" s="51">
        <f>'Temp Relocation Housing Costs'!Z116+'Temp Relocation Living Costs'!Z116</f>
        <v>0</v>
      </c>
      <c r="AI116" s="51">
        <f>'Temp Relocation Housing Costs'!AA116+'Temp Relocation Living Costs'!AA116</f>
        <v>0</v>
      </c>
      <c r="AJ116" s="52">
        <f>'Temp Relocation Housing Costs'!AB116+'Temp Relocation Living Costs'!AB116</f>
        <v>1051843.3999802165</v>
      </c>
      <c r="AK116" s="52">
        <f>'Temp Relocation Housing Costs'!AC116+'Temp Relocation Living Costs'!AC116</f>
        <v>1184362.6443175352</v>
      </c>
      <c r="AL116" s="52">
        <f>'Temp Relocation Housing Costs'!AD116+'Temp Relocation Living Costs'!AD116</f>
        <v>807268.52568420721</v>
      </c>
      <c r="AM116" s="52">
        <f>'Temp Relocation Housing Costs'!AE116+'Temp Relocation Living Costs'!AE116</f>
        <v>803931.49149952433</v>
      </c>
      <c r="AN116" s="52">
        <f>'Temp Relocation Housing Costs'!AF116+'Temp Relocation Living Costs'!AF116</f>
        <v>650324.88794070901</v>
      </c>
      <c r="AO116" s="52">
        <f>'Temp Relocation Housing Costs'!AG116+'Temp Relocation Living Costs'!AG116</f>
        <v>257891.29187894019</v>
      </c>
      <c r="AP116" s="53">
        <f>'Temp Relocation Housing Costs'!AH116+'Temp Relocation Living Costs'!AH116</f>
        <v>739989181.40841901</v>
      </c>
      <c r="AQ116" s="53">
        <f>'Temp Relocation Housing Costs'!AI116+'Temp Relocation Living Costs'!AI116</f>
        <v>1396891938.7000241</v>
      </c>
      <c r="AR116" s="53">
        <f>'Temp Relocation Housing Costs'!AJ116+'Temp Relocation Living Costs'!AJ116</f>
        <v>1104172546.3872209</v>
      </c>
      <c r="AS116" s="53">
        <f>'Temp Relocation Housing Costs'!AK116+'Temp Relocation Living Costs'!AK116</f>
        <v>498113111.55134308</v>
      </c>
      <c r="AT116" s="53">
        <f>'Temp Relocation Housing Costs'!AL116+'Temp Relocation Living Costs'!AL116</f>
        <v>314292422.13266522</v>
      </c>
      <c r="AU116" s="53">
        <f>'Temp Relocation Housing Costs'!AM116+'Temp Relocation Living Costs'!AM116</f>
        <v>166180074.55363649</v>
      </c>
      <c r="AW116" s="68">
        <v>2135</v>
      </c>
      <c r="AX116" s="55">
        <f t="shared" si="14"/>
        <v>0</v>
      </c>
      <c r="AY116" s="56">
        <f t="shared" si="15"/>
        <v>4755622.2413011324</v>
      </c>
      <c r="AZ116" s="57">
        <f t="shared" si="16"/>
        <v>4219639274.7333088</v>
      </c>
      <c r="BA116" s="58">
        <f t="shared" si="17"/>
        <v>4224394896.9746099</v>
      </c>
    </row>
    <row r="117" spans="1:53" x14ac:dyDescent="0.35">
      <c r="A117">
        <v>2136</v>
      </c>
      <c r="B117" s="51">
        <f>'Temp Relocation Housing Costs'!B117+'Temp Relocation Living Costs'!B117</f>
        <v>0</v>
      </c>
      <c r="C117" s="51">
        <f>'Temp Relocation Housing Costs'!C117+'Temp Relocation Living Costs'!C117</f>
        <v>0</v>
      </c>
      <c r="D117" s="51">
        <f>'Temp Relocation Housing Costs'!D117+'Temp Relocation Living Costs'!D117</f>
        <v>0</v>
      </c>
      <c r="E117" s="51">
        <f>'Temp Relocation Housing Costs'!E117+'Temp Relocation Living Costs'!E117</f>
        <v>0</v>
      </c>
      <c r="F117" s="51">
        <f>'Temp Relocation Housing Costs'!F117+'Temp Relocation Living Costs'!F117</f>
        <v>0</v>
      </c>
      <c r="G117" s="51">
        <f>'Temp Relocation Housing Costs'!G117+'Temp Relocation Living Costs'!G117</f>
        <v>0</v>
      </c>
      <c r="H117" s="52">
        <f>'Temp Relocation Housing Costs'!H117+'Temp Relocation Living Costs'!H117</f>
        <v>1136645.7495209128</v>
      </c>
      <c r="I117" s="52">
        <f>'Temp Relocation Housing Costs'!I117+'Temp Relocation Living Costs'!I117</f>
        <v>1304773.0944110188</v>
      </c>
      <c r="J117" s="52">
        <f>'Temp Relocation Housing Costs'!J117+'Temp Relocation Living Costs'!J117</f>
        <v>898779.87563462858</v>
      </c>
      <c r="K117" s="52">
        <f>'Temp Relocation Housing Costs'!K117+'Temp Relocation Living Costs'!K117</f>
        <v>810868.40435438755</v>
      </c>
      <c r="L117" s="52">
        <f>'Temp Relocation Housing Costs'!L117+'Temp Relocation Living Costs'!L117</f>
        <v>667891.53407799324</v>
      </c>
      <c r="M117" s="52">
        <f>'Temp Relocation Housing Costs'!M117+'Temp Relocation Living Costs'!M117</f>
        <v>283662.35887062119</v>
      </c>
      <c r="N117" s="53">
        <f>'Temp Relocation Housing Costs'!N117+'Temp Relocation Living Costs'!N117</f>
        <v>805895389.96962917</v>
      </c>
      <c r="O117" s="53">
        <f>'Temp Relocation Housing Costs'!O117+'Temp Relocation Living Costs'!O117</f>
        <v>1550930574.9959664</v>
      </c>
      <c r="P117" s="53">
        <f>'Temp Relocation Housing Costs'!P117+'Temp Relocation Living Costs'!P117</f>
        <v>1238943550.6174929</v>
      </c>
      <c r="Q117" s="53">
        <f>'Temp Relocation Housing Costs'!Q117+'Temp Relocation Living Costs'!Q117</f>
        <v>506335719.53286999</v>
      </c>
      <c r="R117" s="53">
        <f>'Temp Relocation Housing Costs'!R117+'Temp Relocation Living Costs'!R117</f>
        <v>325303494.56926805</v>
      </c>
      <c r="S117" s="53">
        <f>'Temp Relocation Housing Costs'!S117+'Temp Relocation Living Costs'!S117</f>
        <v>184214256.17810836</v>
      </c>
      <c r="U117" s="68">
        <v>2136</v>
      </c>
      <c r="V117" s="55">
        <f t="shared" si="9"/>
        <v>0</v>
      </c>
      <c r="W117" s="56">
        <f t="shared" si="10"/>
        <v>5102621.0168695617</v>
      </c>
      <c r="X117" s="57">
        <f t="shared" si="11"/>
        <v>4611622985.8633347</v>
      </c>
      <c r="Y117" s="58">
        <f t="shared" si="12"/>
        <v>4616725606.8802042</v>
      </c>
      <c r="Z117" s="96">
        <f t="shared" si="13"/>
        <v>9669512.2233896721</v>
      </c>
      <c r="AC117">
        <v>2136</v>
      </c>
      <c r="AD117" s="51">
        <f>'Temp Relocation Housing Costs'!V117+'Temp Relocation Living Costs'!V117</f>
        <v>0</v>
      </c>
      <c r="AE117" s="51">
        <f>'Temp Relocation Housing Costs'!W117+'Temp Relocation Living Costs'!W117</f>
        <v>0</v>
      </c>
      <c r="AF117" s="51">
        <f>'Temp Relocation Housing Costs'!X117+'Temp Relocation Living Costs'!X117</f>
        <v>0</v>
      </c>
      <c r="AG117" s="51">
        <f>'Temp Relocation Housing Costs'!Y117+'Temp Relocation Living Costs'!Y117</f>
        <v>0</v>
      </c>
      <c r="AH117" s="51">
        <f>'Temp Relocation Housing Costs'!Z117+'Temp Relocation Living Costs'!Z117</f>
        <v>0</v>
      </c>
      <c r="AI117" s="51">
        <f>'Temp Relocation Housing Costs'!AA117+'Temp Relocation Living Costs'!AA117</f>
        <v>0</v>
      </c>
      <c r="AJ117" s="52">
        <f>'Temp Relocation Housing Costs'!AB117+'Temp Relocation Living Costs'!AB117</f>
        <v>1058189.5397387897</v>
      </c>
      <c r="AK117" s="52">
        <f>'Temp Relocation Housing Costs'!AC117+'Temp Relocation Living Costs'!AC117</f>
        <v>1191508.3191069704</v>
      </c>
      <c r="AL117" s="52">
        <f>'Temp Relocation Housing Costs'!AD117+'Temp Relocation Living Costs'!AD117</f>
        <v>812139.05953628605</v>
      </c>
      <c r="AM117" s="52">
        <f>'Temp Relocation Housing Costs'!AE117+'Temp Relocation Living Costs'!AE117</f>
        <v>808781.89185519528</v>
      </c>
      <c r="AN117" s="52">
        <f>'Temp Relocation Housing Costs'!AF117+'Temp Relocation Living Costs'!AF117</f>
        <v>654248.52583911479</v>
      </c>
      <c r="AO117" s="52">
        <f>'Temp Relocation Housing Costs'!AG117+'Temp Relocation Living Costs'!AG117</f>
        <v>259447.24039828585</v>
      </c>
      <c r="AP117" s="53">
        <f>'Temp Relocation Housing Costs'!AH117+'Temp Relocation Living Costs'!AH117</f>
        <v>750269001.70877218</v>
      </c>
      <c r="AQ117" s="53">
        <f>'Temp Relocation Housing Costs'!AI117+'Temp Relocation Living Costs'!AI117</f>
        <v>1416297354.9812691</v>
      </c>
      <c r="AR117" s="53">
        <f>'Temp Relocation Housing Costs'!AJ117+'Temp Relocation Living Costs'!AJ117</f>
        <v>1119511548.1491659</v>
      </c>
      <c r="AS117" s="53">
        <f>'Temp Relocation Housing Costs'!AK117+'Temp Relocation Living Costs'!AK117</f>
        <v>505032825.25074041</v>
      </c>
      <c r="AT117" s="53">
        <f>'Temp Relocation Housing Costs'!AL117+'Temp Relocation Living Costs'!AL117</f>
        <v>318658525.99263954</v>
      </c>
      <c r="AU117" s="53">
        <f>'Temp Relocation Housing Costs'!AM117+'Temp Relocation Living Costs'!AM117</f>
        <v>168488623.579528</v>
      </c>
      <c r="AW117" s="68">
        <v>2136</v>
      </c>
      <c r="AX117" s="55">
        <f t="shared" si="14"/>
        <v>0</v>
      </c>
      <c r="AY117" s="56">
        <f t="shared" si="15"/>
        <v>4784314.5764746424</v>
      </c>
      <c r="AZ117" s="57">
        <f t="shared" si="16"/>
        <v>4278257879.6621156</v>
      </c>
      <c r="BA117" s="58">
        <f t="shared" si="17"/>
        <v>4283042194.2385902</v>
      </c>
    </row>
    <row r="118" spans="1:53" x14ac:dyDescent="0.35">
      <c r="A118">
        <v>2137</v>
      </c>
      <c r="B118" s="51">
        <f>'Temp Relocation Housing Costs'!B118+'Temp Relocation Living Costs'!B118</f>
        <v>0</v>
      </c>
      <c r="C118" s="51">
        <f>'Temp Relocation Housing Costs'!C118+'Temp Relocation Living Costs'!C118</f>
        <v>0</v>
      </c>
      <c r="D118" s="51">
        <f>'Temp Relocation Housing Costs'!D118+'Temp Relocation Living Costs'!D118</f>
        <v>0</v>
      </c>
      <c r="E118" s="51">
        <f>'Temp Relocation Housing Costs'!E118+'Temp Relocation Living Costs'!E118</f>
        <v>0</v>
      </c>
      <c r="F118" s="51">
        <f>'Temp Relocation Housing Costs'!F118+'Temp Relocation Living Costs'!F118</f>
        <v>0</v>
      </c>
      <c r="G118" s="51">
        <f>'Temp Relocation Housing Costs'!G118+'Temp Relocation Living Costs'!G118</f>
        <v>0</v>
      </c>
      <c r="H118" s="52">
        <f>'Temp Relocation Housing Costs'!H118+'Temp Relocation Living Costs'!H118</f>
        <v>1143503.5315658289</v>
      </c>
      <c r="I118" s="52">
        <f>'Temp Relocation Housing Costs'!I118+'Temp Relocation Living Costs'!I118</f>
        <v>1312645.2476331755</v>
      </c>
      <c r="J118" s="52">
        <f>'Temp Relocation Housing Costs'!J118+'Temp Relocation Living Costs'!J118</f>
        <v>904202.52952310443</v>
      </c>
      <c r="K118" s="52">
        <f>'Temp Relocation Housing Costs'!K118+'Temp Relocation Living Costs'!K118</f>
        <v>815760.65753574623</v>
      </c>
      <c r="L118" s="52">
        <f>'Temp Relocation Housing Costs'!L118+'Temp Relocation Living Costs'!L118</f>
        <v>671921.15770723915</v>
      </c>
      <c r="M118" s="52">
        <f>'Temp Relocation Housing Costs'!M118+'Temp Relocation Living Costs'!M118</f>
        <v>285373.79326634342</v>
      </c>
      <c r="N118" s="53">
        <f>'Temp Relocation Housing Costs'!N118+'Temp Relocation Living Costs'!N118</f>
        <v>817090769.57504869</v>
      </c>
      <c r="O118" s="53">
        <f>'Temp Relocation Housing Costs'!O118+'Temp Relocation Living Costs'!O118</f>
        <v>1572475873.2379448</v>
      </c>
      <c r="P118" s="53">
        <f>'Temp Relocation Housing Costs'!P118+'Temp Relocation Living Costs'!P118</f>
        <v>1256154771.2442441</v>
      </c>
      <c r="Q118" s="53">
        <f>'Temp Relocation Housing Costs'!Q118+'Temp Relocation Living Costs'!Q118</f>
        <v>513369660.4866299</v>
      </c>
      <c r="R118" s="53">
        <f>'Temp Relocation Housing Costs'!R118+'Temp Relocation Living Costs'!R118</f>
        <v>329822562.61953908</v>
      </c>
      <c r="S118" s="53">
        <f>'Temp Relocation Housing Costs'!S118+'Temp Relocation Living Costs'!S118</f>
        <v>186773333.38876423</v>
      </c>
      <c r="U118" s="68">
        <v>2137</v>
      </c>
      <c r="V118" s="55">
        <f t="shared" si="9"/>
        <v>0</v>
      </c>
      <c r="W118" s="56">
        <f t="shared" si="10"/>
        <v>5133406.9172314368</v>
      </c>
      <c r="X118" s="57">
        <f t="shared" si="11"/>
        <v>4675686970.5521708</v>
      </c>
      <c r="Y118" s="58">
        <f t="shared" si="12"/>
        <v>4680820377.4694023</v>
      </c>
      <c r="Z118" s="96">
        <f t="shared" si="13"/>
        <v>9287377.4840826355</v>
      </c>
      <c r="AC118">
        <v>2137</v>
      </c>
      <c r="AD118" s="51">
        <f>'Temp Relocation Housing Costs'!V118+'Temp Relocation Living Costs'!V118</f>
        <v>0</v>
      </c>
      <c r="AE118" s="51">
        <f>'Temp Relocation Housing Costs'!W118+'Temp Relocation Living Costs'!W118</f>
        <v>0</v>
      </c>
      <c r="AF118" s="51">
        <f>'Temp Relocation Housing Costs'!X118+'Temp Relocation Living Costs'!X118</f>
        <v>0</v>
      </c>
      <c r="AG118" s="51">
        <f>'Temp Relocation Housing Costs'!Y118+'Temp Relocation Living Costs'!Y118</f>
        <v>0</v>
      </c>
      <c r="AH118" s="51">
        <f>'Temp Relocation Housing Costs'!Z118+'Temp Relocation Living Costs'!Z118</f>
        <v>0</v>
      </c>
      <c r="AI118" s="51">
        <f>'Temp Relocation Housing Costs'!AA118+'Temp Relocation Living Costs'!AA118</f>
        <v>0</v>
      </c>
      <c r="AJ118" s="52">
        <f>'Temp Relocation Housing Costs'!AB118+'Temp Relocation Living Costs'!AB118</f>
        <v>1064573.967981976</v>
      </c>
      <c r="AK118" s="52">
        <f>'Temp Relocation Housing Costs'!AC118+'Temp Relocation Living Costs'!AC118</f>
        <v>1198697.1062559872</v>
      </c>
      <c r="AL118" s="52">
        <f>'Temp Relocation Housing Costs'!AD118+'Temp Relocation Living Costs'!AD118</f>
        <v>817038.97902554716</v>
      </c>
      <c r="AM118" s="52">
        <f>'Temp Relocation Housing Costs'!AE118+'Temp Relocation Living Costs'!AE118</f>
        <v>813661.55637561053</v>
      </c>
      <c r="AN118" s="52">
        <f>'Temp Relocation Housing Costs'!AF118+'Temp Relocation Living Costs'!AF118</f>
        <v>658195.83641965711</v>
      </c>
      <c r="AO118" s="52">
        <f>'Temp Relocation Housing Costs'!AG118+'Temp Relocation Living Costs'!AG118</f>
        <v>261012.57650019482</v>
      </c>
      <c r="AP118" s="53">
        <f>'Temp Relocation Housing Costs'!AH118+'Temp Relocation Living Costs'!AH118</f>
        <v>760691627.75286126</v>
      </c>
      <c r="AQ118" s="53">
        <f>'Temp Relocation Housing Costs'!AI118+'Temp Relocation Living Costs'!AI118</f>
        <v>1435972348.4363925</v>
      </c>
      <c r="AR118" s="53">
        <f>'Temp Relocation Housing Costs'!AJ118+'Temp Relocation Living Costs'!AJ118</f>
        <v>1135063637.0557089</v>
      </c>
      <c r="AS118" s="53">
        <f>'Temp Relocation Housing Costs'!AK118+'Temp Relocation Living Costs'!AK118</f>
        <v>512048666.5897665</v>
      </c>
      <c r="AT118" s="53">
        <f>'Temp Relocation Housing Costs'!AL118+'Temp Relocation Living Costs'!AL118</f>
        <v>323085283.12190604</v>
      </c>
      <c r="AU118" s="53">
        <f>'Temp Relocation Housing Costs'!AM118+'Temp Relocation Living Costs'!AM118</f>
        <v>170829242.62716714</v>
      </c>
      <c r="AW118" s="68">
        <v>2137</v>
      </c>
      <c r="AX118" s="55">
        <f t="shared" si="14"/>
        <v>0</v>
      </c>
      <c r="AY118" s="56">
        <f t="shared" si="15"/>
        <v>4813180.0225589732</v>
      </c>
      <c r="AZ118" s="57">
        <f t="shared" si="16"/>
        <v>4337690805.5838022</v>
      </c>
      <c r="BA118" s="58">
        <f t="shared" si="17"/>
        <v>4342503985.6063614</v>
      </c>
    </row>
    <row r="119" spans="1:53" x14ac:dyDescent="0.35">
      <c r="A119">
        <v>2138</v>
      </c>
      <c r="B119" s="51">
        <f>'Temp Relocation Housing Costs'!B119+'Temp Relocation Living Costs'!B119</f>
        <v>0</v>
      </c>
      <c r="C119" s="51">
        <f>'Temp Relocation Housing Costs'!C119+'Temp Relocation Living Costs'!C119</f>
        <v>0</v>
      </c>
      <c r="D119" s="51">
        <f>'Temp Relocation Housing Costs'!D119+'Temp Relocation Living Costs'!D119</f>
        <v>0</v>
      </c>
      <c r="E119" s="51">
        <f>'Temp Relocation Housing Costs'!E119+'Temp Relocation Living Costs'!E119</f>
        <v>0</v>
      </c>
      <c r="F119" s="51">
        <f>'Temp Relocation Housing Costs'!F119+'Temp Relocation Living Costs'!F119</f>
        <v>0</v>
      </c>
      <c r="G119" s="51">
        <f>'Temp Relocation Housing Costs'!G119+'Temp Relocation Living Costs'!G119</f>
        <v>0</v>
      </c>
      <c r="H119" s="52">
        <f>'Temp Relocation Housing Costs'!H119+'Temp Relocation Living Costs'!H119</f>
        <v>1150402.6890125319</v>
      </c>
      <c r="I119" s="52">
        <f>'Temp Relocation Housing Costs'!I119+'Temp Relocation Living Costs'!I119</f>
        <v>1320564.8963138284</v>
      </c>
      <c r="J119" s="52">
        <f>'Temp Relocation Housing Costs'!J119+'Temp Relocation Living Costs'!J119</f>
        <v>909657.90018238418</v>
      </c>
      <c r="K119" s="52">
        <f>'Temp Relocation Housing Costs'!K119+'Temp Relocation Living Costs'!K119</f>
        <v>820682.42739461013</v>
      </c>
      <c r="L119" s="52">
        <f>'Temp Relocation Housing Costs'!L119+'Temp Relocation Living Costs'!L119</f>
        <v>675975.09346766968</v>
      </c>
      <c r="M119" s="52">
        <f>'Temp Relocation Housing Costs'!M119+'Temp Relocation Living Costs'!M119</f>
        <v>287095.55334539746</v>
      </c>
      <c r="N119" s="53">
        <f>'Temp Relocation Housing Costs'!N119+'Temp Relocation Living Costs'!N119</f>
        <v>828441673.73870397</v>
      </c>
      <c r="O119" s="53">
        <f>'Temp Relocation Housing Costs'!O119+'Temp Relocation Living Costs'!O119</f>
        <v>1594320475.5776176</v>
      </c>
      <c r="P119" s="53">
        <f>'Temp Relocation Housing Costs'!P119+'Temp Relocation Living Costs'!P119</f>
        <v>1273605087.6032548</v>
      </c>
      <c r="Q119" s="53">
        <f>'Temp Relocation Housing Costs'!Q119+'Temp Relocation Living Costs'!Q119</f>
        <v>520501315.90814769</v>
      </c>
      <c r="R119" s="53">
        <f>'Temp Relocation Housing Costs'!R119+'Temp Relocation Living Costs'!R119</f>
        <v>334404408.89501804</v>
      </c>
      <c r="S119" s="53">
        <f>'Temp Relocation Housing Costs'!S119+'Temp Relocation Living Costs'!S119</f>
        <v>189367960.9216696</v>
      </c>
      <c r="U119" s="68">
        <v>2138</v>
      </c>
      <c r="V119" s="55">
        <f t="shared" si="9"/>
        <v>0</v>
      </c>
      <c r="W119" s="56">
        <f t="shared" si="10"/>
        <v>5164378.5597164212</v>
      </c>
      <c r="X119" s="57">
        <f t="shared" si="11"/>
        <v>4740640922.644412</v>
      </c>
      <c r="Y119" s="58">
        <f t="shared" si="12"/>
        <v>4745805301.2041283</v>
      </c>
      <c r="Z119" s="96">
        <f t="shared" si="13"/>
        <v>8920345.1280779727</v>
      </c>
      <c r="AC119">
        <v>2138</v>
      </c>
      <c r="AD119" s="51">
        <f>'Temp Relocation Housing Costs'!V119+'Temp Relocation Living Costs'!V119</f>
        <v>0</v>
      </c>
      <c r="AE119" s="51">
        <f>'Temp Relocation Housing Costs'!W119+'Temp Relocation Living Costs'!W119</f>
        <v>0</v>
      </c>
      <c r="AF119" s="51">
        <f>'Temp Relocation Housing Costs'!X119+'Temp Relocation Living Costs'!X119</f>
        <v>0</v>
      </c>
      <c r="AG119" s="51">
        <f>'Temp Relocation Housing Costs'!Y119+'Temp Relocation Living Costs'!Y119</f>
        <v>0</v>
      </c>
      <c r="AH119" s="51">
        <f>'Temp Relocation Housing Costs'!Z119+'Temp Relocation Living Costs'!Z119</f>
        <v>0</v>
      </c>
      <c r="AI119" s="51">
        <f>'Temp Relocation Housing Costs'!AA119+'Temp Relocation Living Costs'!AA119</f>
        <v>0</v>
      </c>
      <c r="AJ119" s="52">
        <f>'Temp Relocation Housing Costs'!AB119+'Temp Relocation Living Costs'!AB119</f>
        <v>1070996.9157176176</v>
      </c>
      <c r="AK119" s="52">
        <f>'Temp Relocation Housing Costs'!AC119+'Temp Relocation Living Costs'!AC119</f>
        <v>1205929.2658765549</v>
      </c>
      <c r="AL119" s="52">
        <f>'Temp Relocation Housing Costs'!AD119+'Temp Relocation Living Costs'!AD119</f>
        <v>821968.4614458346</v>
      </c>
      <c r="AM119" s="52">
        <f>'Temp Relocation Housing Costs'!AE119+'Temp Relocation Living Costs'!AE119</f>
        <v>818570.66162172903</v>
      </c>
      <c r="AN119" s="52">
        <f>'Temp Relocation Housing Costs'!AF119+'Temp Relocation Living Costs'!AF119</f>
        <v>662166.9625079215</v>
      </c>
      <c r="AO119" s="52">
        <f>'Temp Relocation Housing Costs'!AG119+'Temp Relocation Living Costs'!AG119</f>
        <v>262587.35682324169</v>
      </c>
      <c r="AP119" s="53">
        <f>'Temp Relocation Housing Costs'!AH119+'Temp Relocation Living Costs'!AH119</f>
        <v>771259043.37696445</v>
      </c>
      <c r="AQ119" s="53">
        <f>'Temp Relocation Housing Costs'!AI119+'Temp Relocation Living Costs'!AI119</f>
        <v>1455920663.9916372</v>
      </c>
      <c r="AR119" s="53">
        <f>'Temp Relocation Housing Costs'!AJ119+'Temp Relocation Living Costs'!AJ119</f>
        <v>1150831773.2819571</v>
      </c>
      <c r="AS119" s="53">
        <f>'Temp Relocation Housing Costs'!AK119+'Temp Relocation Living Costs'!AK119</f>
        <v>519161970.95937884</v>
      </c>
      <c r="AT119" s="53">
        <f>'Temp Relocation Housing Costs'!AL119+'Temp Relocation Living Costs'!AL119</f>
        <v>327573536.10671389</v>
      </c>
      <c r="AU119" s="53">
        <f>'Temp Relocation Housing Costs'!AM119+'Temp Relocation Living Costs'!AM119</f>
        <v>173202377.2085543</v>
      </c>
      <c r="AW119" s="68">
        <v>2138</v>
      </c>
      <c r="AX119" s="55">
        <f t="shared" si="14"/>
        <v>0</v>
      </c>
      <c r="AY119" s="56">
        <f t="shared" si="15"/>
        <v>4842219.6239928985</v>
      </c>
      <c r="AZ119" s="57">
        <f t="shared" si="16"/>
        <v>4397949364.9252062</v>
      </c>
      <c r="BA119" s="58">
        <f t="shared" si="17"/>
        <v>4402791584.5491991</v>
      </c>
    </row>
    <row r="120" spans="1:53" x14ac:dyDescent="0.35">
      <c r="A120">
        <v>2139</v>
      </c>
      <c r="B120" s="51">
        <f>'Temp Relocation Housing Costs'!B120+'Temp Relocation Living Costs'!B120</f>
        <v>0</v>
      </c>
      <c r="C120" s="51">
        <f>'Temp Relocation Housing Costs'!C120+'Temp Relocation Living Costs'!C120</f>
        <v>0</v>
      </c>
      <c r="D120" s="51">
        <f>'Temp Relocation Housing Costs'!D120+'Temp Relocation Living Costs'!D120</f>
        <v>0</v>
      </c>
      <c r="E120" s="51">
        <f>'Temp Relocation Housing Costs'!E120+'Temp Relocation Living Costs'!E120</f>
        <v>0</v>
      </c>
      <c r="F120" s="51">
        <f>'Temp Relocation Housing Costs'!F120+'Temp Relocation Living Costs'!F120</f>
        <v>0</v>
      </c>
      <c r="G120" s="51">
        <f>'Temp Relocation Housing Costs'!G120+'Temp Relocation Living Costs'!G120</f>
        <v>0</v>
      </c>
      <c r="H120" s="52">
        <f>'Temp Relocation Housing Costs'!H120+'Temp Relocation Living Costs'!H120</f>
        <v>1157343.4714933168</v>
      </c>
      <c r="I120" s="52">
        <f>'Temp Relocation Housing Costs'!I120+'Temp Relocation Living Costs'!I120</f>
        <v>1328532.3270097205</v>
      </c>
      <c r="J120" s="52">
        <f>'Temp Relocation Housing Costs'!J120+'Temp Relocation Living Costs'!J120</f>
        <v>915146.1850042087</v>
      </c>
      <c r="K120" s="52">
        <f>'Temp Relocation Housing Costs'!K120+'Temp Relocation Living Costs'!K120</f>
        <v>825633.89201543608</v>
      </c>
      <c r="L120" s="52">
        <f>'Temp Relocation Housing Costs'!L120+'Temp Relocation Living Costs'!L120</f>
        <v>680053.48804288998</v>
      </c>
      <c r="M120" s="52">
        <f>'Temp Relocation Housing Costs'!M120+'Temp Relocation Living Costs'!M120</f>
        <v>288827.70140624867</v>
      </c>
      <c r="N120" s="53">
        <f>'Temp Relocation Housing Costs'!N120+'Temp Relocation Living Costs'!N120</f>
        <v>839950262.98476386</v>
      </c>
      <c r="O120" s="53">
        <f>'Temp Relocation Housing Costs'!O120+'Temp Relocation Living Costs'!O120</f>
        <v>1616468539.9032583</v>
      </c>
      <c r="P120" s="53">
        <f>'Temp Relocation Housing Costs'!P120+'Temp Relocation Living Costs'!P120</f>
        <v>1291297821.1770864</v>
      </c>
      <c r="Q120" s="53">
        <f>'Temp Relocation Housing Costs'!Q120+'Temp Relocation Living Costs'!Q120</f>
        <v>527732043.23236233</v>
      </c>
      <c r="R120" s="53">
        <f>'Temp Relocation Housing Costs'!R120+'Temp Relocation Living Costs'!R120</f>
        <v>339049905.50152761</v>
      </c>
      <c r="S120" s="53">
        <f>'Temp Relocation Housing Costs'!S120+'Temp Relocation Living Costs'!S120</f>
        <v>191998632.63664529</v>
      </c>
      <c r="U120" s="68">
        <v>2139</v>
      </c>
      <c r="V120" s="55">
        <f t="shared" si="9"/>
        <v>0</v>
      </c>
      <c r="W120" s="56">
        <f t="shared" si="10"/>
        <v>5195537.0649718214</v>
      </c>
      <c r="X120" s="57">
        <f t="shared" si="11"/>
        <v>4806497205.4356441</v>
      </c>
      <c r="Y120" s="58">
        <f t="shared" si="12"/>
        <v>4811692742.5006161</v>
      </c>
      <c r="Z120" s="96">
        <f t="shared" si="13"/>
        <v>8567818.2648761198</v>
      </c>
      <c r="AC120">
        <v>2139</v>
      </c>
      <c r="AD120" s="51">
        <f>'Temp Relocation Housing Costs'!V120+'Temp Relocation Living Costs'!V120</f>
        <v>0</v>
      </c>
      <c r="AE120" s="51">
        <f>'Temp Relocation Housing Costs'!W120+'Temp Relocation Living Costs'!W120</f>
        <v>0</v>
      </c>
      <c r="AF120" s="51">
        <f>'Temp Relocation Housing Costs'!X120+'Temp Relocation Living Costs'!X120</f>
        <v>0</v>
      </c>
      <c r="AG120" s="51">
        <f>'Temp Relocation Housing Costs'!Y120+'Temp Relocation Living Costs'!Y120</f>
        <v>0</v>
      </c>
      <c r="AH120" s="51">
        <f>'Temp Relocation Housing Costs'!Z120+'Temp Relocation Living Costs'!Z120</f>
        <v>0</v>
      </c>
      <c r="AI120" s="51">
        <f>'Temp Relocation Housing Costs'!AA120+'Temp Relocation Living Costs'!AA120</f>
        <v>0</v>
      </c>
      <c r="AJ120" s="52">
        <f>'Temp Relocation Housing Costs'!AB120+'Temp Relocation Living Costs'!AB120</f>
        <v>1077458.6153473086</v>
      </c>
      <c r="AK120" s="52">
        <f>'Temp Relocation Housing Costs'!AC120+'Temp Relocation Living Costs'!AC120</f>
        <v>1213205.0596499918</v>
      </c>
      <c r="AL120" s="52">
        <f>'Temp Relocation Housing Costs'!AD120+'Temp Relocation Living Costs'!AD120</f>
        <v>826927.68516066996</v>
      </c>
      <c r="AM120" s="52">
        <f>'Temp Relocation Housing Costs'!AE120+'Temp Relocation Living Costs'!AE120</f>
        <v>823509.38521976373</v>
      </c>
      <c r="AN120" s="52">
        <f>'Temp Relocation Housing Costs'!AF120+'Temp Relocation Living Costs'!AF120</f>
        <v>666162.04779121024</v>
      </c>
      <c r="AO120" s="52">
        <f>'Temp Relocation Housing Costs'!AG120+'Temp Relocation Living Costs'!AG120</f>
        <v>264171.63834772148</v>
      </c>
      <c r="AP120" s="53">
        <f>'Temp Relocation Housing Costs'!AH120+'Temp Relocation Living Costs'!AH120</f>
        <v>781973259.97651982</v>
      </c>
      <c r="AQ120" s="53">
        <f>'Temp Relocation Housing Costs'!AI120+'Temp Relocation Living Costs'!AI120</f>
        <v>1476146098.5972066</v>
      </c>
      <c r="AR120" s="53">
        <f>'Temp Relocation Housing Costs'!AJ120+'Temp Relocation Living Costs'!AJ120</f>
        <v>1166818958.1253338</v>
      </c>
      <c r="AS120" s="53">
        <f>'Temp Relocation Housing Costs'!AK120+'Temp Relocation Living Costs'!AK120</f>
        <v>526374092.301588</v>
      </c>
      <c r="AT120" s="53">
        <f>'Temp Relocation Housing Costs'!AL120+'Temp Relocation Living Costs'!AL120</f>
        <v>332124139.23839635</v>
      </c>
      <c r="AU120" s="53">
        <f>'Temp Relocation Housing Costs'!AM120+'Temp Relocation Living Costs'!AM120</f>
        <v>175608479.02467698</v>
      </c>
      <c r="AW120" s="68">
        <v>2139</v>
      </c>
      <c r="AX120" s="55">
        <f t="shared" si="14"/>
        <v>0</v>
      </c>
      <c r="AY120" s="56">
        <f t="shared" si="15"/>
        <v>4871434.431516666</v>
      </c>
      <c r="AZ120" s="57">
        <f t="shared" si="16"/>
        <v>4459045027.2637215</v>
      </c>
      <c r="BA120" s="58">
        <f t="shared" si="17"/>
        <v>4463916461.6952381</v>
      </c>
    </row>
    <row r="121" spans="1:53" x14ac:dyDescent="0.35">
      <c r="A121">
        <v>2140</v>
      </c>
      <c r="B121" s="51">
        <f>'Temp Relocation Housing Costs'!B121+'Temp Relocation Living Costs'!B121</f>
        <v>0</v>
      </c>
      <c r="C121" s="51">
        <f>'Temp Relocation Housing Costs'!C121+'Temp Relocation Living Costs'!C121</f>
        <v>0</v>
      </c>
      <c r="D121" s="51">
        <f>'Temp Relocation Housing Costs'!D121+'Temp Relocation Living Costs'!D121</f>
        <v>0</v>
      </c>
      <c r="E121" s="51">
        <f>'Temp Relocation Housing Costs'!E121+'Temp Relocation Living Costs'!E121</f>
        <v>0</v>
      </c>
      <c r="F121" s="51">
        <f>'Temp Relocation Housing Costs'!F121+'Temp Relocation Living Costs'!F121</f>
        <v>0</v>
      </c>
      <c r="G121" s="51">
        <f>'Temp Relocation Housing Costs'!G121+'Temp Relocation Living Costs'!G121</f>
        <v>0</v>
      </c>
      <c r="H121" s="52">
        <f>'Temp Relocation Housing Costs'!H121+'Temp Relocation Living Costs'!H121</f>
        <v>1132352.8621173354</v>
      </c>
      <c r="I121" s="52">
        <f>'Temp Relocation Housing Costs'!I121+'Temp Relocation Living Costs'!I121</f>
        <v>1299845.2230985325</v>
      </c>
      <c r="J121" s="52">
        <f>'Temp Relocation Housing Costs'!J121+'Temp Relocation Living Costs'!J121</f>
        <v>895385.3608455424</v>
      </c>
      <c r="K121" s="52">
        <f>'Temp Relocation Housing Costs'!K121+'Temp Relocation Living Costs'!K121</f>
        <v>807805.91389904649</v>
      </c>
      <c r="L121" s="52">
        <f>'Temp Relocation Housing Costs'!L121+'Temp Relocation Living Costs'!L121</f>
        <v>665369.03913635644</v>
      </c>
      <c r="M121" s="52">
        <f>'Temp Relocation Housing Costs'!M121+'Temp Relocation Living Costs'!M121</f>
        <v>282591.02194108278</v>
      </c>
      <c r="N121" s="53">
        <f>'Temp Relocation Housing Costs'!N121+'Temp Relocation Living Costs'!N121</f>
        <v>828232639.41819847</v>
      </c>
      <c r="O121" s="53">
        <f>'Temp Relocation Housing Costs'!O121+'Temp Relocation Living Costs'!O121</f>
        <v>1593918192.9452436</v>
      </c>
      <c r="P121" s="53">
        <f>'Temp Relocation Housing Costs'!P121+'Temp Relocation Living Costs'!P121</f>
        <v>1273283728.619854</v>
      </c>
      <c r="Q121" s="53">
        <f>'Temp Relocation Housing Costs'!Q121+'Temp Relocation Living Costs'!Q121</f>
        <v>520369981.81144273</v>
      </c>
      <c r="R121" s="53">
        <f>'Temp Relocation Housing Costs'!R121+'Temp Relocation Living Costs'!R121</f>
        <v>334320031.20060283</v>
      </c>
      <c r="S121" s="53">
        <f>'Temp Relocation Housing Costs'!S121+'Temp Relocation Living Costs'!S121</f>
        <v>189320179.15948704</v>
      </c>
      <c r="U121" s="68">
        <v>2140</v>
      </c>
      <c r="V121" s="55">
        <f t="shared" si="9"/>
        <v>0</v>
      </c>
      <c r="W121" s="56">
        <f t="shared" si="10"/>
        <v>5083349.4210378956</v>
      </c>
      <c r="X121" s="57">
        <f t="shared" si="11"/>
        <v>4739444753.1548281</v>
      </c>
      <c r="Y121" s="58">
        <f t="shared" si="12"/>
        <v>4744528102.5758657</v>
      </c>
      <c r="Z121" s="96">
        <f t="shared" si="13"/>
        <v>8003242.9495723369</v>
      </c>
      <c r="AC121">
        <v>2140</v>
      </c>
      <c r="AD121" s="51">
        <f>'Temp Relocation Housing Costs'!V121+'Temp Relocation Living Costs'!V121</f>
        <v>0</v>
      </c>
      <c r="AE121" s="51">
        <f>'Temp Relocation Housing Costs'!W121+'Temp Relocation Living Costs'!W121</f>
        <v>0</v>
      </c>
      <c r="AF121" s="51">
        <f>'Temp Relocation Housing Costs'!X121+'Temp Relocation Living Costs'!X121</f>
        <v>0</v>
      </c>
      <c r="AG121" s="51">
        <f>'Temp Relocation Housing Costs'!Y121+'Temp Relocation Living Costs'!Y121</f>
        <v>0</v>
      </c>
      <c r="AH121" s="51">
        <f>'Temp Relocation Housing Costs'!Z121+'Temp Relocation Living Costs'!Z121</f>
        <v>0</v>
      </c>
      <c r="AI121" s="51">
        <f>'Temp Relocation Housing Costs'!AA121+'Temp Relocation Living Costs'!AA121</f>
        <v>0</v>
      </c>
      <c r="AJ121" s="52">
        <f>'Temp Relocation Housing Costs'!AB121+'Temp Relocation Living Costs'!AB121</f>
        <v>1054192.9660062469</v>
      </c>
      <c r="AK121" s="52">
        <f>'Temp Relocation Housing Costs'!AC121+'Temp Relocation Living Costs'!AC121</f>
        <v>1187008.2265702172</v>
      </c>
      <c r="AL121" s="52">
        <f>'Temp Relocation Housing Costs'!AD121+'Temp Relocation Living Costs'!AD121</f>
        <v>809071.77006627666</v>
      </c>
      <c r="AM121" s="52">
        <f>'Temp Relocation Housing Costs'!AE121+'Temp Relocation Living Costs'!AE121</f>
        <v>805727.28174712067</v>
      </c>
      <c r="AN121" s="52">
        <f>'Temp Relocation Housing Costs'!AF121+'Temp Relocation Living Costs'!AF121</f>
        <v>651777.55785584683</v>
      </c>
      <c r="AO121" s="52">
        <f>'Temp Relocation Housing Costs'!AG121+'Temp Relocation Living Costs'!AG121</f>
        <v>258467.35920780228</v>
      </c>
      <c r="AP121" s="53">
        <f>'Temp Relocation Housing Costs'!AH121+'Temp Relocation Living Costs'!AH121</f>
        <v>771064437.51009822</v>
      </c>
      <c r="AQ121" s="53">
        <f>'Temp Relocation Housing Costs'!AI121+'Temp Relocation Living Costs'!AI121</f>
        <v>1455553302.720042</v>
      </c>
      <c r="AR121" s="53">
        <f>'Temp Relocation Housing Costs'!AJ121+'Temp Relocation Living Costs'!AJ121</f>
        <v>1150541392.745379</v>
      </c>
      <c r="AS121" s="53">
        <f>'Temp Relocation Housing Costs'!AK121+'Temp Relocation Living Costs'!AK121</f>
        <v>519030974.80929136</v>
      </c>
      <c r="AT121" s="53">
        <f>'Temp Relocation Housing Costs'!AL121+'Temp Relocation Living Costs'!AL121</f>
        <v>327490881.99393046</v>
      </c>
      <c r="AU121" s="53">
        <f>'Temp Relocation Housing Costs'!AM121+'Temp Relocation Living Costs'!AM121</f>
        <v>173158674.3838686</v>
      </c>
      <c r="AW121" s="68">
        <v>2140</v>
      </c>
      <c r="AX121" s="55">
        <f t="shared" si="14"/>
        <v>0</v>
      </c>
      <c r="AY121" s="56">
        <f t="shared" si="15"/>
        <v>4766245.1614535106</v>
      </c>
      <c r="AZ121" s="57">
        <f t="shared" si="16"/>
        <v>4396839664.1626091</v>
      </c>
      <c r="BA121" s="58">
        <f t="shared" si="17"/>
        <v>4401605909.3240623</v>
      </c>
    </row>
    <row r="122" spans="1:53" x14ac:dyDescent="0.35">
      <c r="A122">
        <v>2141</v>
      </c>
      <c r="B122" s="51">
        <f>'Temp Relocation Housing Costs'!B122+'Temp Relocation Living Costs'!B122</f>
        <v>0</v>
      </c>
      <c r="C122" s="51">
        <f>'Temp Relocation Housing Costs'!C122+'Temp Relocation Living Costs'!C122</f>
        <v>0</v>
      </c>
      <c r="D122" s="51">
        <f>'Temp Relocation Housing Costs'!D122+'Temp Relocation Living Costs'!D122</f>
        <v>0</v>
      </c>
      <c r="E122" s="51">
        <f>'Temp Relocation Housing Costs'!E122+'Temp Relocation Living Costs'!E122</f>
        <v>0</v>
      </c>
      <c r="F122" s="51">
        <f>'Temp Relocation Housing Costs'!F122+'Temp Relocation Living Costs'!F122</f>
        <v>0</v>
      </c>
      <c r="G122" s="51">
        <f>'Temp Relocation Housing Costs'!G122+'Temp Relocation Living Costs'!G122</f>
        <v>0</v>
      </c>
      <c r="H122" s="52">
        <f>'Temp Relocation Housing Costs'!H122+'Temp Relocation Living Costs'!H122</f>
        <v>1139184.7436684794</v>
      </c>
      <c r="I122" s="52">
        <f>'Temp Relocation Housing Costs'!I122+'Temp Relocation Living Costs'!I122</f>
        <v>1307687.6447465196</v>
      </c>
      <c r="J122" s="52">
        <f>'Temp Relocation Housing Costs'!J122+'Temp Relocation Living Costs'!J122</f>
        <v>900787.53443698492</v>
      </c>
      <c r="K122" s="52">
        <f>'Temp Relocation Housing Costs'!K122+'Temp Relocation Living Costs'!K122</f>
        <v>812679.69000250613</v>
      </c>
      <c r="L122" s="52">
        <f>'Temp Relocation Housing Costs'!L122+'Temp Relocation Living Costs'!L122</f>
        <v>669383.44366983208</v>
      </c>
      <c r="M122" s="52">
        <f>'Temp Relocation Housing Costs'!M122+'Temp Relocation Living Costs'!M122</f>
        <v>284295.9925857528</v>
      </c>
      <c r="N122" s="53">
        <f>'Temp Relocation Housing Costs'!N122+'Temp Relocation Living Costs'!N122</f>
        <v>839738324.79038358</v>
      </c>
      <c r="O122" s="53">
        <f>'Temp Relocation Housing Costs'!O122+'Temp Relocation Living Costs'!O122</f>
        <v>1616060668.8200321</v>
      </c>
      <c r="P122" s="53">
        <f>'Temp Relocation Housing Costs'!P122+'Temp Relocation Living Costs'!P122</f>
        <v>1290971997.9222014</v>
      </c>
      <c r="Q122" s="53">
        <f>'Temp Relocation Housing Costs'!Q122+'Temp Relocation Living Costs'!Q122</f>
        <v>527598884.66180384</v>
      </c>
      <c r="R122" s="53">
        <f>'Temp Relocation Housing Costs'!R122+'Temp Relocation Living Costs'!R122</f>
        <v>338964355.6446569</v>
      </c>
      <c r="S122" s="53">
        <f>'Temp Relocation Housing Costs'!S122+'Temp Relocation Living Costs'!S122</f>
        <v>191950187.09728691</v>
      </c>
      <c r="U122" s="68">
        <v>2141</v>
      </c>
      <c r="V122" s="55">
        <f t="shared" si="9"/>
        <v>0</v>
      </c>
      <c r="W122" s="56">
        <f t="shared" si="10"/>
        <v>5114019.0491100755</v>
      </c>
      <c r="X122" s="57">
        <f t="shared" si="11"/>
        <v>4805284418.9363642</v>
      </c>
      <c r="Y122" s="58">
        <f t="shared" si="12"/>
        <v>4810398437.9854746</v>
      </c>
      <c r="Z122" s="96">
        <f t="shared" si="13"/>
        <v>7686960.4323867168</v>
      </c>
      <c r="AC122">
        <v>2141</v>
      </c>
      <c r="AD122" s="51">
        <f>'Temp Relocation Housing Costs'!V122+'Temp Relocation Living Costs'!V122</f>
        <v>0</v>
      </c>
      <c r="AE122" s="51">
        <f>'Temp Relocation Housing Costs'!W122+'Temp Relocation Living Costs'!W122</f>
        <v>0</v>
      </c>
      <c r="AF122" s="51">
        <f>'Temp Relocation Housing Costs'!X122+'Temp Relocation Living Costs'!X122</f>
        <v>0</v>
      </c>
      <c r="AG122" s="51">
        <f>'Temp Relocation Housing Costs'!Y122+'Temp Relocation Living Costs'!Y122</f>
        <v>0</v>
      </c>
      <c r="AH122" s="51">
        <f>'Temp Relocation Housing Costs'!Z122+'Temp Relocation Living Costs'!Z122</f>
        <v>0</v>
      </c>
      <c r="AI122" s="51">
        <f>'Temp Relocation Housing Costs'!AA122+'Temp Relocation Living Costs'!AA122</f>
        <v>0</v>
      </c>
      <c r="AJ122" s="52">
        <f>'Temp Relocation Housing Costs'!AB122+'Temp Relocation Living Costs'!AB122</f>
        <v>1060553.2815198554</v>
      </c>
      <c r="AK122" s="52">
        <f>'Temp Relocation Housing Costs'!AC122+'Temp Relocation Living Costs'!AC122</f>
        <v>1194169.8630842958</v>
      </c>
      <c r="AL122" s="52">
        <f>'Temp Relocation Housing Costs'!AD122+'Temp Relocation Living Costs'!AD122</f>
        <v>813953.18352350185</v>
      </c>
      <c r="AM122" s="52">
        <f>'Temp Relocation Housing Costs'!AE122+'Temp Relocation Living Costs'!AE122</f>
        <v>810588.51673453313</v>
      </c>
      <c r="AN122" s="52">
        <f>'Temp Relocation Housing Costs'!AF122+'Temp Relocation Living Costs'!AF122</f>
        <v>655709.96022081166</v>
      </c>
      <c r="AO122" s="52">
        <f>'Temp Relocation Housing Costs'!AG122+'Temp Relocation Living Costs'!AG122</f>
        <v>260026.78334317543</v>
      </c>
      <c r="AP122" s="53">
        <f>'Temp Relocation Housing Costs'!AH122+'Temp Relocation Living Costs'!AH122</f>
        <v>781775950.67372346</v>
      </c>
      <c r="AQ122" s="53">
        <f>'Temp Relocation Housing Costs'!AI122+'Temp Relocation Living Costs'!AI122</f>
        <v>1475773633.9971409</v>
      </c>
      <c r="AR122" s="53">
        <f>'Temp Relocation Housing Costs'!AJ122+'Temp Relocation Living Costs'!AJ122</f>
        <v>1166524543.6652741</v>
      </c>
      <c r="AS122" s="53">
        <f>'Temp Relocation Housing Costs'!AK122+'Temp Relocation Living Costs'!AK122</f>
        <v>526241276.37235135</v>
      </c>
      <c r="AT122" s="53">
        <f>'Temp Relocation Housing Costs'!AL122+'Temp Relocation Living Costs'!AL122</f>
        <v>332040336.90689862</v>
      </c>
      <c r="AU122" s="53">
        <f>'Temp Relocation Housing Costs'!AM122+'Temp Relocation Living Costs'!AM122</f>
        <v>175564169.0868122</v>
      </c>
      <c r="AW122" s="68">
        <v>2141</v>
      </c>
      <c r="AX122" s="55">
        <f t="shared" si="14"/>
        <v>0</v>
      </c>
      <c r="AY122" s="56">
        <f t="shared" si="15"/>
        <v>4795001.5884261727</v>
      </c>
      <c r="AZ122" s="57">
        <f t="shared" si="16"/>
        <v>4457919910.7021999</v>
      </c>
      <c r="BA122" s="58">
        <f t="shared" si="17"/>
        <v>4462714912.2906265</v>
      </c>
    </row>
    <row r="123" spans="1:53" x14ac:dyDescent="0.35">
      <c r="A123">
        <v>2142</v>
      </c>
      <c r="B123" s="51">
        <f>'Temp Relocation Housing Costs'!B123+'Temp Relocation Living Costs'!B123</f>
        <v>0</v>
      </c>
      <c r="C123" s="51">
        <f>'Temp Relocation Housing Costs'!C123+'Temp Relocation Living Costs'!C123</f>
        <v>0</v>
      </c>
      <c r="D123" s="51">
        <f>'Temp Relocation Housing Costs'!D123+'Temp Relocation Living Costs'!D123</f>
        <v>0</v>
      </c>
      <c r="E123" s="51">
        <f>'Temp Relocation Housing Costs'!E123+'Temp Relocation Living Costs'!E123</f>
        <v>0</v>
      </c>
      <c r="F123" s="51">
        <f>'Temp Relocation Housing Costs'!F123+'Temp Relocation Living Costs'!F123</f>
        <v>0</v>
      </c>
      <c r="G123" s="51">
        <f>'Temp Relocation Housing Costs'!G123+'Temp Relocation Living Costs'!G123</f>
        <v>0</v>
      </c>
      <c r="H123" s="52">
        <f>'Temp Relocation Housing Costs'!H123+'Temp Relocation Living Costs'!H123</f>
        <v>1146057.8443546561</v>
      </c>
      <c r="I123" s="52">
        <f>'Temp Relocation Housing Costs'!I123+'Temp Relocation Living Costs'!I123</f>
        <v>1315577.3824719996</v>
      </c>
      <c r="J123" s="52">
        <f>'Temp Relocation Housing Costs'!J123+'Temp Relocation Living Costs'!J123</f>
        <v>906222.30123442388</v>
      </c>
      <c r="K123" s="52">
        <f>'Temp Relocation Housing Costs'!K123+'Temp Relocation Living Costs'!K123</f>
        <v>817582.87130478653</v>
      </c>
      <c r="L123" s="52">
        <f>'Temp Relocation Housing Costs'!L123+'Temp Relocation Living Costs'!L123</f>
        <v>673422.06851235498</v>
      </c>
      <c r="M123" s="52">
        <f>'Temp Relocation Housing Costs'!M123+'Temp Relocation Living Costs'!M123</f>
        <v>286011.24991567986</v>
      </c>
      <c r="N123" s="53">
        <f>'Temp Relocation Housing Costs'!N123+'Temp Relocation Living Costs'!N123</f>
        <v>851403845.44263816</v>
      </c>
      <c r="O123" s="53">
        <f>'Temp Relocation Housing Costs'!O123+'Temp Relocation Living Costs'!O123</f>
        <v>1638510744.6958978</v>
      </c>
      <c r="P123" s="53">
        <f>'Temp Relocation Housing Costs'!P123+'Temp Relocation Living Costs'!P123</f>
        <v>1308905990.0464776</v>
      </c>
      <c r="Q123" s="53">
        <f>'Temp Relocation Housing Costs'!Q123+'Temp Relocation Living Costs'!Q123</f>
        <v>534928210.36176527</v>
      </c>
      <c r="R123" s="53">
        <f>'Temp Relocation Housing Costs'!R123+'Temp Relocation Living Costs'!R123</f>
        <v>343673198.35722208</v>
      </c>
      <c r="S123" s="53">
        <f>'Temp Relocation Housing Costs'!S123+'Temp Relocation Living Costs'!S123</f>
        <v>194616730.71651074</v>
      </c>
      <c r="U123" s="68">
        <v>2142</v>
      </c>
      <c r="V123" s="55">
        <f t="shared" si="9"/>
        <v>0</v>
      </c>
      <c r="W123" s="56">
        <f t="shared" si="10"/>
        <v>5144873.7177939015</v>
      </c>
      <c r="X123" s="57">
        <f t="shared" si="11"/>
        <v>4872038719.620512</v>
      </c>
      <c r="Y123" s="58">
        <f t="shared" si="12"/>
        <v>4877183593.3383055</v>
      </c>
      <c r="Z123" s="96">
        <f t="shared" si="13"/>
        <v>7383177.6519468594</v>
      </c>
      <c r="AC123">
        <v>2142</v>
      </c>
      <c r="AD123" s="51">
        <f>'Temp Relocation Housing Costs'!V123+'Temp Relocation Living Costs'!V123</f>
        <v>0</v>
      </c>
      <c r="AE123" s="51">
        <f>'Temp Relocation Housing Costs'!W123+'Temp Relocation Living Costs'!W123</f>
        <v>0</v>
      </c>
      <c r="AF123" s="51">
        <f>'Temp Relocation Housing Costs'!X123+'Temp Relocation Living Costs'!X123</f>
        <v>0</v>
      </c>
      <c r="AG123" s="51">
        <f>'Temp Relocation Housing Costs'!Y123+'Temp Relocation Living Costs'!Y123</f>
        <v>0</v>
      </c>
      <c r="AH123" s="51">
        <f>'Temp Relocation Housing Costs'!Z123+'Temp Relocation Living Costs'!Z123</f>
        <v>0</v>
      </c>
      <c r="AI123" s="51">
        <f>'Temp Relocation Housing Costs'!AA123+'Temp Relocation Living Costs'!AA123</f>
        <v>0</v>
      </c>
      <c r="AJ123" s="52">
        <f>'Temp Relocation Housing Costs'!AB123+'Temp Relocation Living Costs'!AB123</f>
        <v>1066951.971045373</v>
      </c>
      <c r="AK123" s="52">
        <f>'Temp Relocation Housing Costs'!AC123+'Temp Relocation Living Costs'!AC123</f>
        <v>1201374.7082606324</v>
      </c>
      <c r="AL123" s="52">
        <f>'Temp Relocation Housing Costs'!AD123+'Temp Relocation Living Costs'!AD123</f>
        <v>818864.04825837864</v>
      </c>
      <c r="AM123" s="52">
        <f>'Temp Relocation Housing Costs'!AE123+'Temp Relocation Living Costs'!AE123</f>
        <v>815479.08125581895</v>
      </c>
      <c r="AN123" s="52">
        <f>'Temp Relocation Housing Costs'!AF123+'Temp Relocation Living Costs'!AF123</f>
        <v>659666.08814701065</v>
      </c>
      <c r="AO123" s="52">
        <f>'Temp Relocation Housing Costs'!AG123+'Temp Relocation Living Costs'!AG123</f>
        <v>261595.61603072102</v>
      </c>
      <c r="AP123" s="53">
        <f>'Temp Relocation Housing Costs'!AH123+'Temp Relocation Living Costs'!AH123</f>
        <v>792636266.59451532</v>
      </c>
      <c r="AQ123" s="53">
        <f>'Temp Relocation Housing Costs'!AI123+'Temp Relocation Living Costs'!AI123</f>
        <v>1496274863.1267548</v>
      </c>
      <c r="AR123" s="53">
        <f>'Temp Relocation Housing Costs'!AJ123+'Temp Relocation Living Costs'!AJ123</f>
        <v>1182729730.1546316</v>
      </c>
      <c r="AS123" s="53">
        <f>'Temp Relocation Housing Costs'!AK123+'Temp Relocation Living Costs'!AK123</f>
        <v>533551742.37867874</v>
      </c>
      <c r="AT123" s="53">
        <f>'Temp Relocation Housing Costs'!AL123+'Temp Relocation Living Costs'!AL123</f>
        <v>336652992.17487848</v>
      </c>
      <c r="AU123" s="53">
        <f>'Temp Relocation Housing Costs'!AM123+'Temp Relocation Living Costs'!AM123</f>
        <v>178003080.56651551</v>
      </c>
      <c r="AW123" s="68">
        <v>2142</v>
      </c>
      <c r="AX123" s="55">
        <f t="shared" si="14"/>
        <v>0</v>
      </c>
      <c r="AY123" s="56">
        <f t="shared" si="15"/>
        <v>4823931.5129979346</v>
      </c>
      <c r="AZ123" s="57">
        <f t="shared" si="16"/>
        <v>4519848674.9959745</v>
      </c>
      <c r="BA123" s="58">
        <f t="shared" si="17"/>
        <v>4524672606.5089722</v>
      </c>
    </row>
    <row r="124" spans="1:53" x14ac:dyDescent="0.35">
      <c r="A124">
        <v>2143</v>
      </c>
      <c r="B124" s="51">
        <f>'Temp Relocation Housing Costs'!B124+'Temp Relocation Living Costs'!B124</f>
        <v>0</v>
      </c>
      <c r="C124" s="51">
        <f>'Temp Relocation Housing Costs'!C124+'Temp Relocation Living Costs'!C124</f>
        <v>0</v>
      </c>
      <c r="D124" s="51">
        <f>'Temp Relocation Housing Costs'!D124+'Temp Relocation Living Costs'!D124</f>
        <v>0</v>
      </c>
      <c r="E124" s="51">
        <f>'Temp Relocation Housing Costs'!E124+'Temp Relocation Living Costs'!E124</f>
        <v>0</v>
      </c>
      <c r="F124" s="51">
        <f>'Temp Relocation Housing Costs'!F124+'Temp Relocation Living Costs'!F124</f>
        <v>0</v>
      </c>
      <c r="G124" s="51">
        <f>'Temp Relocation Housing Costs'!G124+'Temp Relocation Living Costs'!G124</f>
        <v>0</v>
      </c>
      <c r="H124" s="52">
        <f>'Temp Relocation Housing Costs'!H124+'Temp Relocation Living Costs'!H124</f>
        <v>1152972.4128653498</v>
      </c>
      <c r="I124" s="52">
        <f>'Temp Relocation Housing Costs'!I124+'Temp Relocation Living Costs'!I124</f>
        <v>1323514.7217494457</v>
      </c>
      <c r="J124" s="52">
        <f>'Temp Relocation Housing Costs'!J124+'Temp Relocation Living Costs'!J124</f>
        <v>911689.85788409051</v>
      </c>
      <c r="K124" s="52">
        <f>'Temp Relocation Housing Costs'!K124+'Temp Relocation Living Costs'!K124</f>
        <v>822515.63521775464</v>
      </c>
      <c r="L124" s="52">
        <f>'Temp Relocation Housing Costs'!L124+'Temp Relocation Living Costs'!L124</f>
        <v>677485.05979353562</v>
      </c>
      <c r="M124" s="52">
        <f>'Temp Relocation Housing Costs'!M124+'Temp Relocation Living Costs'!M124</f>
        <v>287736.85599404026</v>
      </c>
      <c r="N124" s="53">
        <f>'Temp Relocation Housing Costs'!N124+'Temp Relocation Living Costs'!N124</f>
        <v>863231421.78304052</v>
      </c>
      <c r="O124" s="53">
        <f>'Temp Relocation Housing Costs'!O124+'Temp Relocation Living Costs'!O124</f>
        <v>1661272693.7065754</v>
      </c>
      <c r="P124" s="53">
        <f>'Temp Relocation Housing Costs'!P124+'Temp Relocation Living Costs'!P124</f>
        <v>1327089118.5377944</v>
      </c>
      <c r="Q124" s="53">
        <f>'Temp Relocation Housing Costs'!Q124+'Temp Relocation Living Costs'!Q124</f>
        <v>542359353.97070599</v>
      </c>
      <c r="R124" s="53">
        <f>'Temp Relocation Housing Costs'!R124+'Temp Relocation Living Costs'!R124</f>
        <v>348447455.61654544</v>
      </c>
      <c r="S124" s="53">
        <f>'Temp Relocation Housing Costs'!S124+'Temp Relocation Living Costs'!S124</f>
        <v>197320317.56544301</v>
      </c>
      <c r="U124" s="68">
        <v>2143</v>
      </c>
      <c r="V124" s="55">
        <f t="shared" si="9"/>
        <v>0</v>
      </c>
      <c r="W124" s="56">
        <f t="shared" si="10"/>
        <v>5175914.5435042158</v>
      </c>
      <c r="X124" s="57">
        <f t="shared" si="11"/>
        <v>4939720361.1801052</v>
      </c>
      <c r="Y124" s="58">
        <f t="shared" si="12"/>
        <v>4944896275.723609</v>
      </c>
      <c r="Z124" s="96">
        <f t="shared" si="13"/>
        <v>7091400.5864240741</v>
      </c>
      <c r="AC124">
        <v>2143</v>
      </c>
      <c r="AD124" s="51">
        <f>'Temp Relocation Housing Costs'!V124+'Temp Relocation Living Costs'!V124</f>
        <v>0</v>
      </c>
      <c r="AE124" s="51">
        <f>'Temp Relocation Housing Costs'!W124+'Temp Relocation Living Costs'!W124</f>
        <v>0</v>
      </c>
      <c r="AF124" s="51">
        <f>'Temp Relocation Housing Costs'!X124+'Temp Relocation Living Costs'!X124</f>
        <v>0</v>
      </c>
      <c r="AG124" s="51">
        <f>'Temp Relocation Housing Costs'!Y124+'Temp Relocation Living Costs'!Y124</f>
        <v>0</v>
      </c>
      <c r="AH124" s="51">
        <f>'Temp Relocation Housing Costs'!Z124+'Temp Relocation Living Costs'!Z124</f>
        <v>0</v>
      </c>
      <c r="AI124" s="51">
        <f>'Temp Relocation Housing Costs'!AA124+'Temp Relocation Living Costs'!AA124</f>
        <v>0</v>
      </c>
      <c r="AJ124" s="52">
        <f>'Temp Relocation Housing Costs'!AB124+'Temp Relocation Living Costs'!AB124</f>
        <v>1073389.2661066593</v>
      </c>
      <c r="AK124" s="52">
        <f>'Temp Relocation Housing Costs'!AC124+'Temp Relocation Living Costs'!AC124</f>
        <v>1208623.0227922259</v>
      </c>
      <c r="AL124" s="52">
        <f>'Temp Relocation Housing Costs'!AD124+'Temp Relocation Living Costs'!AD124</f>
        <v>823804.541960784</v>
      </c>
      <c r="AM124" s="52">
        <f>'Temp Relocation Housing Costs'!AE124+'Temp Relocation Living Costs'!AE124</f>
        <v>820399.15226633241</v>
      </c>
      <c r="AN124" s="52">
        <f>'Temp Relocation Housing Costs'!AF124+'Temp Relocation Living Costs'!AF124</f>
        <v>663646.08477906743</v>
      </c>
      <c r="AO124" s="52">
        <f>'Temp Relocation Housing Costs'!AG124+'Temp Relocation Living Costs'!AG124</f>
        <v>263173.9140355307</v>
      </c>
      <c r="AP124" s="53">
        <f>'Temp Relocation Housing Costs'!AH124+'Temp Relocation Living Costs'!AH124</f>
        <v>803647452.41837573</v>
      </c>
      <c r="AQ124" s="53">
        <f>'Temp Relocation Housing Costs'!AI124+'Temp Relocation Living Costs'!AI124</f>
        <v>1517060892.3003206</v>
      </c>
      <c r="AR124" s="53">
        <f>'Temp Relocation Housing Costs'!AJ124+'Temp Relocation Living Costs'!AJ124</f>
        <v>1199160036.6987545</v>
      </c>
      <c r="AS124" s="53">
        <f>'Temp Relocation Housing Costs'!AK124+'Temp Relocation Living Costs'!AK124</f>
        <v>540963764.29790986</v>
      </c>
      <c r="AT124" s="53">
        <f>'Temp Relocation Housing Costs'!AL124+'Temp Relocation Living Costs'!AL124</f>
        <v>341329725.76785773</v>
      </c>
      <c r="AU124" s="53">
        <f>'Temp Relocation Housing Costs'!AM124+'Temp Relocation Living Costs'!AM124</f>
        <v>180475873.04390058</v>
      </c>
      <c r="AW124" s="68">
        <v>2143</v>
      </c>
      <c r="AX124" s="55">
        <f t="shared" si="14"/>
        <v>0</v>
      </c>
      <c r="AY124" s="56">
        <f t="shared" si="15"/>
        <v>4853035.9819406001</v>
      </c>
      <c r="AZ124" s="57">
        <f t="shared" si="16"/>
        <v>4582637744.5271187</v>
      </c>
      <c r="BA124" s="58">
        <f t="shared" si="17"/>
        <v>4587490780.509059</v>
      </c>
    </row>
    <row r="125" spans="1:53" x14ac:dyDescent="0.35">
      <c r="A125">
        <v>2144</v>
      </c>
      <c r="B125" s="51">
        <f>'Temp Relocation Housing Costs'!B125+'Temp Relocation Living Costs'!B125</f>
        <v>0</v>
      </c>
      <c r="C125" s="51">
        <f>'Temp Relocation Housing Costs'!C125+'Temp Relocation Living Costs'!C125</f>
        <v>0</v>
      </c>
      <c r="D125" s="51">
        <f>'Temp Relocation Housing Costs'!D125+'Temp Relocation Living Costs'!D125</f>
        <v>0</v>
      </c>
      <c r="E125" s="51">
        <f>'Temp Relocation Housing Costs'!E125+'Temp Relocation Living Costs'!E125</f>
        <v>0</v>
      </c>
      <c r="F125" s="51">
        <f>'Temp Relocation Housing Costs'!F125+'Temp Relocation Living Costs'!F125</f>
        <v>0</v>
      </c>
      <c r="G125" s="51">
        <f>'Temp Relocation Housing Costs'!G125+'Temp Relocation Living Costs'!G125</f>
        <v>0</v>
      </c>
      <c r="H125" s="52">
        <f>'Temp Relocation Housing Costs'!H125+'Temp Relocation Living Costs'!H125</f>
        <v>1159928.6993904738</v>
      </c>
      <c r="I125" s="52">
        <f>'Temp Relocation Housing Costs'!I125+'Temp Relocation Living Costs'!I125</f>
        <v>1331499.9497756988</v>
      </c>
      <c r="J125" s="52">
        <f>'Temp Relocation Housing Costs'!J125+'Temp Relocation Living Costs'!J125</f>
        <v>917190.40221865126</v>
      </c>
      <c r="K125" s="52">
        <f>'Temp Relocation Housing Costs'!K125+'Temp Relocation Living Costs'!K125</f>
        <v>827478.16022366472</v>
      </c>
      <c r="L125" s="52">
        <f>'Temp Relocation Housing Costs'!L125+'Temp Relocation Living Costs'!L125</f>
        <v>681572.56452463532</v>
      </c>
      <c r="M125" s="52">
        <f>'Temp Relocation Housing Costs'!M125+'Temp Relocation Living Costs'!M125</f>
        <v>289472.87325845909</v>
      </c>
      <c r="N125" s="53">
        <f>'Temp Relocation Housing Costs'!N125+'Temp Relocation Living Costs'!N125</f>
        <v>875223305.06525087</v>
      </c>
      <c r="O125" s="53">
        <f>'Temp Relocation Housing Costs'!O125+'Temp Relocation Living Costs'!O125</f>
        <v>1684350848.347544</v>
      </c>
      <c r="P125" s="53">
        <f>'Temp Relocation Housing Costs'!P125+'Temp Relocation Living Costs'!P125</f>
        <v>1345524844.3617277</v>
      </c>
      <c r="Q125" s="53">
        <f>'Temp Relocation Housing Costs'!Q125+'Temp Relocation Living Costs'!Q125</f>
        <v>549893729.92796373</v>
      </c>
      <c r="R125" s="53">
        <f>'Temp Relocation Housing Costs'!R125+'Temp Relocation Living Costs'!R125</f>
        <v>353288036.1518389</v>
      </c>
      <c r="S125" s="53">
        <f>'Temp Relocation Housing Costs'!S125+'Temp Relocation Living Costs'!S125</f>
        <v>200061462.24315393</v>
      </c>
      <c r="U125" s="68">
        <v>2144</v>
      </c>
      <c r="V125" s="55">
        <f t="shared" si="9"/>
        <v>0</v>
      </c>
      <c r="W125" s="56">
        <f t="shared" si="10"/>
        <v>5207142.6493915832</v>
      </c>
      <c r="X125" s="57">
        <f t="shared" si="11"/>
        <v>5008342226.0974789</v>
      </c>
      <c r="Y125" s="58">
        <f t="shared" si="12"/>
        <v>5013549368.74687</v>
      </c>
      <c r="Z125" s="96">
        <f t="shared" si="13"/>
        <v>6811154.7400524719</v>
      </c>
      <c r="AC125">
        <v>2144</v>
      </c>
      <c r="AD125" s="51">
        <f>'Temp Relocation Housing Costs'!V125+'Temp Relocation Living Costs'!V125</f>
        <v>0</v>
      </c>
      <c r="AE125" s="51">
        <f>'Temp Relocation Housing Costs'!W125+'Temp Relocation Living Costs'!W125</f>
        <v>0</v>
      </c>
      <c r="AF125" s="51">
        <f>'Temp Relocation Housing Costs'!X125+'Temp Relocation Living Costs'!X125</f>
        <v>0</v>
      </c>
      <c r="AG125" s="51">
        <f>'Temp Relocation Housing Costs'!Y125+'Temp Relocation Living Costs'!Y125</f>
        <v>0</v>
      </c>
      <c r="AH125" s="51">
        <f>'Temp Relocation Housing Costs'!Z125+'Temp Relocation Living Costs'!Z125</f>
        <v>0</v>
      </c>
      <c r="AI125" s="51">
        <f>'Temp Relocation Housing Costs'!AA125+'Temp Relocation Living Costs'!AA125</f>
        <v>0</v>
      </c>
      <c r="AJ125" s="52">
        <f>'Temp Relocation Housing Costs'!AB125+'Temp Relocation Living Costs'!AB125</f>
        <v>1079865.3996244371</v>
      </c>
      <c r="AK125" s="52">
        <f>'Temp Relocation Housing Costs'!AC125+'Temp Relocation Living Costs'!AC125</f>
        <v>1215915.0689449266</v>
      </c>
      <c r="AL125" s="52">
        <f>'Temp Relocation Housing Costs'!AD125+'Temp Relocation Living Costs'!AD125</f>
        <v>828774.84339265968</v>
      </c>
      <c r="AM125" s="52">
        <f>'Temp Relocation Housing Costs'!AE125+'Temp Relocation Living Costs'!AE125</f>
        <v>825348.90778906038</v>
      </c>
      <c r="AN125" s="52">
        <f>'Temp Relocation Housing Costs'!AF125+'Temp Relocation Living Costs'!AF125</f>
        <v>667650.09412524651</v>
      </c>
      <c r="AO125" s="52">
        <f>'Temp Relocation Housing Costs'!AG125+'Temp Relocation Living Costs'!AG125</f>
        <v>264761.73446517991</v>
      </c>
      <c r="AP125" s="53">
        <f>'Temp Relocation Housing Costs'!AH125+'Temp Relocation Living Costs'!AH125</f>
        <v>814811604.00769198</v>
      </c>
      <c r="AQ125" s="53">
        <f>'Temp Relocation Housing Costs'!AI125+'Temp Relocation Living Costs'!AI125</f>
        <v>1538135677.9179413</v>
      </c>
      <c r="AR125" s="53">
        <f>'Temp Relocation Housing Costs'!AJ125+'Temp Relocation Living Costs'!AJ125</f>
        <v>1215818590.6321592</v>
      </c>
      <c r="AS125" s="53">
        <f>'Temp Relocation Housing Costs'!AK125+'Temp Relocation Living Costs'!AK125</f>
        <v>548478752.92977178</v>
      </c>
      <c r="AT125" s="53">
        <f>'Temp Relocation Housing Costs'!AL125+'Temp Relocation Living Costs'!AL125</f>
        <v>346071427.85245311</v>
      </c>
      <c r="AU125" s="53">
        <f>'Temp Relocation Housing Costs'!AM125+'Temp Relocation Living Costs'!AM125</f>
        <v>182983017.18877792</v>
      </c>
      <c r="AW125" s="68">
        <v>2144</v>
      </c>
      <c r="AX125" s="55">
        <f t="shared" si="14"/>
        <v>0</v>
      </c>
      <c r="AY125" s="56">
        <f t="shared" si="15"/>
        <v>4882316.0483415099</v>
      </c>
      <c r="AZ125" s="57">
        <f t="shared" si="16"/>
        <v>4646299070.5287952</v>
      </c>
      <c r="BA125" s="58">
        <f t="shared" si="17"/>
        <v>4651181386.577137</v>
      </c>
    </row>
    <row r="126" spans="1:53" x14ac:dyDescent="0.35">
      <c r="A126">
        <v>2145</v>
      </c>
      <c r="B126" s="51">
        <f>'Temp Relocation Housing Costs'!B126+'Temp Relocation Living Costs'!B126</f>
        <v>0</v>
      </c>
      <c r="C126" s="51">
        <f>'Temp Relocation Housing Costs'!C126+'Temp Relocation Living Costs'!C126</f>
        <v>0</v>
      </c>
      <c r="D126" s="51">
        <f>'Temp Relocation Housing Costs'!D126+'Temp Relocation Living Costs'!D126</f>
        <v>0</v>
      </c>
      <c r="E126" s="51">
        <f>'Temp Relocation Housing Costs'!E126+'Temp Relocation Living Costs'!E126</f>
        <v>0</v>
      </c>
      <c r="F126" s="51">
        <f>'Temp Relocation Housing Costs'!F126+'Temp Relocation Living Costs'!F126</f>
        <v>0</v>
      </c>
      <c r="G126" s="51">
        <f>'Temp Relocation Housing Costs'!G126+'Temp Relocation Living Costs'!G126</f>
        <v>0</v>
      </c>
      <c r="H126" s="52">
        <f>'Temp Relocation Housing Costs'!H126+'Temp Relocation Living Costs'!H126</f>
        <v>1166926.9556294256</v>
      </c>
      <c r="I126" s="52">
        <f>'Temp Relocation Housing Costs'!I126+'Temp Relocation Living Costs'!I126</f>
        <v>1339533.3554803589</v>
      </c>
      <c r="J126" s="52">
        <f>'Temp Relocation Housing Costs'!J126+'Temp Relocation Living Costs'!J126</f>
        <v>922724.13326436677</v>
      </c>
      <c r="K126" s="52">
        <f>'Temp Relocation Housing Costs'!K126+'Temp Relocation Living Costs'!K126</f>
        <v>832470.62588161835</v>
      </c>
      <c r="L126" s="52">
        <f>'Temp Relocation Housing Costs'!L126+'Temp Relocation Living Costs'!L126</f>
        <v>685684.73060388642</v>
      </c>
      <c r="M126" s="52">
        <f>'Temp Relocation Housing Costs'!M126+'Temp Relocation Living Costs'!M126</f>
        <v>291219.36452326959</v>
      </c>
      <c r="N126" s="53">
        <f>'Temp Relocation Housing Costs'!N126+'Temp Relocation Living Costs'!N126</f>
        <v>887381777.81701136</v>
      </c>
      <c r="O126" s="53">
        <f>'Temp Relocation Housing Costs'!O126+'Temp Relocation Living Costs'!O126</f>
        <v>1707749601.3006682</v>
      </c>
      <c r="P126" s="53">
        <f>'Temp Relocation Housing Costs'!P126+'Temp Relocation Living Costs'!P126</f>
        <v>1364216676.563076</v>
      </c>
      <c r="Q126" s="53">
        <f>'Temp Relocation Housing Costs'!Q126+'Temp Relocation Living Costs'!Q126</f>
        <v>557532772.32205868</v>
      </c>
      <c r="R126" s="53">
        <f>'Temp Relocation Housing Costs'!R126+'Temp Relocation Living Costs'!R126</f>
        <v>358195861.31624651</v>
      </c>
      <c r="S126" s="53">
        <f>'Temp Relocation Housing Costs'!S126+'Temp Relocation Living Costs'!S126</f>
        <v>202840686.49744803</v>
      </c>
      <c r="U126" s="68">
        <v>2145</v>
      </c>
      <c r="V126" s="55">
        <f t="shared" si="9"/>
        <v>0</v>
      </c>
      <c r="W126" s="56">
        <f t="shared" si="10"/>
        <v>5238559.1653829254</v>
      </c>
      <c r="X126" s="57">
        <f t="shared" si="11"/>
        <v>5077917375.8165092</v>
      </c>
      <c r="Y126" s="58">
        <f t="shared" si="12"/>
        <v>5083155934.9818926</v>
      </c>
      <c r="Z126" s="96">
        <f t="shared" si="13"/>
        <v>6541984.3713181671</v>
      </c>
      <c r="AC126">
        <v>2145</v>
      </c>
      <c r="AD126" s="51">
        <f>'Temp Relocation Housing Costs'!V126+'Temp Relocation Living Costs'!V126</f>
        <v>0</v>
      </c>
      <c r="AE126" s="51">
        <f>'Temp Relocation Housing Costs'!W126+'Temp Relocation Living Costs'!W126</f>
        <v>0</v>
      </c>
      <c r="AF126" s="51">
        <f>'Temp Relocation Housing Costs'!X126+'Temp Relocation Living Costs'!X126</f>
        <v>0</v>
      </c>
      <c r="AG126" s="51">
        <f>'Temp Relocation Housing Costs'!Y126+'Temp Relocation Living Costs'!Y126</f>
        <v>0</v>
      </c>
      <c r="AH126" s="51">
        <f>'Temp Relocation Housing Costs'!Z126+'Temp Relocation Living Costs'!Z126</f>
        <v>0</v>
      </c>
      <c r="AI126" s="51">
        <f>'Temp Relocation Housing Costs'!AA126+'Temp Relocation Living Costs'!AA126</f>
        <v>0</v>
      </c>
      <c r="AJ126" s="52">
        <f>'Temp Relocation Housing Costs'!AB126+'Temp Relocation Living Costs'!AB126</f>
        <v>1086380.605924722</v>
      </c>
      <c r="AK126" s="52">
        <f>'Temp Relocation Housing Costs'!AC126+'Temp Relocation Living Costs'!AC126</f>
        <v>1223251.1105669255</v>
      </c>
      <c r="AL126" s="52">
        <f>'Temp Relocation Housing Costs'!AD126+'Temp Relocation Living Costs'!AD126</f>
        <v>833775.13239448087</v>
      </c>
      <c r="AM126" s="52">
        <f>'Temp Relocation Housing Costs'!AE126+'Temp Relocation Living Costs'!AE126</f>
        <v>830328.52692106587</v>
      </c>
      <c r="AN126" s="52">
        <f>'Temp Relocation Housing Costs'!AF126+'Temp Relocation Living Costs'!AF126</f>
        <v>671678.26106266642</v>
      </c>
      <c r="AO126" s="52">
        <f>'Temp Relocation Housing Costs'!AG126+'Temp Relocation Living Costs'!AG126</f>
        <v>266359.13477179396</v>
      </c>
      <c r="AP126" s="53">
        <f>'Temp Relocation Housing Costs'!AH126+'Temp Relocation Living Costs'!AH126</f>
        <v>826130846.34026122</v>
      </c>
      <c r="AQ126" s="53">
        <f>'Temp Relocation Housing Costs'!AI126+'Temp Relocation Living Costs'!AI126</f>
        <v>1559503231.3414435</v>
      </c>
      <c r="AR126" s="53">
        <f>'Temp Relocation Housing Costs'!AJ126+'Temp Relocation Living Costs'!AJ126</f>
        <v>1232708562.7338307</v>
      </c>
      <c r="AS126" s="53">
        <f>'Temp Relocation Housing Costs'!AK126+'Temp Relocation Living Costs'!AK126</f>
        <v>556098138.67261291</v>
      </c>
      <c r="AT126" s="53">
        <f>'Temp Relocation Housing Costs'!AL126+'Temp Relocation Living Costs'!AL126</f>
        <v>350879000.96134472</v>
      </c>
      <c r="AU126" s="53">
        <f>'Temp Relocation Housing Costs'!AM126+'Temp Relocation Living Costs'!AM126</f>
        <v>185524990.20943329</v>
      </c>
      <c r="AW126" s="68">
        <v>2145</v>
      </c>
      <c r="AX126" s="55">
        <f t="shared" si="14"/>
        <v>0</v>
      </c>
      <c r="AY126" s="56">
        <f t="shared" si="15"/>
        <v>4911772.7716416549</v>
      </c>
      <c r="AZ126" s="57">
        <f t="shared" si="16"/>
        <v>4710844770.2589264</v>
      </c>
      <c r="BA126" s="58">
        <f t="shared" si="17"/>
        <v>4715756543.0305681</v>
      </c>
    </row>
    <row r="127" spans="1:53" x14ac:dyDescent="0.35">
      <c r="A127">
        <v>2146</v>
      </c>
      <c r="B127" s="51">
        <f>'Temp Relocation Housing Costs'!B127+'Temp Relocation Living Costs'!B127</f>
        <v>0</v>
      </c>
      <c r="C127" s="51">
        <f>'Temp Relocation Housing Costs'!C127+'Temp Relocation Living Costs'!C127</f>
        <v>0</v>
      </c>
      <c r="D127" s="51">
        <f>'Temp Relocation Housing Costs'!D127+'Temp Relocation Living Costs'!D127</f>
        <v>0</v>
      </c>
      <c r="E127" s="51">
        <f>'Temp Relocation Housing Costs'!E127+'Temp Relocation Living Costs'!E127</f>
        <v>0</v>
      </c>
      <c r="F127" s="51">
        <f>'Temp Relocation Housing Costs'!F127+'Temp Relocation Living Costs'!F127</f>
        <v>0</v>
      </c>
      <c r="G127" s="51">
        <f>'Temp Relocation Housing Costs'!G127+'Temp Relocation Living Costs'!G127</f>
        <v>0</v>
      </c>
      <c r="H127" s="52">
        <f>'Temp Relocation Housing Costs'!H127+'Temp Relocation Living Costs'!H127</f>
        <v>1173967.4348001939</v>
      </c>
      <c r="I127" s="52">
        <f>'Temp Relocation Housing Costs'!I127+'Temp Relocation Living Costs'!I127</f>
        <v>1347615.2295362391</v>
      </c>
      <c r="J127" s="52">
        <f>'Temp Relocation Housing Costs'!J127+'Temp Relocation Living Costs'!J127</f>
        <v>928291.25124829321</v>
      </c>
      <c r="K127" s="52">
        <f>'Temp Relocation Housing Costs'!K127+'Temp Relocation Living Costs'!K127</f>
        <v>837493.21283405926</v>
      </c>
      <c r="L127" s="52">
        <f>'Temp Relocation Housing Costs'!L127+'Temp Relocation Living Costs'!L127</f>
        <v>689821.70682184224</v>
      </c>
      <c r="M127" s="52">
        <f>'Temp Relocation Housing Costs'!M127+'Temp Relocation Living Costs'!M127</f>
        <v>292976.3929817857</v>
      </c>
      <c r="N127" s="53">
        <f>'Temp Relocation Housing Costs'!N127+'Temp Relocation Living Costs'!N127</f>
        <v>899709154.27460313</v>
      </c>
      <c r="O127" s="53">
        <f>'Temp Relocation Housing Costs'!O127+'Temp Relocation Living Costs'!O127</f>
        <v>1731473406.2703004</v>
      </c>
      <c r="P127" s="53">
        <f>'Temp Relocation Housing Costs'!P127+'Temp Relocation Living Costs'!P127</f>
        <v>1383168172.9337687</v>
      </c>
      <c r="Q127" s="53">
        <f>'Temp Relocation Housing Costs'!Q127+'Temp Relocation Living Costs'!Q127</f>
        <v>565277935.16365588</v>
      </c>
      <c r="R127" s="53">
        <f>'Temp Relocation Housing Costs'!R127+'Temp Relocation Living Costs'!R127</f>
        <v>363171865.26221359</v>
      </c>
      <c r="S127" s="53">
        <f>'Temp Relocation Housing Costs'!S127+'Temp Relocation Living Costs'!S127</f>
        <v>205658519.32417312</v>
      </c>
      <c r="U127" s="68">
        <v>2146</v>
      </c>
      <c r="V127" s="55">
        <f t="shared" si="9"/>
        <v>0</v>
      </c>
      <c r="W127" s="56">
        <f t="shared" si="10"/>
        <v>5270165.2282224121</v>
      </c>
      <c r="X127" s="57">
        <f t="shared" si="11"/>
        <v>5148459053.2287149</v>
      </c>
      <c r="Y127" s="58">
        <f t="shared" si="12"/>
        <v>5153729218.4569378</v>
      </c>
      <c r="Z127" s="96">
        <f t="shared" si="13"/>
        <v>6283451.7516582748</v>
      </c>
      <c r="AC127">
        <v>2146</v>
      </c>
      <c r="AD127" s="51">
        <f>'Temp Relocation Housing Costs'!V127+'Temp Relocation Living Costs'!V127</f>
        <v>0</v>
      </c>
      <c r="AE127" s="51">
        <f>'Temp Relocation Housing Costs'!W127+'Temp Relocation Living Costs'!W127</f>
        <v>0</v>
      </c>
      <c r="AF127" s="51">
        <f>'Temp Relocation Housing Costs'!X127+'Temp Relocation Living Costs'!X127</f>
        <v>0</v>
      </c>
      <c r="AG127" s="51">
        <f>'Temp Relocation Housing Costs'!Y127+'Temp Relocation Living Costs'!Y127</f>
        <v>0</v>
      </c>
      <c r="AH127" s="51">
        <f>'Temp Relocation Housing Costs'!Z127+'Temp Relocation Living Costs'!Z127</f>
        <v>0</v>
      </c>
      <c r="AI127" s="51">
        <f>'Temp Relocation Housing Costs'!AA127+'Temp Relocation Living Costs'!AA127</f>
        <v>0</v>
      </c>
      <c r="AJ127" s="52">
        <f>'Temp Relocation Housing Costs'!AB127+'Temp Relocation Living Costs'!AB127</f>
        <v>1092935.1207473003</v>
      </c>
      <c r="AK127" s="52">
        <f>'Temp Relocation Housing Costs'!AC127+'Temp Relocation Living Costs'!AC127</f>
        <v>1230631.4130983041</v>
      </c>
      <c r="AL127" s="52">
        <f>'Temp Relocation Housing Costs'!AD127+'Temp Relocation Living Costs'!AD127</f>
        <v>838805.5898917641</v>
      </c>
      <c r="AM127" s="52">
        <f>'Temp Relocation Housing Costs'!AE127+'Temp Relocation Living Costs'!AE127</f>
        <v>835338.18983996671</v>
      </c>
      <c r="AN127" s="52">
        <f>'Temp Relocation Housing Costs'!AF127+'Temp Relocation Living Costs'!AF127</f>
        <v>675730.73134253826</v>
      </c>
      <c r="AO127" s="52">
        <f>'Temp Relocation Housing Costs'!AG127+'Temp Relocation Living Costs'!AG127</f>
        <v>267966.17275412689</v>
      </c>
      <c r="AP127" s="53">
        <f>'Temp Relocation Housing Costs'!AH127+'Temp Relocation Living Costs'!AH127</f>
        <v>837607333.91375911</v>
      </c>
      <c r="AQ127" s="53">
        <f>'Temp Relocation Housing Costs'!AI127+'Temp Relocation Living Costs'!AI127</f>
        <v>1581167619.6579027</v>
      </c>
      <c r="AR127" s="53">
        <f>'Temp Relocation Housing Costs'!AJ127+'Temp Relocation Living Costs'!AJ127</f>
        <v>1249833167.8307486</v>
      </c>
      <c r="AS127" s="53">
        <f>'Temp Relocation Housing Costs'!AK127+'Temp Relocation Living Costs'!AK127</f>
        <v>563823371.79566336</v>
      </c>
      <c r="AT127" s="53">
        <f>'Temp Relocation Housing Costs'!AL127+'Temp Relocation Living Costs'!AL127</f>
        <v>355753360.16506308</v>
      </c>
      <c r="AU127" s="53">
        <f>'Temp Relocation Housing Costs'!AM127+'Temp Relocation Living Costs'!AM127</f>
        <v>188102275.94345963</v>
      </c>
      <c r="AW127" s="68">
        <v>2146</v>
      </c>
      <c r="AX127" s="55">
        <f t="shared" si="14"/>
        <v>0</v>
      </c>
      <c r="AY127" s="56">
        <f t="shared" si="15"/>
        <v>4941407.2176740002</v>
      </c>
      <c r="AZ127" s="57">
        <f t="shared" si="16"/>
        <v>4776287129.3065968</v>
      </c>
      <c r="BA127" s="58">
        <f t="shared" si="17"/>
        <v>4781228536.524271</v>
      </c>
    </row>
    <row r="128" spans="1:53" x14ac:dyDescent="0.35">
      <c r="A128">
        <v>2147</v>
      </c>
      <c r="B128" s="51">
        <f>'Temp Relocation Housing Costs'!B128+'Temp Relocation Living Costs'!B128</f>
        <v>0</v>
      </c>
      <c r="C128" s="51">
        <f>'Temp Relocation Housing Costs'!C128+'Temp Relocation Living Costs'!C128</f>
        <v>0</v>
      </c>
      <c r="D128" s="51">
        <f>'Temp Relocation Housing Costs'!D128+'Temp Relocation Living Costs'!D128</f>
        <v>0</v>
      </c>
      <c r="E128" s="51">
        <f>'Temp Relocation Housing Costs'!E128+'Temp Relocation Living Costs'!E128</f>
        <v>0</v>
      </c>
      <c r="F128" s="51">
        <f>'Temp Relocation Housing Costs'!F128+'Temp Relocation Living Costs'!F128</f>
        <v>0</v>
      </c>
      <c r="G128" s="51">
        <f>'Temp Relocation Housing Costs'!G128+'Temp Relocation Living Costs'!G128</f>
        <v>0</v>
      </c>
      <c r="H128" s="52">
        <f>'Temp Relocation Housing Costs'!H128+'Temp Relocation Living Costs'!H128</f>
        <v>1181050.3916485193</v>
      </c>
      <c r="I128" s="52">
        <f>'Temp Relocation Housing Costs'!I128+'Temp Relocation Living Costs'!I128</f>
        <v>1355745.8643698846</v>
      </c>
      <c r="J128" s="52">
        <f>'Temp Relocation Housing Costs'!J128+'Temp Relocation Living Costs'!J128</f>
        <v>933891.95760552585</v>
      </c>
      <c r="K128" s="52">
        <f>'Temp Relocation Housing Costs'!K128+'Temp Relocation Living Costs'!K128</f>
        <v>842546.10281331057</v>
      </c>
      <c r="L128" s="52">
        <f>'Temp Relocation Housing Costs'!L128+'Temp Relocation Living Costs'!L128</f>
        <v>693983.64286676247</v>
      </c>
      <c r="M128" s="52">
        <f>'Temp Relocation Housing Costs'!M128+'Temp Relocation Living Costs'!M128</f>
        <v>294744.02220858901</v>
      </c>
      <c r="N128" s="53">
        <f>'Temp Relocation Housing Costs'!N128+'Temp Relocation Living Costs'!N128</f>
        <v>912207780.82333505</v>
      </c>
      <c r="O128" s="53">
        <f>'Temp Relocation Housing Costs'!O128+'Temp Relocation Living Costs'!O128</f>
        <v>1755526778.8309932</v>
      </c>
      <c r="P128" s="53">
        <f>'Temp Relocation Housing Costs'!P128+'Temp Relocation Living Costs'!P128</f>
        <v>1402382940.6900547</v>
      </c>
      <c r="Q128" s="53">
        <f>'Temp Relocation Housing Costs'!Q128+'Temp Relocation Living Costs'!Q128</f>
        <v>573130692.6623224</v>
      </c>
      <c r="R128" s="53">
        <f>'Temp Relocation Housing Costs'!R128+'Temp Relocation Living Costs'!R128</f>
        <v>368216995.11929339</v>
      </c>
      <c r="S128" s="53">
        <f>'Temp Relocation Housing Costs'!S128+'Temp Relocation Living Costs'!S128</f>
        <v>208515497.06790909</v>
      </c>
      <c r="U128" s="68">
        <v>2147</v>
      </c>
      <c r="V128" s="55">
        <f t="shared" si="9"/>
        <v>0</v>
      </c>
      <c r="W128" s="56">
        <f t="shared" si="10"/>
        <v>5301961.9815125922</v>
      </c>
      <c r="X128" s="57">
        <f t="shared" si="11"/>
        <v>5219980685.1939077</v>
      </c>
      <c r="Y128" s="58">
        <f t="shared" si="12"/>
        <v>5225282647.1754208</v>
      </c>
      <c r="Z128" s="96">
        <f t="shared" si="13"/>
        <v>6035136.4534636084</v>
      </c>
      <c r="AC128">
        <v>2147</v>
      </c>
      <c r="AD128" s="51">
        <f>'Temp Relocation Housing Costs'!V128+'Temp Relocation Living Costs'!V128</f>
        <v>0</v>
      </c>
      <c r="AE128" s="51">
        <f>'Temp Relocation Housing Costs'!W128+'Temp Relocation Living Costs'!W128</f>
        <v>0</v>
      </c>
      <c r="AF128" s="51">
        <f>'Temp Relocation Housing Costs'!X128+'Temp Relocation Living Costs'!X128</f>
        <v>0</v>
      </c>
      <c r="AG128" s="51">
        <f>'Temp Relocation Housing Costs'!Y128+'Temp Relocation Living Costs'!Y128</f>
        <v>0</v>
      </c>
      <c r="AH128" s="51">
        <f>'Temp Relocation Housing Costs'!Z128+'Temp Relocation Living Costs'!Z128</f>
        <v>0</v>
      </c>
      <c r="AI128" s="51">
        <f>'Temp Relocation Housing Costs'!AA128+'Temp Relocation Living Costs'!AA128</f>
        <v>0</v>
      </c>
      <c r="AJ128" s="52">
        <f>'Temp Relocation Housing Costs'!AB128+'Temp Relocation Living Costs'!AB128</f>
        <v>1099529.1812542602</v>
      </c>
      <c r="AK128" s="52">
        <f>'Temp Relocation Housing Costs'!AC128+'Temp Relocation Living Costs'!AC128</f>
        <v>1238056.2435806356</v>
      </c>
      <c r="AL128" s="52">
        <f>'Temp Relocation Housing Costs'!AD128+'Temp Relocation Living Costs'!AD128</f>
        <v>843866.39790161198</v>
      </c>
      <c r="AM128" s="52">
        <f>'Temp Relocation Housing Costs'!AE128+'Temp Relocation Living Costs'!AE128</f>
        <v>840378.07781045546</v>
      </c>
      <c r="AN128" s="52">
        <f>'Temp Relocation Housing Costs'!AF128+'Temp Relocation Living Costs'!AF128</f>
        <v>679807.65159544209</v>
      </c>
      <c r="AO128" s="52">
        <f>'Temp Relocation Housing Costs'!AG128+'Temp Relocation Living Costs'!AG128</f>
        <v>269582.90655965323</v>
      </c>
      <c r="AP128" s="53">
        <f>'Temp Relocation Housing Costs'!AH128+'Temp Relocation Living Costs'!AH128</f>
        <v>849243251.15582347</v>
      </c>
      <c r="AQ128" s="53">
        <f>'Temp Relocation Housing Costs'!AI128+'Temp Relocation Living Costs'!AI128</f>
        <v>1603132966.4537621</v>
      </c>
      <c r="AR128" s="53">
        <f>'Temp Relocation Housing Costs'!AJ128+'Temp Relocation Living Costs'!AJ128</f>
        <v>1267195665.4097908</v>
      </c>
      <c r="AS128" s="53">
        <f>'Temp Relocation Housing Costs'!AK128+'Temp Relocation Living Costs'!AK128</f>
        <v>571655922.71507955</v>
      </c>
      <c r="AT128" s="53">
        <f>'Temp Relocation Housing Costs'!AL128+'Temp Relocation Living Costs'!AL128</f>
        <v>360695433.24616283</v>
      </c>
      <c r="AU128" s="53">
        <f>'Temp Relocation Housing Costs'!AM128+'Temp Relocation Living Costs'!AM128</f>
        <v>190715364.94985008</v>
      </c>
      <c r="AW128" s="68">
        <v>2147</v>
      </c>
      <c r="AX128" s="55">
        <f t="shared" si="14"/>
        <v>0</v>
      </c>
      <c r="AY128" s="56">
        <f t="shared" si="15"/>
        <v>4971220.4587020595</v>
      </c>
      <c r="AZ128" s="57">
        <f t="shared" si="16"/>
        <v>4842638603.9304686</v>
      </c>
      <c r="BA128" s="58">
        <f t="shared" si="17"/>
        <v>4847609824.3891706</v>
      </c>
    </row>
    <row r="129" spans="1:53" x14ac:dyDescent="0.35">
      <c r="A129">
        <v>2148</v>
      </c>
      <c r="B129" s="51">
        <f>'Temp Relocation Housing Costs'!B129+'Temp Relocation Living Costs'!B129</f>
        <v>0</v>
      </c>
      <c r="C129" s="51">
        <f>'Temp Relocation Housing Costs'!C129+'Temp Relocation Living Costs'!C129</f>
        <v>0</v>
      </c>
      <c r="D129" s="51">
        <f>'Temp Relocation Housing Costs'!D129+'Temp Relocation Living Costs'!D129</f>
        <v>0</v>
      </c>
      <c r="E129" s="51">
        <f>'Temp Relocation Housing Costs'!E129+'Temp Relocation Living Costs'!E129</f>
        <v>0</v>
      </c>
      <c r="F129" s="51">
        <f>'Temp Relocation Housing Costs'!F129+'Temp Relocation Living Costs'!F129</f>
        <v>0</v>
      </c>
      <c r="G129" s="51">
        <f>'Temp Relocation Housing Costs'!G129+'Temp Relocation Living Costs'!G129</f>
        <v>0</v>
      </c>
      <c r="H129" s="52">
        <f>'Temp Relocation Housing Costs'!H129+'Temp Relocation Living Costs'!H129</f>
        <v>1188176.0824571135</v>
      </c>
      <c r="I129" s="52">
        <f>'Temp Relocation Housing Costs'!I129+'Temp Relocation Living Costs'!I129</f>
        <v>1363925.5541721506</v>
      </c>
      <c r="J129" s="52">
        <f>'Temp Relocation Housing Costs'!J129+'Temp Relocation Living Costs'!J129</f>
        <v>939526.45498648949</v>
      </c>
      <c r="K129" s="52">
        <f>'Temp Relocation Housing Costs'!K129+'Temp Relocation Living Costs'!K129</f>
        <v>847629.47864814976</v>
      </c>
      <c r="L129" s="52">
        <f>'Temp Relocation Housing Costs'!L129+'Temp Relocation Living Costs'!L129</f>
        <v>698170.68933002779</v>
      </c>
      <c r="M129" s="52">
        <f>'Temp Relocation Housing Costs'!M129+'Temp Relocation Living Costs'!M129</f>
        <v>296522.31616182852</v>
      </c>
      <c r="N129" s="53">
        <f>'Temp Relocation Housing Costs'!N129+'Temp Relocation Living Costs'!N129</f>
        <v>924880036.44415379</v>
      </c>
      <c r="O129" s="53">
        <f>'Temp Relocation Housing Costs'!O129+'Temp Relocation Living Costs'!O129</f>
        <v>1779914297.2869964</v>
      </c>
      <c r="P129" s="53">
        <f>'Temp Relocation Housing Costs'!P129+'Temp Relocation Living Costs'!P129</f>
        <v>1421864637.1590979</v>
      </c>
      <c r="Q129" s="53">
        <f>'Temp Relocation Housing Costs'!Q129+'Temp Relocation Living Costs'!Q129</f>
        <v>581092539.50712645</v>
      </c>
      <c r="R129" s="53">
        <f>'Temp Relocation Housing Costs'!R129+'Temp Relocation Living Costs'!R129</f>
        <v>373332211.1744228</v>
      </c>
      <c r="S129" s="53">
        <f>'Temp Relocation Housing Costs'!S129+'Temp Relocation Living Costs'!S129</f>
        <v>211412163.52405539</v>
      </c>
      <c r="U129" s="68">
        <v>2148</v>
      </c>
      <c r="V129" s="55">
        <f t="shared" si="9"/>
        <v>0</v>
      </c>
      <c r="W129" s="56">
        <f t="shared" si="10"/>
        <v>5333950.5757557582</v>
      </c>
      <c r="X129" s="57">
        <f t="shared" si="11"/>
        <v>5292495885.0958538</v>
      </c>
      <c r="Y129" s="58">
        <f t="shared" si="12"/>
        <v>5297829835.6716099</v>
      </c>
      <c r="Z129" s="96">
        <f t="shared" si="13"/>
        <v>5796634.6662265519</v>
      </c>
      <c r="AC129">
        <v>2148</v>
      </c>
      <c r="AD129" s="51">
        <f>'Temp Relocation Housing Costs'!V129+'Temp Relocation Living Costs'!V129</f>
        <v>0</v>
      </c>
      <c r="AE129" s="51">
        <f>'Temp Relocation Housing Costs'!W129+'Temp Relocation Living Costs'!W129</f>
        <v>0</v>
      </c>
      <c r="AF129" s="51">
        <f>'Temp Relocation Housing Costs'!X129+'Temp Relocation Living Costs'!X129</f>
        <v>0</v>
      </c>
      <c r="AG129" s="51">
        <f>'Temp Relocation Housing Costs'!Y129+'Temp Relocation Living Costs'!Y129</f>
        <v>0</v>
      </c>
      <c r="AH129" s="51">
        <f>'Temp Relocation Housing Costs'!Z129+'Temp Relocation Living Costs'!Z129</f>
        <v>0</v>
      </c>
      <c r="AI129" s="51">
        <f>'Temp Relocation Housing Costs'!AA129+'Temp Relocation Living Costs'!AA129</f>
        <v>0</v>
      </c>
      <c r="AJ129" s="52">
        <f>'Temp Relocation Housing Costs'!AB129+'Temp Relocation Living Costs'!AB129</f>
        <v>1106163.0260385696</v>
      </c>
      <c r="AK129" s="52">
        <f>'Temp Relocation Housing Costs'!AC129+'Temp Relocation Living Costs'!AC129</f>
        <v>1245525.8706666494</v>
      </c>
      <c r="AL129" s="52">
        <f>'Temp Relocation Housing Costs'!AD129+'Temp Relocation Living Costs'!AD129</f>
        <v>848957.73953930114</v>
      </c>
      <c r="AM129" s="52">
        <f>'Temp Relocation Housing Costs'!AE129+'Temp Relocation Living Costs'!AE129</f>
        <v>845448.37319085759</v>
      </c>
      <c r="AN129" s="52">
        <f>'Temp Relocation Housing Costs'!AF129+'Temp Relocation Living Costs'!AF129</f>
        <v>683909.16933663189</v>
      </c>
      <c r="AO129" s="52">
        <f>'Temp Relocation Housing Costs'!AG129+'Temp Relocation Living Costs'!AG129</f>
        <v>271209.39468667115</v>
      </c>
      <c r="AP129" s="53">
        <f>'Temp Relocation Housing Costs'!AH129+'Temp Relocation Living Costs'!AH129</f>
        <v>861040812.8398385</v>
      </c>
      <c r="AQ129" s="53">
        <f>'Temp Relocation Housing Costs'!AI129+'Temp Relocation Living Costs'!AI129</f>
        <v>1625403452.5997226</v>
      </c>
      <c r="AR129" s="53">
        <f>'Temp Relocation Housing Costs'!AJ129+'Temp Relocation Living Costs'!AJ129</f>
        <v>1284799360.2381475</v>
      </c>
      <c r="AS129" s="53">
        <f>'Temp Relocation Housing Costs'!AK129+'Temp Relocation Living Costs'!AK129</f>
        <v>579597282.27382207</v>
      </c>
      <c r="AT129" s="53">
        <f>'Temp Relocation Housing Costs'!AL129+'Temp Relocation Living Costs'!AL129</f>
        <v>365706160.87581742</v>
      </c>
      <c r="AU129" s="53">
        <f>'Temp Relocation Housing Costs'!AM129+'Temp Relocation Living Costs'!AM129</f>
        <v>193364754.60237086</v>
      </c>
      <c r="AW129" s="68">
        <v>2148</v>
      </c>
      <c r="AX129" s="55">
        <f t="shared" si="14"/>
        <v>0</v>
      </c>
      <c r="AY129" s="56">
        <f t="shared" si="15"/>
        <v>5001213.5734586809</v>
      </c>
      <c r="AZ129" s="57">
        <f t="shared" si="16"/>
        <v>4909911823.429719</v>
      </c>
      <c r="BA129" s="58">
        <f t="shared" si="17"/>
        <v>4914913037.0031776</v>
      </c>
    </row>
    <row r="130" spans="1:53" x14ac:dyDescent="0.35">
      <c r="A130">
        <v>2149</v>
      </c>
      <c r="B130" s="51">
        <f>'Temp Relocation Housing Costs'!B130+'Temp Relocation Living Costs'!B130</f>
        <v>0</v>
      </c>
      <c r="C130" s="51">
        <f>'Temp Relocation Housing Costs'!C130+'Temp Relocation Living Costs'!C130</f>
        <v>0</v>
      </c>
      <c r="D130" s="51">
        <f>'Temp Relocation Housing Costs'!D130+'Temp Relocation Living Costs'!D130</f>
        <v>0</v>
      </c>
      <c r="E130" s="51">
        <f>'Temp Relocation Housing Costs'!E130+'Temp Relocation Living Costs'!E130</f>
        <v>0</v>
      </c>
      <c r="F130" s="51">
        <f>'Temp Relocation Housing Costs'!F130+'Temp Relocation Living Costs'!F130</f>
        <v>0</v>
      </c>
      <c r="G130" s="51">
        <f>'Temp Relocation Housing Costs'!G130+'Temp Relocation Living Costs'!G130</f>
        <v>0</v>
      </c>
      <c r="H130" s="52">
        <f>'Temp Relocation Housing Costs'!H130+'Temp Relocation Living Costs'!H130</f>
        <v>1195344.7650549305</v>
      </c>
      <c r="I130" s="52">
        <f>'Temp Relocation Housing Costs'!I130+'Temp Relocation Living Costs'!I130</f>
        <v>1372154.5949088503</v>
      </c>
      <c r="J130" s="52">
        <f>'Temp Relocation Housing Costs'!J130+'Temp Relocation Living Costs'!J130</f>
        <v>945194.94726426888</v>
      </c>
      <c r="K130" s="52">
        <f>'Temp Relocation Housing Costs'!K130+'Temp Relocation Living Costs'!K130</f>
        <v>852743.52427042485</v>
      </c>
      <c r="L130" s="52">
        <f>'Temp Relocation Housing Costs'!L130+'Temp Relocation Living Costs'!L130</f>
        <v>702382.99771159026</v>
      </c>
      <c r="M130" s="52">
        <f>'Temp Relocation Housing Costs'!M130+'Temp Relocation Living Costs'!M130</f>
        <v>298311.33918553556</v>
      </c>
      <c r="N130" s="53">
        <f>'Temp Relocation Housing Costs'!N130+'Temp Relocation Living Costs'!N130</f>
        <v>937728333.16645741</v>
      </c>
      <c r="O130" s="53">
        <f>'Temp Relocation Housing Costs'!O130+'Temp Relocation Living Costs'!O130</f>
        <v>1804640603.5436835</v>
      </c>
      <c r="P130" s="53">
        <f>'Temp Relocation Housing Costs'!P130+'Temp Relocation Living Costs'!P130</f>
        <v>1441616970.4751101</v>
      </c>
      <c r="Q130" s="53">
        <f>'Temp Relocation Housing Costs'!Q130+'Temp Relocation Living Costs'!Q130</f>
        <v>589164991.15113521</v>
      </c>
      <c r="R130" s="53">
        <f>'Temp Relocation Housing Costs'!R130+'Temp Relocation Living Costs'!R130</f>
        <v>378518487.05470276</v>
      </c>
      <c r="S130" s="53">
        <f>'Temp Relocation Housing Costs'!S130+'Temp Relocation Living Costs'!S130</f>
        <v>214349070.04233688</v>
      </c>
      <c r="U130" s="68">
        <v>2149</v>
      </c>
      <c r="V130" s="55">
        <f t="shared" si="9"/>
        <v>0</v>
      </c>
      <c r="W130" s="56">
        <f t="shared" si="10"/>
        <v>5366132.1683956012</v>
      </c>
      <c r="X130" s="57">
        <f t="shared" si="11"/>
        <v>5366018455.4334259</v>
      </c>
      <c r="Y130" s="58">
        <f t="shared" si="12"/>
        <v>5371384587.6018219</v>
      </c>
      <c r="Z130" s="96">
        <f t="shared" si="13"/>
        <v>5567558.5397214266</v>
      </c>
      <c r="AC130">
        <v>2149</v>
      </c>
      <c r="AD130" s="51">
        <f>'Temp Relocation Housing Costs'!V130+'Temp Relocation Living Costs'!V130</f>
        <v>0</v>
      </c>
      <c r="AE130" s="51">
        <f>'Temp Relocation Housing Costs'!W130+'Temp Relocation Living Costs'!W130</f>
        <v>0</v>
      </c>
      <c r="AF130" s="51">
        <f>'Temp Relocation Housing Costs'!X130+'Temp Relocation Living Costs'!X130</f>
        <v>0</v>
      </c>
      <c r="AG130" s="51">
        <f>'Temp Relocation Housing Costs'!Y130+'Temp Relocation Living Costs'!Y130</f>
        <v>0</v>
      </c>
      <c r="AH130" s="51">
        <f>'Temp Relocation Housing Costs'!Z130+'Temp Relocation Living Costs'!Z130</f>
        <v>0</v>
      </c>
      <c r="AI130" s="51">
        <f>'Temp Relocation Housing Costs'!AA130+'Temp Relocation Living Costs'!AA130</f>
        <v>0</v>
      </c>
      <c r="AJ130" s="52">
        <f>'Temp Relocation Housing Costs'!AB130+'Temp Relocation Living Costs'!AB130</f>
        <v>1112836.8951327135</v>
      </c>
      <c r="AK130" s="52">
        <f>'Temp Relocation Housing Costs'!AC130+'Temp Relocation Living Costs'!AC130</f>
        <v>1253040.5646299501</v>
      </c>
      <c r="AL130" s="52">
        <f>'Temp Relocation Housing Costs'!AD130+'Temp Relocation Living Costs'!AD130</f>
        <v>854079.79902490519</v>
      </c>
      <c r="AM130" s="52">
        <f>'Temp Relocation Housing Costs'!AE130+'Temp Relocation Living Costs'!AE130</f>
        <v>850549.25943973137</v>
      </c>
      <c r="AN130" s="52">
        <f>'Temp Relocation Housing Costs'!AF130+'Temp Relocation Living Costs'!AF130</f>
        <v>688035.43297137215</v>
      </c>
      <c r="AO130" s="52">
        <f>'Temp Relocation Housing Costs'!AG130+'Temp Relocation Living Costs'!AG130</f>
        <v>272845.69598641974</v>
      </c>
      <c r="AP130" s="53">
        <f>'Temp Relocation Housing Costs'!AH130+'Temp Relocation Living Costs'!AH130</f>
        <v>873002264.50649226</v>
      </c>
      <c r="AQ130" s="53">
        <f>'Temp Relocation Housing Costs'!AI130+'Temp Relocation Living Costs'!AI130</f>
        <v>1647983317.0465202</v>
      </c>
      <c r="AR130" s="53">
        <f>'Temp Relocation Housing Costs'!AJ130+'Temp Relocation Living Costs'!AJ130</f>
        <v>1302647602.9923441</v>
      </c>
      <c r="AS130" s="53">
        <f>'Temp Relocation Housing Costs'!AK130+'Temp Relocation Living Costs'!AK130</f>
        <v>587648962.02542019</v>
      </c>
      <c r="AT130" s="53">
        <f>'Temp Relocation Housing Costs'!AL130+'Temp Relocation Living Costs'!AL130</f>
        <v>370786496.7928645</v>
      </c>
      <c r="AU130" s="53">
        <f>'Temp Relocation Housing Costs'!AM130+'Temp Relocation Living Costs'!AM130</f>
        <v>196050949.18423074</v>
      </c>
      <c r="AW130" s="68">
        <v>2149</v>
      </c>
      <c r="AX130" s="55">
        <f t="shared" si="14"/>
        <v>0</v>
      </c>
      <c r="AY130" s="56">
        <f t="shared" si="15"/>
        <v>5031387.6471850919</v>
      </c>
      <c r="AZ130" s="57">
        <f t="shared" si="16"/>
        <v>4978119592.5478725</v>
      </c>
      <c r="BA130" s="58">
        <f t="shared" si="17"/>
        <v>4983150980.1950579</v>
      </c>
    </row>
    <row r="131" spans="1:53" ht="15" thickBot="1" x14ac:dyDescent="0.4">
      <c r="A131">
        <v>2150</v>
      </c>
      <c r="B131" s="51">
        <f>'Temp Relocation Housing Costs'!B131+'Temp Relocation Living Costs'!B131</f>
        <v>0</v>
      </c>
      <c r="C131" s="51">
        <f>'Temp Relocation Housing Costs'!C131+'Temp Relocation Living Costs'!C131</f>
        <v>0</v>
      </c>
      <c r="D131" s="51">
        <f>'Temp Relocation Housing Costs'!D131+'Temp Relocation Living Costs'!D131</f>
        <v>0</v>
      </c>
      <c r="E131" s="51">
        <f>'Temp Relocation Housing Costs'!E131+'Temp Relocation Living Costs'!E131</f>
        <v>0</v>
      </c>
      <c r="F131" s="51">
        <f>'Temp Relocation Housing Costs'!F131+'Temp Relocation Living Costs'!F131</f>
        <v>0</v>
      </c>
      <c r="G131" s="51">
        <f>'Temp Relocation Housing Costs'!G131+'Temp Relocation Living Costs'!G131</f>
        <v>0</v>
      </c>
      <c r="H131" s="52">
        <f>'Temp Relocation Housing Costs'!H131+'Temp Relocation Living Costs'!H131</f>
        <v>1169073.8817002203</v>
      </c>
      <c r="I131" s="52">
        <f>'Temp Relocation Housing Costs'!I131+'Temp Relocation Living Costs'!I131</f>
        <v>1341997.8448553847</v>
      </c>
      <c r="J131" s="52">
        <f>'Temp Relocation Housing Costs'!J131+'Temp Relocation Living Costs'!J131</f>
        <v>924421.77208254626</v>
      </c>
      <c r="K131" s="52">
        <f>'Temp Relocation Housing Costs'!K131+'Temp Relocation Living Costs'!K131</f>
        <v>834002.21522511088</v>
      </c>
      <c r="L131" s="52">
        <f>'Temp Relocation Housing Costs'!L131+'Temp Relocation Living Costs'!L131</f>
        <v>686946.2615140928</v>
      </c>
      <c r="M131" s="52">
        <f>'Temp Relocation Housing Costs'!M131+'Temp Relocation Living Costs'!M131</f>
        <v>291755.15336849191</v>
      </c>
      <c r="N131" s="53">
        <f>'Temp Relocation Housing Costs'!N131+'Temp Relocation Living Costs'!N131</f>
        <v>924283217.33972931</v>
      </c>
      <c r="O131" s="53">
        <f>'Temp Relocation Housing Costs'!O131+'Temp Relocation Living Costs'!O131</f>
        <v>1778765730.1053073</v>
      </c>
      <c r="P131" s="53">
        <f>'Temp Relocation Housing Costs'!P131+'Temp Relocation Living Costs'!P131</f>
        <v>1420947117.1068487</v>
      </c>
      <c r="Q131" s="53">
        <f>'Temp Relocation Housing Costs'!Q131+'Temp Relocation Living Costs'!Q131</f>
        <v>580717564.25049782</v>
      </c>
      <c r="R131" s="53">
        <f>'Temp Relocation Housing Costs'!R131+'Temp Relocation Living Costs'!R131</f>
        <v>373091302.31365585</v>
      </c>
      <c r="S131" s="53">
        <f>'Temp Relocation Housing Costs'!S131+'Temp Relocation Living Costs'!S131</f>
        <v>211275740.62256867</v>
      </c>
      <c r="U131" s="69">
        <v>2150</v>
      </c>
      <c r="V131" s="59">
        <f t="shared" si="9"/>
        <v>0</v>
      </c>
      <c r="W131" s="60">
        <f t="shared" si="10"/>
        <v>5248197.1287458465</v>
      </c>
      <c r="X131" s="61">
        <f t="shared" si="11"/>
        <v>5289080671.7386084</v>
      </c>
      <c r="Y131" s="62">
        <f t="shared" si="12"/>
        <v>5294328868.8673544</v>
      </c>
      <c r="Z131" s="96">
        <f t="shared" si="13"/>
        <v>5198643.983065539</v>
      </c>
      <c r="AC131">
        <v>2150</v>
      </c>
      <c r="AD131" s="51">
        <f>'Temp Relocation Housing Costs'!V131+'Temp Relocation Living Costs'!V131</f>
        <v>0</v>
      </c>
      <c r="AE131" s="51">
        <f>'Temp Relocation Housing Costs'!W131+'Temp Relocation Living Costs'!W131</f>
        <v>0</v>
      </c>
      <c r="AF131" s="51">
        <f>'Temp Relocation Housing Costs'!X131+'Temp Relocation Living Costs'!X131</f>
        <v>0</v>
      </c>
      <c r="AG131" s="51">
        <f>'Temp Relocation Housing Costs'!Y131+'Temp Relocation Living Costs'!Y131</f>
        <v>0</v>
      </c>
      <c r="AH131" s="51">
        <f>'Temp Relocation Housing Costs'!Z131+'Temp Relocation Living Costs'!Z131</f>
        <v>0</v>
      </c>
      <c r="AI131" s="51">
        <f>'Temp Relocation Housing Costs'!AA131+'Temp Relocation Living Costs'!AA131</f>
        <v>0</v>
      </c>
      <c r="AJ131" s="52">
        <f>'Temp Relocation Housing Costs'!AB131+'Temp Relocation Living Costs'!AB131</f>
        <v>1088379.3418648024</v>
      </c>
      <c r="AK131" s="52">
        <f>'Temp Relocation Housing Costs'!AC131+'Temp Relocation Living Costs'!AC131</f>
        <v>1225501.6624868507</v>
      </c>
      <c r="AL131" s="52">
        <f>'Temp Relocation Housing Costs'!AD131+'Temp Relocation Living Costs'!AD131</f>
        <v>835309.12178454734</v>
      </c>
      <c r="AM131" s="52">
        <f>'Temp Relocation Housing Costs'!AE131+'Temp Relocation Living Costs'!AE131</f>
        <v>831856.17520545237</v>
      </c>
      <c r="AN131" s="52">
        <f>'Temp Relocation Housing Costs'!AF131+'Temp Relocation Living Costs'!AF131</f>
        <v>672914.02270387707</v>
      </c>
      <c r="AO131" s="52">
        <f>'Temp Relocation Housing Costs'!AG131+'Temp Relocation Living Costs'!AG131</f>
        <v>266849.185471092</v>
      </c>
      <c r="AP131" s="53">
        <f>'Temp Relocation Housing Costs'!AH131+'Temp Relocation Living Costs'!AH131</f>
        <v>860485188.77342665</v>
      </c>
      <c r="AQ131" s="53">
        <f>'Temp Relocation Housing Costs'!AI131+'Temp Relocation Living Costs'!AI131</f>
        <v>1624354590.2665725</v>
      </c>
      <c r="AR131" s="53">
        <f>'Temp Relocation Housing Costs'!AJ131+'Temp Relocation Living Costs'!AJ131</f>
        <v>1283970287.5224137</v>
      </c>
      <c r="AS131" s="53">
        <f>'Temp Relocation Housing Costs'!AK131+'Temp Relocation Living Costs'!AK131</f>
        <v>579223271.89701307</v>
      </c>
      <c r="AT131" s="53">
        <f>'Temp Relocation Housing Costs'!AL131+'Temp Relocation Living Costs'!AL131</f>
        <v>365470173.0559749</v>
      </c>
      <c r="AU131" s="53">
        <f>'Temp Relocation Housing Costs'!AM131+'Temp Relocation Living Costs'!AM131</f>
        <v>193239977.57711169</v>
      </c>
      <c r="AW131" s="69">
        <v>2150</v>
      </c>
      <c r="AX131" s="59">
        <f t="shared" si="14"/>
        <v>0</v>
      </c>
      <c r="AY131" s="60">
        <f t="shared" si="15"/>
        <v>4920809.5095166219</v>
      </c>
      <c r="AZ131" s="61">
        <f t="shared" si="16"/>
        <v>4906743489.0925121</v>
      </c>
      <c r="BA131" s="62">
        <f t="shared" si="17"/>
        <v>4911664298.6020288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F3BCED-31DE-4358-89C7-676DFFC491C4}">
  <dimension ref="A1"/>
  <sheetViews>
    <sheetView workbookViewId="0">
      <selection activeCell="B3" sqref="B3"/>
    </sheetView>
  </sheetViews>
  <sheetFormatPr defaultColWidth="8.81640625" defaultRowHeight="14.5" x14ac:dyDescent="0.35"/>
  <sheetData/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49F13-D5D1-458F-82C9-8473BC02176F}">
  <sheetPr>
    <tabColor theme="1"/>
  </sheetPr>
  <dimension ref="A1:I130"/>
  <sheetViews>
    <sheetView workbookViewId="0">
      <selection activeCell="B3" sqref="B3"/>
    </sheetView>
  </sheetViews>
  <sheetFormatPr defaultColWidth="8.81640625" defaultRowHeight="14.5" x14ac:dyDescent="0.35"/>
  <cols>
    <col min="2" max="7" width="16" bestFit="1" customWidth="1"/>
    <col min="9" max="9" width="31.453125" bestFit="1" customWidth="1"/>
  </cols>
  <sheetData>
    <row r="1" spans="1:9" x14ac:dyDescent="0.35">
      <c r="A1" t="s">
        <v>124</v>
      </c>
    </row>
    <row r="2" spans="1:9" x14ac:dyDescent="0.3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I2" s="1" t="s">
        <v>125</v>
      </c>
    </row>
    <row r="3" spans="1:9" x14ac:dyDescent="0.35">
      <c r="A3">
        <v>2023</v>
      </c>
      <c r="B3" s="28">
        <f>'Number of displacements'!B3*Assumptions!C$21</f>
        <v>9594794.612605745</v>
      </c>
      <c r="C3" s="28">
        <f>'Number of displacements'!C3*Assumptions!D$21</f>
        <v>26949578.86510611</v>
      </c>
      <c r="D3" s="28">
        <f>'Number of displacements'!D3*Assumptions!E$21</f>
        <v>20139467.557947047</v>
      </c>
      <c r="E3" s="28">
        <f>'Number of displacements'!E3*Assumptions!F$21</f>
        <v>12799061.205946755</v>
      </c>
      <c r="F3" s="28">
        <f>'Number of displacements'!F3*Assumptions!G$21</f>
        <v>7617548.1076353565</v>
      </c>
      <c r="G3" s="28">
        <f>'Number of displacements'!G3*Assumptions!H$21</f>
        <v>2819225.403548494</v>
      </c>
      <c r="I3" s="28">
        <f>SUM(B3:G3)</f>
        <v>79919675.752789512</v>
      </c>
    </row>
    <row r="4" spans="1:9" x14ac:dyDescent="0.35">
      <c r="A4">
        <v>2024</v>
      </c>
      <c r="B4" s="28">
        <f>'Number of displacements'!B4*Assumptions!C$21</f>
        <v>9872515.9501573779</v>
      </c>
      <c r="C4" s="28">
        <f>'Number of displacements'!C4*Assumptions!D$21</f>
        <v>27729634.446393628</v>
      </c>
      <c r="D4" s="28">
        <f>'Number of displacements'!D4*Assumptions!E$21</f>
        <v>20722404.462132826</v>
      </c>
      <c r="E4" s="28">
        <f>'Number of displacements'!E4*Assumptions!F$21</f>
        <v>13169530.042543914</v>
      </c>
      <c r="F4" s="28">
        <f>'Number of displacements'!F4*Assumptions!G$21</f>
        <v>7838038.043557168</v>
      </c>
      <c r="G4" s="28">
        <f>'Number of displacements'!G4*Assumptions!H$21</f>
        <v>2900827.8850549101</v>
      </c>
      <c r="I4" s="28">
        <f t="shared" ref="I4:I67" si="0">SUM(B4:G4)</f>
        <v>82232950.829839826</v>
      </c>
    </row>
    <row r="5" spans="1:9" x14ac:dyDescent="0.35">
      <c r="A5">
        <v>2025</v>
      </c>
      <c r="B5" s="28">
        <f>'Number of displacements'!B5*Assumptions!C$21</f>
        <v>10158275.932041232</v>
      </c>
      <c r="C5" s="28">
        <f>'Number of displacements'!C5*Assumptions!D$21</f>
        <v>28532268.73709042</v>
      </c>
      <c r="D5" s="28">
        <f>'Number of displacements'!D5*Assumptions!E$21</f>
        <v>21322214.475465301</v>
      </c>
      <c r="E5" s="28">
        <f>'Number of displacements'!E5*Assumptions!F$21</f>
        <v>13550722.099905565</v>
      </c>
      <c r="F5" s="28">
        <f>'Number of displacements'!F5*Assumptions!G$21</f>
        <v>8064910.0608463529</v>
      </c>
      <c r="G5" s="28">
        <f>'Number of displacements'!G5*Assumptions!H$21</f>
        <v>2984792.3504522303</v>
      </c>
      <c r="I5" s="28">
        <f t="shared" si="0"/>
        <v>84613183.655801103</v>
      </c>
    </row>
    <row r="6" spans="1:9" x14ac:dyDescent="0.35">
      <c r="A6">
        <v>2026</v>
      </c>
      <c r="B6" s="28">
        <f>'Number of displacements'!B6*Assumptions!C$21</f>
        <v>10452307.23682378</v>
      </c>
      <c r="C6" s="28">
        <f>'Number of displacements'!C6*Assumptions!D$21</f>
        <v>29358135.277957972</v>
      </c>
      <c r="D6" s="28">
        <f>'Number of displacements'!D6*Assumptions!E$21</f>
        <v>21939385.990101904</v>
      </c>
      <c r="E6" s="28">
        <f>'Number of displacements'!E6*Assumptions!F$21</f>
        <v>13942947.761665111</v>
      </c>
      <c r="F6" s="28">
        <f>'Number of displacements'!F6*Assumptions!G$21</f>
        <v>8298348.8888530731</v>
      </c>
      <c r="G6" s="28">
        <f>'Number of displacements'!G6*Assumptions!H$21</f>
        <v>3071187.1673660176</v>
      </c>
      <c r="I6" s="28">
        <f t="shared" si="0"/>
        <v>87062312.322767854</v>
      </c>
    </row>
    <row r="7" spans="1:9" x14ac:dyDescent="0.35">
      <c r="A7">
        <v>2027</v>
      </c>
      <c r="B7" s="28">
        <f>'Number of displacements'!B7*Assumptions!C$21</f>
        <v>10754849.277952783</v>
      </c>
      <c r="C7" s="28">
        <f>'Number of displacements'!C7*Assumptions!D$21</f>
        <v>30207906.526495613</v>
      </c>
      <c r="D7" s="28">
        <f>'Number of displacements'!D7*Assumptions!E$21</f>
        <v>22574421.534711428</v>
      </c>
      <c r="E7" s="28">
        <f>'Number of displacements'!E7*Assumptions!F$21</f>
        <v>14346526.395510463</v>
      </c>
      <c r="F7" s="28">
        <f>'Number of displacements'!F7*Assumptions!G$21</f>
        <v>8538544.6039186679</v>
      </c>
      <c r="G7" s="28">
        <f>'Number of displacements'!G7*Assumptions!H$21</f>
        <v>3160082.6823228151</v>
      </c>
      <c r="I7" s="28">
        <f t="shared" si="0"/>
        <v>89582331.020911768</v>
      </c>
    </row>
    <row r="8" spans="1:9" x14ac:dyDescent="0.35">
      <c r="A8">
        <v>2028</v>
      </c>
      <c r="B8" s="28">
        <f>'Number of displacements'!B8*Assumptions!C$21</f>
        <v>11066148.398698434</v>
      </c>
      <c r="C8" s="28">
        <f>'Number of displacements'!C8*Assumptions!D$21</f>
        <v>31082274.404485516</v>
      </c>
      <c r="D8" s="28">
        <f>'Number of displacements'!D8*Assumptions!E$21</f>
        <v>23227838.183655389</v>
      </c>
      <c r="E8" s="28">
        <f>'Number of displacements'!E8*Assumptions!F$21</f>
        <v>14761786.6132275</v>
      </c>
      <c r="F8" s="28">
        <f>'Number of displacements'!F8*Assumptions!G$21</f>
        <v>8785692.7841443364</v>
      </c>
      <c r="G8" s="28">
        <f>'Number of displacements'!G8*Assumptions!H$21</f>
        <v>3251551.2780294288</v>
      </c>
      <c r="I8" s="28">
        <f t="shared" si="0"/>
        <v>92175291.66224061</v>
      </c>
    </row>
    <row r="9" spans="1:9" x14ac:dyDescent="0.35">
      <c r="A9">
        <v>2029</v>
      </c>
      <c r="B9" s="28">
        <f>'Number of displacements'!B9*Assumptions!C$21</f>
        <v>11386458.072737064</v>
      </c>
      <c r="C9" s="28">
        <f>'Number of displacements'!C9*Assumptions!D$21</f>
        <v>31981950.861386374</v>
      </c>
      <c r="D9" s="28">
        <f>'Number of displacements'!D9*Assumptions!E$21</f>
        <v>23900167.978013091</v>
      </c>
      <c r="E9" s="28">
        <f>'Number of displacements'!E9*Assumptions!F$21</f>
        <v>15189066.538270514</v>
      </c>
      <c r="F9" s="28">
        <f>'Number of displacements'!F9*Assumptions!G$21</f>
        <v>9039994.6686395612</v>
      </c>
      <c r="G9" s="28">
        <f>'Number of displacements'!G9*Assumptions!H$21</f>
        <v>3345667.4323101724</v>
      </c>
      <c r="I9" s="28">
        <f t="shared" si="0"/>
        <v>94843305.551356778</v>
      </c>
    </row>
    <row r="10" spans="1:9" x14ac:dyDescent="0.35">
      <c r="A10">
        <v>2030</v>
      </c>
      <c r="B10" s="28">
        <f>'Number of displacements'!B10*Assumptions!C$21</f>
        <v>13162559.401050437</v>
      </c>
      <c r="C10" s="28">
        <f>'Number of displacements'!C10*Assumptions!D$21</f>
        <v>36970612.396351919</v>
      </c>
      <c r="D10" s="28">
        <f>'Number of displacements'!D10*Assumptions!E$21</f>
        <v>27628203.493666463</v>
      </c>
      <c r="E10" s="28">
        <f>'Number of displacements'!E10*Assumptions!F$21</f>
        <v>17558312.627100814</v>
      </c>
      <c r="F10" s="28">
        <f>'Number of displacements'!F10*Assumptions!G$21</f>
        <v>10450086.062851056</v>
      </c>
      <c r="G10" s="28">
        <f>'Number of displacements'!G10*Assumptions!H$21</f>
        <v>3867536.8611230343</v>
      </c>
      <c r="I10" s="28">
        <f t="shared" si="0"/>
        <v>109637310.84214373</v>
      </c>
    </row>
    <row r="11" spans="1:9" x14ac:dyDescent="0.35">
      <c r="A11">
        <v>2031</v>
      </c>
      <c r="B11" s="28">
        <f>'Number of displacements'!B11*Assumptions!C$21</f>
        <v>13543549.693188619</v>
      </c>
      <c r="C11" s="28">
        <f>'Number of displacements'!C11*Assumptions!D$21</f>
        <v>38040726.801023819</v>
      </c>
      <c r="D11" s="28">
        <f>'Number of displacements'!D11*Assumptions!E$21</f>
        <v>28427901.865357392</v>
      </c>
      <c r="E11" s="28">
        <f>'Number of displacements'!E11*Assumptions!F$21</f>
        <v>18066537.999798372</v>
      </c>
      <c r="F11" s="28">
        <f>'Number of displacements'!F11*Assumptions!G$21</f>
        <v>10752563.812097684</v>
      </c>
      <c r="G11" s="28">
        <f>'Number of displacements'!G11*Assumptions!H$21</f>
        <v>3979482.7185872653</v>
      </c>
      <c r="I11" s="28">
        <f t="shared" si="0"/>
        <v>112810762.89005314</v>
      </c>
    </row>
    <row r="12" spans="1:9" x14ac:dyDescent="0.35">
      <c r="A12">
        <v>2032</v>
      </c>
      <c r="B12" s="28">
        <f>'Number of displacements'!B12*Assumptions!C$21</f>
        <v>13935567.749630146</v>
      </c>
      <c r="C12" s="28">
        <f>'Number of displacements'!C12*Assumptions!D$21</f>
        <v>39141815.667974293</v>
      </c>
      <c r="D12" s="28">
        <f>'Number of displacements'!D12*Assumptions!E$21</f>
        <v>29250747.507041164</v>
      </c>
      <c r="E12" s="28">
        <f>'Number of displacements'!E12*Assumptions!F$21</f>
        <v>18589473.9563054</v>
      </c>
      <c r="F12" s="28">
        <f>'Number of displacements'!F12*Assumptions!G$21</f>
        <v>11063796.780032372</v>
      </c>
      <c r="G12" s="28">
        <f>'Number of displacements'!G12*Assumptions!H$21</f>
        <v>4094668.8489831821</v>
      </c>
      <c r="I12" s="28">
        <f t="shared" si="0"/>
        <v>116076070.50996655</v>
      </c>
    </row>
    <row r="13" spans="1:9" x14ac:dyDescent="0.35">
      <c r="A13">
        <v>2033</v>
      </c>
      <c r="B13" s="28">
        <f>'Number of displacements'!B13*Assumptions!C$21</f>
        <v>14338932.769021386</v>
      </c>
      <c r="C13" s="28">
        <f>'Number of displacements'!C13*Assumptions!D$21</f>
        <v>40274775.553038165</v>
      </c>
      <c r="D13" s="28">
        <f>'Number of displacements'!D13*Assumptions!E$21</f>
        <v>30097410.416465782</v>
      </c>
      <c r="E13" s="28">
        <f>'Number of displacements'!E13*Assumptions!F$21</f>
        <v>19127546.294481721</v>
      </c>
      <c r="F13" s="28">
        <f>'Number of displacements'!F13*Assumptions!G$21</f>
        <v>11384038.386466879</v>
      </c>
      <c r="G13" s="28">
        <f>'Number of displacements'!G13*Assumptions!H$21</f>
        <v>4213189.0420133257</v>
      </c>
      <c r="I13" s="28">
        <f t="shared" si="0"/>
        <v>119435892.46148726</v>
      </c>
    </row>
    <row r="14" spans="1:9" x14ac:dyDescent="0.35">
      <c r="A14">
        <v>2034</v>
      </c>
      <c r="B14" s="28">
        <f>'Number of displacements'!B14*Assumptions!C$21</f>
        <v>14753973.189213775</v>
      </c>
      <c r="C14" s="28">
        <f>'Number of displacements'!C14*Assumptions!D$21</f>
        <v>41440528.962859608</v>
      </c>
      <c r="D14" s="28">
        <f>'Number of displacements'!D14*Assumptions!E$21</f>
        <v>30968579.984464623</v>
      </c>
      <c r="E14" s="28">
        <f>'Number of displacements'!E14*Assumptions!F$21</f>
        <v>19681193.136906583</v>
      </c>
      <c r="F14" s="28">
        <f>'Number of displacements'!F14*Assumptions!G$21</f>
        <v>11713549.386449616</v>
      </c>
      <c r="G14" s="28">
        <f>'Number of displacements'!G14*Assumptions!H$21</f>
        <v>4335139.8021232439</v>
      </c>
      <c r="I14" s="28">
        <f t="shared" si="0"/>
        <v>122892964.46201745</v>
      </c>
    </row>
    <row r="15" spans="1:9" x14ac:dyDescent="0.35">
      <c r="A15">
        <v>2035</v>
      </c>
      <c r="B15" s="28">
        <f>'Number of displacements'!B15*Assumptions!C$21</f>
        <v>15181026.954692615</v>
      </c>
      <c r="C15" s="28">
        <f>'Number of displacements'!C15*Assumptions!D$21</f>
        <v>42640025.106038317</v>
      </c>
      <c r="D15" s="28">
        <f>'Number of displacements'!D15*Assumptions!E$21</f>
        <v>31864965.556289222</v>
      </c>
      <c r="E15" s="28">
        <f>'Number of displacements'!E15*Assumptions!F$21</f>
        <v>20250865.287617609</v>
      </c>
      <c r="F15" s="28">
        <f>'Number of displacements'!F15*Assumptions!G$21</f>
        <v>12052598.082584074</v>
      </c>
      <c r="G15" s="28">
        <f>'Number of displacements'!G15*Assumptions!H$21</f>
        <v>4460620.4270797372</v>
      </c>
      <c r="I15" s="28">
        <f t="shared" si="0"/>
        <v>126450101.41430157</v>
      </c>
    </row>
    <row r="16" spans="1:9" x14ac:dyDescent="0.35">
      <c r="A16">
        <v>2036</v>
      </c>
      <c r="B16" s="28">
        <f>'Number of displacements'!B16*Assumptions!C$21</f>
        <v>15620441.791746601</v>
      </c>
      <c r="C16" s="28">
        <f>'Number of displacements'!C16*Assumptions!D$21</f>
        <v>43874240.666017689</v>
      </c>
      <c r="D16" s="28">
        <f>'Number of displacements'!D16*Assumptions!E$21</f>
        <v>32787297.009190001</v>
      </c>
      <c r="E16" s="28">
        <f>'Number of displacements'!E16*Assumptions!F$21</f>
        <v>20837026.599175658</v>
      </c>
      <c r="F16" s="28">
        <f>'Number of displacements'!F16*Assumptions!G$21</f>
        <v>12401460.543492807</v>
      </c>
      <c r="G16" s="28">
        <f>'Number of displacements'!G16*Assumptions!H$21</f>
        <v>4589733.0888235504</v>
      </c>
      <c r="I16" s="28">
        <f t="shared" si="0"/>
        <v>130110199.69844632</v>
      </c>
    </row>
    <row r="17" spans="1:9" x14ac:dyDescent="0.35">
      <c r="A17">
        <v>2037</v>
      </c>
      <c r="B17" s="28">
        <f>'Number of displacements'!B17*Assumptions!C$21</f>
        <v>16072575.491602125</v>
      </c>
      <c r="C17" s="28">
        <f>'Number of displacements'!C17*Assumptions!D$21</f>
        <v>45144180.596344076</v>
      </c>
      <c r="D17" s="28">
        <f>'Number of displacements'!D17*Assumptions!E$21</f>
        <v>33736325.346714988</v>
      </c>
      <c r="E17" s="28">
        <f>'Number of displacements'!E17*Assumptions!F$21</f>
        <v>21440154.350354306</v>
      </c>
      <c r="F17" s="28">
        <f>'Number of displacements'!F17*Assumptions!G$21</f>
        <v>12760420.828604866</v>
      </c>
      <c r="G17" s="28">
        <f>'Number of displacements'!G17*Assumptions!H$21</f>
        <v>4722582.9166623242</v>
      </c>
      <c r="I17" s="28">
        <f t="shared" si="0"/>
        <v>133876239.53028268</v>
      </c>
    </row>
    <row r="18" spans="1:9" x14ac:dyDescent="0.35">
      <c r="A18">
        <v>2038</v>
      </c>
      <c r="B18" s="28">
        <f>'Number of displacements'!B18*Assumptions!C$21</f>
        <v>16537796.201752899</v>
      </c>
      <c r="C18" s="28">
        <f>'Number of displacements'!C18*Assumptions!D$21</f>
        <v>46450878.9389451</v>
      </c>
      <c r="D18" s="28">
        <f>'Number of displacements'!D18*Assumptions!E$21</f>
        <v>34712823.310210437</v>
      </c>
      <c r="E18" s="28">
        <f>'Number of displacements'!E18*Assumptions!F$21</f>
        <v>22060739.634761635</v>
      </c>
      <c r="F18" s="28">
        <f>'Number of displacements'!F18*Assumptions!G$21</f>
        <v>13129771.219449699</v>
      </c>
      <c r="G18" s="28">
        <f>'Number of displacements'!G18*Assumptions!H$21</f>
        <v>4859278.0828715935</v>
      </c>
      <c r="I18" s="28">
        <f t="shared" si="0"/>
        <v>137751287.38799137</v>
      </c>
    </row>
    <row r="19" spans="1:9" x14ac:dyDescent="0.35">
      <c r="A19">
        <v>2039</v>
      </c>
      <c r="B19" s="28">
        <f>'Number of displacements'!B19*Assumptions!C$21</f>
        <v>17016482.725722145</v>
      </c>
      <c r="C19" s="28">
        <f>'Number of displacements'!C19*Assumptions!D$21</f>
        <v>47795399.666092716</v>
      </c>
      <c r="D19" s="28">
        <f>'Number of displacements'!D19*Assumptions!E$21</f>
        <v>35717586.008021533</v>
      </c>
      <c r="E19" s="28">
        <f>'Number of displacements'!E19*Assumptions!F$21</f>
        <v>22699287.760710571</v>
      </c>
      <c r="F19" s="28">
        <f>'Number of displacements'!F19*Assumptions!G$21</f>
        <v>13509812.457645854</v>
      </c>
      <c r="G19" s="28">
        <f>'Number of displacements'!G19*Assumptions!H$21</f>
        <v>4999929.8907734957</v>
      </c>
      <c r="I19" s="28">
        <f t="shared" si="0"/>
        <v>141738498.50896633</v>
      </c>
    </row>
    <row r="20" spans="1:9" x14ac:dyDescent="0.35">
      <c r="A20">
        <v>2040</v>
      </c>
      <c r="B20" s="28">
        <f>'Number of displacements'!B20*Assumptions!C$21</f>
        <v>19455163.024080154</v>
      </c>
      <c r="C20" s="28">
        <f>'Number of displacements'!C20*Assumptions!D$21</f>
        <v>54645093.659649834</v>
      </c>
      <c r="D20" s="28">
        <f>'Number of displacements'!D20*Assumptions!E$21</f>
        <v>40836374.344403379</v>
      </c>
      <c r="E20" s="28">
        <f>'Number of displacements'!E20*Assumptions!F$21</f>
        <v>25952386.931735333</v>
      </c>
      <c r="F20" s="28">
        <f>'Number of displacements'!F20*Assumptions!G$21</f>
        <v>15445941.915537355</v>
      </c>
      <c r="G20" s="28">
        <f>'Number of displacements'!G20*Assumptions!H$21</f>
        <v>5716483.9938943088</v>
      </c>
      <c r="I20" s="28">
        <f t="shared" si="0"/>
        <v>162051443.86930037</v>
      </c>
    </row>
    <row r="21" spans="1:9" x14ac:dyDescent="0.35">
      <c r="A21">
        <v>2041</v>
      </c>
      <c r="B21" s="28">
        <f>'Number of displacements'!B21*Assumptions!C$21</f>
        <v>20018292.732998982</v>
      </c>
      <c r="C21" s="28">
        <f>'Number of displacements'!C21*Assumptions!D$21</f>
        <v>56226795.938284695</v>
      </c>
      <c r="D21" s="28">
        <f>'Number of displacements'!D21*Assumptions!E$21</f>
        <v>42018383.231679283</v>
      </c>
      <c r="E21" s="28">
        <f>'Number of displacements'!E21*Assumptions!F$21</f>
        <v>26703578.791733019</v>
      </c>
      <c r="F21" s="28">
        <f>'Number of displacements'!F21*Assumptions!G$21</f>
        <v>15893024.716339787</v>
      </c>
      <c r="G21" s="28">
        <f>'Number of displacements'!G21*Assumptions!H$21</f>
        <v>5881947.627559904</v>
      </c>
      <c r="I21" s="28">
        <f t="shared" si="0"/>
        <v>166742023.03859568</v>
      </c>
    </row>
    <row r="22" spans="1:9" x14ac:dyDescent="0.35">
      <c r="A22">
        <v>2042</v>
      </c>
      <c r="B22" s="28">
        <f>'Number of displacements'!B22*Assumptions!C$21</f>
        <v>20597722.231782045</v>
      </c>
      <c r="C22" s="28">
        <f>'Number of displacements'!C22*Assumptions!D$21</f>
        <v>57854280.590609349</v>
      </c>
      <c r="D22" s="28">
        <f>'Number of displacements'!D22*Assumptions!E$21</f>
        <v>43234605.36712005</v>
      </c>
      <c r="E22" s="28">
        <f>'Number of displacements'!E22*Assumptions!F$21</f>
        <v>27476513.900704712</v>
      </c>
      <c r="F22" s="28">
        <f>'Number of displacements'!F22*Assumptions!G$21</f>
        <v>16353048.329160437</v>
      </c>
      <c r="G22" s="28">
        <f>'Number of displacements'!G22*Assumptions!H$21</f>
        <v>6052200.6062311111</v>
      </c>
      <c r="I22" s="28">
        <f t="shared" si="0"/>
        <v>171568371.02560773</v>
      </c>
    </row>
    <row r="23" spans="1:9" x14ac:dyDescent="0.35">
      <c r="A23">
        <v>2043</v>
      </c>
      <c r="B23" s="28">
        <f>'Number of displacements'!B23*Assumptions!C$21</f>
        <v>21193923.317859687</v>
      </c>
      <c r="C23" s="28">
        <f>'Number of displacements'!C23*Assumptions!D$21</f>
        <v>59528872.787465952</v>
      </c>
      <c r="D23" s="28">
        <f>'Number of displacements'!D23*Assumptions!E$21</f>
        <v>44486031.053220555</v>
      </c>
      <c r="E23" s="28">
        <f>'Number of displacements'!E23*Assumptions!F$21</f>
        <v>28271821.617008954</v>
      </c>
      <c r="F23" s="28">
        <f>'Number of displacements'!F23*Assumptions!G$21</f>
        <v>16826387.325813282</v>
      </c>
      <c r="G23" s="28">
        <f>'Number of displacements'!G23*Assumptions!H$21</f>
        <v>6227381.5575028555</v>
      </c>
      <c r="I23" s="28">
        <f t="shared" si="0"/>
        <v>176534417.65887129</v>
      </c>
    </row>
    <row r="24" spans="1:9" x14ac:dyDescent="0.35">
      <c r="A24">
        <v>2044</v>
      </c>
      <c r="B24" s="28">
        <f>'Number of displacements'!B24*Assumptions!C$21</f>
        <v>21807381.444839247</v>
      </c>
      <c r="C24" s="28">
        <f>'Number of displacements'!C24*Assumptions!D$21</f>
        <v>61251936.056767769</v>
      </c>
      <c r="D24" s="28">
        <f>'Number of displacements'!D24*Assumptions!E$21</f>
        <v>45773679.2567821</v>
      </c>
      <c r="E24" s="28">
        <f>'Number of displacements'!E24*Assumptions!F$21</f>
        <v>29090149.515782442</v>
      </c>
      <c r="F24" s="28">
        <f>'Number of displacements'!F24*Assumptions!G$21</f>
        <v>17313427.120093729</v>
      </c>
      <c r="G24" s="28">
        <f>'Number of displacements'!G24*Assumptions!H$21</f>
        <v>6407633.1215459108</v>
      </c>
      <c r="I24" s="28">
        <f t="shared" si="0"/>
        <v>181644206.5158112</v>
      </c>
    </row>
    <row r="25" spans="1:9" x14ac:dyDescent="0.35">
      <c r="A25">
        <v>2045</v>
      </c>
      <c r="B25" s="28">
        <f>'Number of displacements'!B25*Assumptions!C$21</f>
        <v>22438596.117783103</v>
      </c>
      <c r="C25" s="28">
        <f>'Number of displacements'!C25*Assumptions!D$21</f>
        <v>63024873.393744558</v>
      </c>
      <c r="D25" s="28">
        <f>'Number of displacements'!D25*Assumptions!E$21</f>
        <v>47098598.438600875</v>
      </c>
      <c r="E25" s="28">
        <f>'Number of displacements'!E25*Assumptions!F$21</f>
        <v>29932163.916224729</v>
      </c>
      <c r="F25" s="28">
        <f>'Number of displacements'!F25*Assumptions!G$21</f>
        <v>17814564.28159982</v>
      </c>
      <c r="G25" s="28">
        <f>'Number of displacements'!G25*Assumptions!H$21</f>
        <v>6593102.0672508972</v>
      </c>
      <c r="I25" s="28">
        <f t="shared" si="0"/>
        <v>186901898.21520397</v>
      </c>
    </row>
    <row r="26" spans="1:9" x14ac:dyDescent="0.35">
      <c r="A26">
        <v>2046</v>
      </c>
      <c r="B26" s="28">
        <f>'Number of displacements'!B26*Assumptions!C$21</f>
        <v>23088081.299928047</v>
      </c>
      <c r="C26" s="28">
        <f>'Number of displacements'!C26*Assumptions!D$21</f>
        <v>64849128.40332412</v>
      </c>
      <c r="D26" s="28">
        <f>'Number of displacements'!D26*Assumptions!E$21</f>
        <v>48461867.407171667</v>
      </c>
      <c r="E26" s="28">
        <f>'Number of displacements'!E26*Assumptions!F$21</f>
        <v>30798550.424145099</v>
      </c>
      <c r="F26" s="28">
        <f>'Number of displacements'!F26*Assumptions!G$21</f>
        <v>18330206.85863689</v>
      </c>
      <c r="G26" s="28">
        <f>'Number of displacements'!G26*Assumptions!H$21</f>
        <v>6783939.411734093</v>
      </c>
      <c r="I26" s="28">
        <f t="shared" si="0"/>
        <v>192311773.80493993</v>
      </c>
    </row>
    <row r="27" spans="1:9" x14ac:dyDescent="0.35">
      <c r="A27">
        <v>2047</v>
      </c>
      <c r="B27" s="28">
        <f>'Number of displacements'!B27*Assumptions!C$21</f>
        <v>23756365.831177171</v>
      </c>
      <c r="C27" s="28">
        <f>'Number of displacements'!C27*Assumptions!D$21</f>
        <v>66726186.47557997</v>
      </c>
      <c r="D27" s="28">
        <f>'Number of displacements'!D27*Assumptions!E$21</f>
        <v>49864596.197101891</v>
      </c>
      <c r="E27" s="28">
        <f>'Number of displacements'!E27*Assumptions!F$21</f>
        <v>31690014.490213517</v>
      </c>
      <c r="F27" s="28">
        <f>'Number of displacements'!F27*Assumptions!G$21</f>
        <v>18860774.71046881</v>
      </c>
      <c r="G27" s="28">
        <f>'Number of displacements'!G27*Assumptions!H$21</f>
        <v>6980300.5433023218</v>
      </c>
      <c r="I27" s="28">
        <f t="shared" si="0"/>
        <v>197878238.24784368</v>
      </c>
    </row>
    <row r="28" spans="1:9" x14ac:dyDescent="0.35">
      <c r="A28">
        <v>2048</v>
      </c>
      <c r="B28" s="28">
        <f>'Number of displacements'!B28*Assumptions!C$21</f>
        <v>24443993.858704966</v>
      </c>
      <c r="C28" s="28">
        <f>'Number of displacements'!C28*Assumptions!D$21</f>
        <v>68657575.995202497</v>
      </c>
      <c r="D28" s="28">
        <f>'Number of displacements'!D28*Assumptions!E$21</f>
        <v>51307926.972951628</v>
      </c>
      <c r="E28" s="28">
        <f>'Number of displacements'!E28*Assumptions!F$21</f>
        <v>32607281.984370187</v>
      </c>
      <c r="F28" s="28">
        <f>'Number of displacements'!F28*Assumptions!G$21</f>
        <v>19406699.849186171</v>
      </c>
      <c r="G28" s="28">
        <f>'Number of displacements'!G28*Assumptions!H$21</f>
        <v>7182345.3479770739</v>
      </c>
      <c r="I28" s="28">
        <f t="shared" si="0"/>
        <v>203605824.00839254</v>
      </c>
    </row>
    <row r="29" spans="1:9" x14ac:dyDescent="0.35">
      <c r="A29">
        <v>2049</v>
      </c>
      <c r="B29" s="28">
        <f>'Number of displacements'!B29*Assumptions!C$21</f>
        <v>25151525.280026317</v>
      </c>
      <c r="C29" s="28">
        <f>'Number of displacements'!C29*Assumptions!D$21</f>
        <v>70644869.58597821</v>
      </c>
      <c r="D29" s="28">
        <f>'Number of displacements'!D29*Assumptions!E$21</f>
        <v>52793034.95923502</v>
      </c>
      <c r="E29" s="28">
        <f>'Number of displacements'!E29*Assumptions!F$21</f>
        <v>33551099.786861233</v>
      </c>
      <c r="F29" s="28">
        <f>'Number of displacements'!F29*Assumptions!G$21</f>
        <v>19968426.791469861</v>
      </c>
      <c r="G29" s="28">
        <f>'Number of displacements'!G29*Assumptions!H$21</f>
        <v>7390238.339680857</v>
      </c>
      <c r="I29" s="28">
        <f t="shared" si="0"/>
        <v>209499194.7432515</v>
      </c>
    </row>
    <row r="30" spans="1:9" x14ac:dyDescent="0.35">
      <c r="A30">
        <v>2050</v>
      </c>
      <c r="B30" s="28">
        <f>'Number of displacements'!B30*Assumptions!C$21</f>
        <v>28185546.703862309</v>
      </c>
      <c r="C30" s="28">
        <f>'Number of displacements'!C30*Assumptions!D$21</f>
        <v>79166740.344177142</v>
      </c>
      <c r="D30" s="28">
        <f>'Number of displacements'!D30*Assumptions!E$21</f>
        <v>59161443.924986377</v>
      </c>
      <c r="E30" s="28">
        <f>'Number of displacements'!E30*Assumptions!F$21</f>
        <v>37598359.522136003</v>
      </c>
      <c r="F30" s="28">
        <f>'Number of displacements'!F30*Assumptions!G$21</f>
        <v>22377212.501723874</v>
      </c>
      <c r="G30" s="28">
        <f>'Number of displacements'!G30*Assumptions!H$21</f>
        <v>8281720.7130243145</v>
      </c>
      <c r="I30" s="28">
        <f t="shared" si="0"/>
        <v>234771023.70991004</v>
      </c>
    </row>
    <row r="31" spans="1:9" x14ac:dyDescent="0.35">
      <c r="A31">
        <v>2051</v>
      </c>
      <c r="B31" s="28">
        <f>'Number of displacements'!B31*Assumptions!C$21</f>
        <v>29001377.375207424</v>
      </c>
      <c r="C31" s="28">
        <f>'Number of displacements'!C31*Assumptions!D$21</f>
        <v>81458221.705237404</v>
      </c>
      <c r="D31" s="28">
        <f>'Number of displacements'!D31*Assumptions!E$21</f>
        <v>60873871.965576902</v>
      </c>
      <c r="E31" s="28">
        <f>'Number of displacements'!E31*Assumptions!F$21</f>
        <v>38686644.067853756</v>
      </c>
      <c r="F31" s="28">
        <f>'Number of displacements'!F31*Assumptions!G$21</f>
        <v>23024920.935054068</v>
      </c>
      <c r="G31" s="28">
        <f>'Number of displacements'!G31*Assumptions!H$21</f>
        <v>8521435.1255275663</v>
      </c>
      <c r="I31" s="28">
        <f t="shared" si="0"/>
        <v>241566471.1744571</v>
      </c>
    </row>
    <row r="32" spans="1:9" x14ac:dyDescent="0.35">
      <c r="A32">
        <v>2052</v>
      </c>
      <c r="B32" s="28">
        <f>'Number of displacements'!B32*Assumptions!C$21</f>
        <v>29840822.265971459</v>
      </c>
      <c r="C32" s="28">
        <f>'Number of displacements'!C32*Assumptions!D$21</f>
        <v>83816029.996082321</v>
      </c>
      <c r="D32" s="28">
        <f>'Number of displacements'!D32*Assumptions!E$21</f>
        <v>62635866.237139069</v>
      </c>
      <c r="E32" s="28">
        <f>'Number of displacements'!E32*Assumptions!F$21</f>
        <v>39806429.010596834</v>
      </c>
      <c r="F32" s="28">
        <f>'Number of displacements'!F32*Assumptions!G$21</f>
        <v>23691377.289492615</v>
      </c>
      <c r="G32" s="28">
        <f>'Number of displacements'!G32*Assumptions!H$21</f>
        <v>8768088.071887847</v>
      </c>
      <c r="I32" s="28">
        <f t="shared" si="0"/>
        <v>248558612.87117016</v>
      </c>
    </row>
    <row r="33" spans="1:9" x14ac:dyDescent="0.35">
      <c r="A33">
        <v>2053</v>
      </c>
      <c r="B33" s="28">
        <f>'Number of displacements'!B33*Assumptions!C$21</f>
        <v>30704564.889753934</v>
      </c>
      <c r="C33" s="28">
        <f>'Number of displacements'!C33*Assumptions!D$21</f>
        <v>86242085.04974626</v>
      </c>
      <c r="D33" s="28">
        <f>'Number of displacements'!D33*Assumptions!E$21</f>
        <v>64448861.434267014</v>
      </c>
      <c r="E33" s="28">
        <f>'Number of displacements'!E33*Assumptions!F$21</f>
        <v>40958626.129381709</v>
      </c>
      <c r="F33" s="28">
        <f>'Number of displacements'!F33*Assumptions!G$21</f>
        <v>24377124.223630618</v>
      </c>
      <c r="G33" s="28">
        <f>'Number of displacements'!G33*Assumptions!H$21</f>
        <v>9021880.3879730701</v>
      </c>
      <c r="I33" s="28">
        <f t="shared" si="0"/>
        <v>255753142.11475259</v>
      </c>
    </row>
    <row r="34" spans="1:9" x14ac:dyDescent="0.35">
      <c r="A34">
        <v>2054</v>
      </c>
      <c r="B34" s="28">
        <f>'Number of displacements'!B34*Assumptions!C$21</f>
        <v>31593308.544456039</v>
      </c>
      <c r="C34" s="28">
        <f>'Number of displacements'!C34*Assumptions!D$21</f>
        <v>88738362.268832281</v>
      </c>
      <c r="D34" s="28">
        <f>'Number of displacements'!D34*Assumptions!E$21</f>
        <v>66314333.778791063</v>
      </c>
      <c r="E34" s="28">
        <f>'Number of displacements'!E34*Assumptions!F$21</f>
        <v>42144173.59466923</v>
      </c>
      <c r="F34" s="28">
        <f>'Number of displacements'!F34*Assumptions!G$21</f>
        <v>25082720.103312548</v>
      </c>
      <c r="G34" s="28">
        <f>'Number of displacements'!G34*Assumptions!H$21</f>
        <v>9283018.7228454873</v>
      </c>
      <c r="I34" s="28">
        <f t="shared" si="0"/>
        <v>263155917.01290664</v>
      </c>
    </row>
    <row r="35" spans="1:9" x14ac:dyDescent="0.35">
      <c r="A35">
        <v>2055</v>
      </c>
      <c r="B35" s="28">
        <f>'Number of displacements'!B35*Assumptions!C$21</f>
        <v>32507776.884937264</v>
      </c>
      <c r="C35" s="28">
        <f>'Number of displacements'!C35*Assumptions!D$21</f>
        <v>91306894.233973384</v>
      </c>
      <c r="D35" s="28">
        <f>'Number of displacements'!D35*Assumptions!E$21</f>
        <v>68233802.221783549</v>
      </c>
      <c r="E35" s="28">
        <f>'Number of displacements'!E35*Assumptions!F$21</f>
        <v>43364036.732264936</v>
      </c>
      <c r="F35" s="28">
        <f>'Number of displacements'!F35*Assumptions!G$21</f>
        <v>25808739.456282668</v>
      </c>
      <c r="G35" s="28">
        <f>'Number of displacements'!G35*Assumptions!H$21</f>
        <v>9551715.7070246357</v>
      </c>
      <c r="I35" s="28">
        <f t="shared" si="0"/>
        <v>270772965.23626643</v>
      </c>
    </row>
    <row r="36" spans="1:9" x14ac:dyDescent="0.35">
      <c r="A36">
        <v>2056</v>
      </c>
      <c r="B36" s="28">
        <f>'Number of displacements'!B36*Assumptions!C$21</f>
        <v>33448714.512247551</v>
      </c>
      <c r="C36" s="28">
        <f>'Number of displacements'!C36*Assumptions!D$21</f>
        <v>93949772.358850494</v>
      </c>
      <c r="D36" s="28">
        <f>'Number of displacements'!D36*Assumptions!E$21</f>
        <v>70208829.68035683</v>
      </c>
      <c r="E36" s="28">
        <f>'Number of displacements'!E36*Assumptions!F$21</f>
        <v>44619208.80933059</v>
      </c>
      <c r="F36" s="28">
        <f>'Number of displacements'!F36*Assumptions!G$21</f>
        <v>26555773.439991232</v>
      </c>
      <c r="G36" s="28">
        <f>'Number of displacements'!G36*Assumptions!H$21</f>
        <v>9828190.1256205924</v>
      </c>
      <c r="I36" s="28">
        <f t="shared" si="0"/>
        <v>278610488.92639726</v>
      </c>
    </row>
    <row r="37" spans="1:9" x14ac:dyDescent="0.35">
      <c r="A37">
        <v>2057</v>
      </c>
      <c r="B37" s="28">
        <f>'Number of displacements'!B37*Assumptions!C$21</f>
        <v>34416887.579914838</v>
      </c>
      <c r="C37" s="28">
        <f>'Number of displacements'!C37*Assumptions!D$21</f>
        <v>96669148.593115196</v>
      </c>
      <c r="D37" s="28">
        <f>'Number of displacements'!D37*Assumptions!E$21</f>
        <v>72241024.310260221</v>
      </c>
      <c r="E37" s="28">
        <f>'Number of displacements'!E37*Assumptions!F$21</f>
        <v>45910711.843146712</v>
      </c>
      <c r="F37" s="28">
        <f>'Number of displacements'!F37*Assumptions!G$21</f>
        <v>27324430.322941385</v>
      </c>
      <c r="G37" s="28">
        <f>'Number of displacements'!G37*Assumptions!H$21</f>
        <v>10112667.09647863</v>
      </c>
      <c r="I37" s="28">
        <f t="shared" si="0"/>
        <v>286674869.745857</v>
      </c>
    </row>
    <row r="38" spans="1:9" x14ac:dyDescent="0.35">
      <c r="A38">
        <v>2058</v>
      </c>
      <c r="B38" s="28">
        <f>'Number of displacements'!B38*Assumptions!C$21</f>
        <v>35413084.417781517</v>
      </c>
      <c r="C38" s="28">
        <f>'Number of displacements'!C38*Assumptions!D$21</f>
        <v>99467237.174603477</v>
      </c>
      <c r="D38" s="28">
        <f>'Number of displacements'!D38*Assumptions!E$21</f>
        <v>74332040.815312505</v>
      </c>
      <c r="E38" s="28">
        <f>'Number of displacements'!E38*Assumptions!F$21</f>
        <v>47239597.433284789</v>
      </c>
      <c r="F38" s="28">
        <f>'Number of displacements'!F38*Assumptions!G$21</f>
        <v>28115335.979968548</v>
      </c>
      <c r="G38" s="28">
        <f>'Number of displacements'!G38*Assumptions!H$21</f>
        <v>10405378.253480215</v>
      </c>
      <c r="I38" s="28">
        <f t="shared" si="0"/>
        <v>294972674.07443106</v>
      </c>
    </row>
    <row r="39" spans="1:9" x14ac:dyDescent="0.35">
      <c r="A39">
        <v>2059</v>
      </c>
      <c r="B39" s="28">
        <f>'Number of displacements'!B39*Assumptions!C$21</f>
        <v>36438116.173897877</v>
      </c>
      <c r="C39" s="28">
        <f>'Number of displacements'!C39*Assumptions!D$21</f>
        <v>102346316.43226714</v>
      </c>
      <c r="D39" s="28">
        <f>'Number of displacements'!D39*Assumptions!E$21</f>
        <v>76483581.794735789</v>
      </c>
      <c r="E39" s="28">
        <f>'Number of displacements'!E39*Assumptions!F$21</f>
        <v>48606947.617866725</v>
      </c>
      <c r="F39" s="28">
        <f>'Number of displacements'!F39*Assumptions!G$21</f>
        <v>28929134.401855748</v>
      </c>
      <c r="G39" s="28">
        <f>'Number of displacements'!G39*Assumptions!H$21</f>
        <v>10706561.935149705</v>
      </c>
      <c r="I39" s="28">
        <f t="shared" si="0"/>
        <v>303510658.35577303</v>
      </c>
    </row>
    <row r="40" spans="1:9" x14ac:dyDescent="0.35">
      <c r="A40">
        <v>2060</v>
      </c>
      <c r="B40" s="28">
        <f>'Number of displacements'!B40*Assumptions!C$21</f>
        <v>39736630.429027312</v>
      </c>
      <c r="C40" s="28">
        <f>'Number of displacements'!C40*Assumptions!D$21</f>
        <v>111611086.92975107</v>
      </c>
      <c r="D40" s="28">
        <f>'Number of displacements'!D40*Assumptions!E$21</f>
        <v>83407161.038769692</v>
      </c>
      <c r="E40" s="28">
        <f>'Number of displacements'!E40*Assumptions!F$21</f>
        <v>53007029.906717747</v>
      </c>
      <c r="F40" s="28">
        <f>'Number of displacements'!F40*Assumptions!G$21</f>
        <v>31547907.605104722</v>
      </c>
      <c r="G40" s="28">
        <f>'Number of displacements'!G40*Assumptions!H$21</f>
        <v>11675759.876063447</v>
      </c>
      <c r="I40" s="28">
        <f t="shared" si="0"/>
        <v>330985575.78543407</v>
      </c>
    </row>
    <row r="41" spans="1:9" x14ac:dyDescent="0.35">
      <c r="A41">
        <v>2061</v>
      </c>
      <c r="B41" s="28">
        <f>'Number of displacements'!B41*Assumptions!C$21</f>
        <v>40886807.227814175</v>
      </c>
      <c r="C41" s="28">
        <f>'Number of displacements'!C41*Assumptions!D$21</f>
        <v>114841669.92805704</v>
      </c>
      <c r="D41" s="28">
        <f>'Number of displacements'!D41*Assumptions!E$21</f>
        <v>85821381.380145013</v>
      </c>
      <c r="E41" s="28">
        <f>'Number of displacements'!E41*Assumptions!F$21</f>
        <v>54541318.428745314</v>
      </c>
      <c r="F41" s="28">
        <f>'Number of displacements'!F41*Assumptions!G$21</f>
        <v>32461061.815360967</v>
      </c>
      <c r="G41" s="28">
        <f>'Number of displacements'!G41*Assumptions!H$21</f>
        <v>12013714.754790276</v>
      </c>
      <c r="I41" s="28">
        <f t="shared" si="0"/>
        <v>340565953.53491282</v>
      </c>
    </row>
    <row r="42" spans="1:9" x14ac:dyDescent="0.35">
      <c r="A42">
        <v>2062</v>
      </c>
      <c r="B42" s="28">
        <f>'Number of displacements'!B42*Assumptions!C$21</f>
        <v>42070275.894939765</v>
      </c>
      <c r="C42" s="28">
        <f>'Number of displacements'!C42*Assumptions!D$21</f>
        <v>118165762.15377082</v>
      </c>
      <c r="D42" s="28">
        <f>'Number of displacements'!D42*Assumptions!E$21</f>
        <v>88305481.331186026</v>
      </c>
      <c r="E42" s="28">
        <f>'Number of displacements'!E42*Assumptions!F$21</f>
        <v>56120016.93324063</v>
      </c>
      <c r="F42" s="28">
        <f>'Number of displacements'!F42*Assumptions!G$21</f>
        <v>33400647.2749459</v>
      </c>
      <c r="G42" s="28">
        <f>'Number of displacements'!G42*Assumptions!H$21</f>
        <v>12361451.737745665</v>
      </c>
      <c r="I42" s="28">
        <f t="shared" si="0"/>
        <v>350423635.32582879</v>
      </c>
    </row>
    <row r="43" spans="1:9" x14ac:dyDescent="0.35">
      <c r="A43">
        <v>2063</v>
      </c>
      <c r="B43" s="28">
        <f>'Number of displacements'!B43*Assumptions!C$21</f>
        <v>43288000.063559115</v>
      </c>
      <c r="C43" s="28">
        <f>'Number of displacements'!C43*Assumptions!D$21</f>
        <v>121586070.23155266</v>
      </c>
      <c r="D43" s="28">
        <f>'Number of displacements'!D43*Assumptions!E$21</f>
        <v>90861483.55724901</v>
      </c>
      <c r="E43" s="28">
        <f>'Number of displacements'!E43*Assumptions!F$21</f>
        <v>57744410.867180943</v>
      </c>
      <c r="F43" s="28">
        <f>'Number of displacements'!F43*Assumptions!G$21</f>
        <v>34367429.036391966</v>
      </c>
      <c r="G43" s="28">
        <f>'Number of displacements'!G43*Assumptions!H$21</f>
        <v>12719253.967944143</v>
      </c>
      <c r="I43" s="28">
        <f t="shared" si="0"/>
        <v>360566647.72387785</v>
      </c>
    </row>
    <row r="44" spans="1:9" x14ac:dyDescent="0.35">
      <c r="A44">
        <v>2064</v>
      </c>
      <c r="B44" s="28">
        <f>'Number of displacements'!B44*Assumptions!C$21</f>
        <v>44540971.259189732</v>
      </c>
      <c r="C44" s="28">
        <f>'Number of displacements'!C44*Assumptions!D$21</f>
        <v>125105379.12931579</v>
      </c>
      <c r="D44" s="28">
        <f>'Number of displacements'!D44*Assumptions!E$21</f>
        <v>93491469.269740641</v>
      </c>
      <c r="E44" s="28">
        <f>'Number of displacements'!E44*Assumptions!F$21</f>
        <v>59415822.884807155</v>
      </c>
      <c r="F44" s="28">
        <f>'Number of displacements'!F44*Assumptions!G$21</f>
        <v>35362194.296677768</v>
      </c>
      <c r="G44" s="28">
        <f>'Number of displacements'!G44*Assumptions!H$21</f>
        <v>13087412.783975016</v>
      </c>
      <c r="I44" s="28">
        <f t="shared" si="0"/>
        <v>371003249.6237061</v>
      </c>
    </row>
    <row r="45" spans="1:9" x14ac:dyDescent="0.35">
      <c r="A45">
        <v>2065</v>
      </c>
      <c r="B45" s="28">
        <f>'Number of displacements'!B45*Assumptions!C$21</f>
        <v>45830209.707055949</v>
      </c>
      <c r="C45" s="28">
        <f>'Number of displacements'!C45*Assumptions!D$21</f>
        <v>128726554.42587192</v>
      </c>
      <c r="D45" s="28">
        <f>'Number of displacements'!D45*Assumptions!E$21</f>
        <v>96197579.920733348</v>
      </c>
      <c r="E45" s="28">
        <f>'Number of displacements'!E45*Assumptions!F$21</f>
        <v>61135613.92458827</v>
      </c>
      <c r="F45" s="28">
        <f>'Number of displacements'!F45*Assumptions!G$21</f>
        <v>36385753.038199052</v>
      </c>
      <c r="G45" s="28">
        <f>'Number of displacements'!G45*Assumptions!H$21</f>
        <v>13466227.957223292</v>
      </c>
      <c r="I45" s="28">
        <f t="shared" si="0"/>
        <v>381741938.97367185</v>
      </c>
    </row>
    <row r="46" spans="1:9" x14ac:dyDescent="0.35">
      <c r="A46">
        <v>2066</v>
      </c>
      <c r="B46" s="28">
        <f>'Number of displacements'!B46*Assumptions!C$21</f>
        <v>47156765.162802041</v>
      </c>
      <c r="C46" s="28">
        <f>'Number of displacements'!C46*Assumptions!D$21</f>
        <v>132452544.64421357</v>
      </c>
      <c r="D46" s="28">
        <f>'Number of displacements'!D46*Assumptions!E$21</f>
        <v>98982018.946631446</v>
      </c>
      <c r="E46" s="28">
        <f>'Number of displacements'!E46*Assumptions!F$21</f>
        <v>62905184.317358337</v>
      </c>
      <c r="F46" s="28">
        <f>'Number of displacements'!F46*Assumptions!G$21</f>
        <v>37438938.688292682</v>
      </c>
      <c r="G46" s="28">
        <f>'Number of displacements'!G46*Assumptions!H$21</f>
        <v>13856007.935956946</v>
      </c>
      <c r="I46" s="28">
        <f t="shared" si="0"/>
        <v>392791459.69525498</v>
      </c>
    </row>
    <row r="47" spans="1:9" x14ac:dyDescent="0.35">
      <c r="A47">
        <v>2067</v>
      </c>
      <c r="B47" s="28">
        <f>'Number of displacements'!B47*Assumptions!C$21</f>
        <v>48521717.76725021</v>
      </c>
      <c r="C47" s="28">
        <f>'Number of displacements'!C47*Assumptions!D$21</f>
        <v>136286383.65233365</v>
      </c>
      <c r="D47" s="28">
        <f>'Number of displacements'!D47*Assumptions!E$21</f>
        <v>101847053.56230767</v>
      </c>
      <c r="E47" s="28">
        <f>'Number of displacements'!E47*Assumptions!F$21</f>
        <v>64725974.926528454</v>
      </c>
      <c r="F47" s="28">
        <f>'Number of displacements'!F47*Assumptions!G$21</f>
        <v>38522608.797850393</v>
      </c>
      <c r="G47" s="28">
        <f>'Number of displacements'!G47*Assumptions!H$21</f>
        <v>14257070.096479302</v>
      </c>
      <c r="I47" s="28">
        <f t="shared" si="0"/>
        <v>404160808.80274963</v>
      </c>
    </row>
    <row r="48" spans="1:9" x14ac:dyDescent="0.35">
      <c r="A48">
        <v>2068</v>
      </c>
      <c r="B48" s="28">
        <f>'Number of displacements'!B48*Assumptions!C$21</f>
        <v>49926178.925899632</v>
      </c>
      <c r="C48" s="28">
        <f>'Number of displacements'!C48*Assumptions!D$21</f>
        <v>140231193.13353643</v>
      </c>
      <c r="D48" s="28">
        <f>'Number of displacements'!D48*Assumptions!E$21</f>
        <v>104795016.60717113</v>
      </c>
      <c r="E48" s="28">
        <f>'Number of displacements'!E48*Assumptions!F$21</f>
        <v>66599468.321302317</v>
      </c>
      <c r="F48" s="28">
        <f>'Number of displacements'!F48*Assumptions!G$21</f>
        <v>39637645.739575163</v>
      </c>
      <c r="G48" s="28">
        <f>'Number of displacements'!G48*Assumptions!H$21</f>
        <v>14669741.001551056</v>
      </c>
      <c r="I48" s="28">
        <f t="shared" si="0"/>
        <v>415859243.72903568</v>
      </c>
    </row>
    <row r="49" spans="1:9" x14ac:dyDescent="0.35">
      <c r="A49">
        <v>2069</v>
      </c>
      <c r="B49" s="28">
        <f>'Number of displacements'!B49*Assumptions!C$21</f>
        <v>51371292.213882498</v>
      </c>
      <c r="C49" s="28">
        <f>'Number of displacements'!C49*Assumptions!D$21</f>
        <v>144290185.12825206</v>
      </c>
      <c r="D49" s="28">
        <f>'Number of displacements'!D49*Assumptions!E$21</f>
        <v>107828308.4446694</v>
      </c>
      <c r="E49" s="28">
        <f>'Number of displacements'!E49*Assumptions!F$21</f>
        <v>68527189.98385039</v>
      </c>
      <c r="F49" s="28">
        <f>'Number of displacements'!F49*Assumptions!G$21</f>
        <v>40784957.426448569</v>
      </c>
      <c r="G49" s="28">
        <f>'Number of displacements'!G49*Assumptions!H$21</f>
        <v>15094356.666292246</v>
      </c>
      <c r="I49" s="28">
        <f t="shared" si="0"/>
        <v>427896289.86339515</v>
      </c>
    </row>
    <row r="50" spans="1:9" x14ac:dyDescent="0.35">
      <c r="A50">
        <v>2070</v>
      </c>
      <c r="B50" s="28">
        <f>'Number of displacements'!B50*Assumptions!C$21</f>
        <v>54310953.709050201</v>
      </c>
      <c r="C50" s="28">
        <f>'Number of displacements'!C50*Assumptions!D$21</f>
        <v>152547020.4748528</v>
      </c>
      <c r="D50" s="28">
        <f>'Number of displacements'!D50*Assumptions!E$21</f>
        <v>113998655.98243679</v>
      </c>
      <c r="E50" s="28">
        <f>'Number of displacements'!E50*Assumptions!F$21</f>
        <v>72448577.457010508</v>
      </c>
      <c r="F50" s="28">
        <f>'Number of displacements'!F50*Assumptions!G$21</f>
        <v>43118828.42251794</v>
      </c>
      <c r="G50" s="28">
        <f>'Number of displacements'!G50*Assumptions!H$21</f>
        <v>15958113.390602095</v>
      </c>
      <c r="I50" s="28">
        <f t="shared" si="0"/>
        <v>452382149.43647039</v>
      </c>
    </row>
    <row r="51" spans="1:9" x14ac:dyDescent="0.35">
      <c r="A51">
        <v>2071</v>
      </c>
      <c r="B51" s="28">
        <f>'Number of displacements'!B51*Assumptions!C$21</f>
        <v>55882984.306554139</v>
      </c>
      <c r="C51" s="28">
        <f>'Number of displacements'!C51*Assumptions!D$21</f>
        <v>156962494.1015766</v>
      </c>
      <c r="D51" s="28">
        <f>'Number of displacements'!D51*Assumptions!E$21</f>
        <v>117298347.16883646</v>
      </c>
      <c r="E51" s="28">
        <f>'Number of displacements'!E51*Assumptions!F$21</f>
        <v>74545601.588057488</v>
      </c>
      <c r="F51" s="28">
        <f>'Number of displacements'!F51*Assumptions!G$21</f>
        <v>44366902.94486656</v>
      </c>
      <c r="G51" s="28">
        <f>'Number of displacements'!G51*Assumptions!H$21</f>
        <v>16420020.99515008</v>
      </c>
      <c r="I51" s="28">
        <f t="shared" si="0"/>
        <v>465476351.10504127</v>
      </c>
    </row>
    <row r="52" spans="1:9" x14ac:dyDescent="0.35">
      <c r="A52">
        <v>2072</v>
      </c>
      <c r="B52" s="28">
        <f>'Number of displacements'!B52*Assumptions!C$21</f>
        <v>57500517.33092995</v>
      </c>
      <c r="C52" s="28">
        <f>'Number of displacements'!C52*Assumptions!D$21</f>
        <v>161505773.61587262</v>
      </c>
      <c r="D52" s="28">
        <f>'Number of displacements'!D52*Assumptions!E$21</f>
        <v>120693547.9192023</v>
      </c>
      <c r="E52" s="28">
        <f>'Number of displacements'!E52*Assumptions!F$21</f>
        <v>76703324.084214583</v>
      </c>
      <c r="F52" s="28">
        <f>'Number of displacements'!F52*Assumptions!G$21</f>
        <v>45651102.985238813</v>
      </c>
      <c r="G52" s="28">
        <f>'Number of displacements'!G52*Assumptions!H$21</f>
        <v>16895298.51567227</v>
      </c>
      <c r="I52" s="28">
        <f t="shared" si="0"/>
        <v>478949564.45113045</v>
      </c>
    </row>
    <row r="53" spans="1:9" x14ac:dyDescent="0.35">
      <c r="A53">
        <v>2073</v>
      </c>
      <c r="B53" s="28">
        <f>'Number of displacements'!B53*Assumptions!C$21</f>
        <v>59164869.849959001</v>
      </c>
      <c r="C53" s="28">
        <f>'Number of displacements'!C53*Assumptions!D$21</f>
        <v>166180558.35925654</v>
      </c>
      <c r="D53" s="28">
        <f>'Number of displacements'!D53*Assumptions!E$21</f>
        <v>124187022.75793777</v>
      </c>
      <c r="E53" s="28">
        <f>'Number of displacements'!E53*Assumptions!F$21</f>
        <v>78923501.859707296</v>
      </c>
      <c r="F53" s="28">
        <f>'Number of displacements'!F53*Assumptions!G$21</f>
        <v>46972474.196782097</v>
      </c>
      <c r="G53" s="28">
        <f>'Number of displacements'!G53*Assumptions!H$21</f>
        <v>17384332.944396984</v>
      </c>
      <c r="I53" s="28">
        <f t="shared" si="0"/>
        <v>492812759.96803969</v>
      </c>
    </row>
    <row r="54" spans="1:9" x14ac:dyDescent="0.35">
      <c r="A54">
        <v>2074</v>
      </c>
      <c r="B54" s="28">
        <f>'Number of displacements'!B54*Assumptions!C$21</f>
        <v>60877397.053950548</v>
      </c>
      <c r="C54" s="28">
        <f>'Number of displacements'!C54*Assumptions!D$21</f>
        <v>170990654.75068682</v>
      </c>
      <c r="D54" s="28">
        <f>'Number of displacements'!D54*Assumptions!E$21</f>
        <v>127781616.22860746</v>
      </c>
      <c r="E54" s="28">
        <f>'Number of displacements'!E54*Assumptions!F$21</f>
        <v>81207942.682644695</v>
      </c>
      <c r="F54" s="28">
        <f>'Number of displacements'!F54*Assumptions!G$21</f>
        <v>48332092.499074958</v>
      </c>
      <c r="G54" s="28">
        <f>'Number of displacements'!G54*Assumptions!H$21</f>
        <v>17887522.47504288</v>
      </c>
      <c r="I54" s="28">
        <f t="shared" si="0"/>
        <v>507077225.69000739</v>
      </c>
    </row>
    <row r="55" spans="1:9" x14ac:dyDescent="0.35">
      <c r="A55">
        <v>2075</v>
      </c>
      <c r="B55" s="28">
        <f>'Number of displacements'!B55*Assumptions!C$21</f>
        <v>62639493.359198414</v>
      </c>
      <c r="C55" s="28">
        <f>'Number of displacements'!C55*Assumptions!D$21</f>
        <v>175939979.38592193</v>
      </c>
      <c r="D55" s="28">
        <f>'Number of displacements'!D55*Assumptions!E$21</f>
        <v>131480255.21009168</v>
      </c>
      <c r="E55" s="28">
        <f>'Number of displacements'!E55*Assumptions!F$21</f>
        <v>83558506.646985292</v>
      </c>
      <c r="F55" s="28">
        <f>'Number of displacements'!F55*Assumptions!G$21</f>
        <v>49731064.954189025</v>
      </c>
      <c r="G55" s="28">
        <f>'Number of displacements'!G55*Assumptions!H$21</f>
        <v>18405276.827046108</v>
      </c>
      <c r="I55" s="28">
        <f t="shared" si="0"/>
        <v>521754576.38343239</v>
      </c>
    </row>
    <row r="56" spans="1:9" x14ac:dyDescent="0.35">
      <c r="A56">
        <v>2076</v>
      </c>
      <c r="B56" s="28">
        <f>'Number of displacements'!B56*Assumptions!C$21</f>
        <v>64452593.543377213</v>
      </c>
      <c r="C56" s="28">
        <f>'Number of displacements'!C56*Assumptions!D$21</f>
        <v>181032562.22658727</v>
      </c>
      <c r="D56" s="28">
        <f>'Number of displacements'!D56*Assumptions!E$21</f>
        <v>135285951.29978213</v>
      </c>
      <c r="E56" s="28">
        <f>'Number of displacements'!E56*Assumptions!F$21</f>
        <v>85977107.687108591</v>
      </c>
      <c r="F56" s="28">
        <f>'Number of displacements'!F56*Assumptions!G$21</f>
        <v>51170530.668108411</v>
      </c>
      <c r="G56" s="28">
        <f>'Number of displacements'!G56*Assumptions!H$21</f>
        <v>18938017.579172239</v>
      </c>
      <c r="I56" s="28">
        <f t="shared" si="0"/>
        <v>536856763.00413585</v>
      </c>
    </row>
    <row r="57" spans="1:9" x14ac:dyDescent="0.35">
      <c r="A57">
        <v>2077</v>
      </c>
      <c r="B57" s="28">
        <f>'Number of displacements'!B57*Assumptions!C$21</f>
        <v>66318173.913802385</v>
      </c>
      <c r="C57" s="28">
        <f>'Number of displacements'!C57*Assumptions!D$21</f>
        <v>186272549.88155103</v>
      </c>
      <c r="D57" s="28">
        <f>'Number of displacements'!D57*Assumptions!E$21</f>
        <v>139201803.26575941</v>
      </c>
      <c r="E57" s="28">
        <f>'Number of displacements'!E57*Assumptions!F$21</f>
        <v>88465715.136226252</v>
      </c>
      <c r="F57" s="28">
        <f>'Number of displacements'!F57*Assumptions!G$21</f>
        <v>52651661.718240842</v>
      </c>
      <c r="G57" s="28">
        <f>'Number of displacements'!G57*Assumptions!H$21</f>
        <v>19486178.512784518</v>
      </c>
      <c r="I57" s="28">
        <f t="shared" si="0"/>
        <v>552396082.4283644</v>
      </c>
    </row>
    <row r="58" spans="1:9" x14ac:dyDescent="0.35">
      <c r="A58">
        <v>2078</v>
      </c>
      <c r="B58" s="28">
        <f>'Number of displacements'!B58*Assumptions!C$21</f>
        <v>68237753.509505779</v>
      </c>
      <c r="C58" s="28">
        <f>'Number of displacements'!C58*Assumptions!D$21</f>
        <v>191664208.98327807</v>
      </c>
      <c r="D58" s="28">
        <f>'Number of displacements'!D58*Assumptions!E$21</f>
        <v>143230999.56994861</v>
      </c>
      <c r="E58" s="28">
        <f>'Number of displacements'!E58*Assumptions!F$21</f>
        <v>91026355.329901189</v>
      </c>
      <c r="F58" s="28">
        <f>'Number of displacements'!F58*Assumptions!G$21</f>
        <v>54175664.107775562</v>
      </c>
      <c r="G58" s="28">
        <f>'Number of displacements'!G58*Assumptions!H$21</f>
        <v>20050205.965048105</v>
      </c>
      <c r="I58" s="28">
        <f t="shared" si="0"/>
        <v>568385187.46545732</v>
      </c>
    </row>
    <row r="59" spans="1:9" x14ac:dyDescent="0.35">
      <c r="A59">
        <v>2079</v>
      </c>
      <c r="B59" s="28">
        <f>'Number of displacements'!B59*Assumptions!C$21</f>
        <v>70212895.338105246</v>
      </c>
      <c r="C59" s="28">
        <f>'Number of displacements'!C59*Assumptions!D$21</f>
        <v>197211929.66191339</v>
      </c>
      <c r="D59" s="28">
        <f>'Number of displacements'!D59*Assumptions!E$21</f>
        <v>147376820.96430779</v>
      </c>
      <c r="E59" s="28">
        <f>'Number of displacements'!E59*Assumptions!F$21</f>
        <v>93661113.255980939</v>
      </c>
      <c r="F59" s="28">
        <f>'Number of displacements'!F59*Assumptions!G$21</f>
        <v>55743778.74766501</v>
      </c>
      <c r="G59" s="28">
        <f>'Number of displacements'!G59*Assumptions!H$21</f>
        <v>20630559.192357741</v>
      </c>
      <c r="I59" s="28">
        <f t="shared" si="0"/>
        <v>584837097.16033018</v>
      </c>
    </row>
    <row r="60" spans="1:9" x14ac:dyDescent="0.35">
      <c r="A60">
        <v>2080</v>
      </c>
      <c r="B60" s="28">
        <f>'Number of displacements'!B60*Assumptions!C$21</f>
        <v>72388542.74736324</v>
      </c>
      <c r="C60" s="28">
        <f>'Number of displacements'!C60*Assumptions!D$21</f>
        <v>203322824.55917671</v>
      </c>
      <c r="D60" s="28">
        <f>'Number of displacements'!D60*Assumptions!E$21</f>
        <v>151943503.44010738</v>
      </c>
      <c r="E60" s="28">
        <f>'Number of displacements'!E60*Assumptions!F$21</f>
        <v>96563337.376241729</v>
      </c>
      <c r="F60" s="28">
        <f>'Number of displacements'!F60*Assumptions!G$21</f>
        <v>57471079.79728841</v>
      </c>
      <c r="G60" s="28">
        <f>'Number of displacements'!G60*Assumptions!H$21</f>
        <v>21269826.700730056</v>
      </c>
      <c r="I60" s="28">
        <f t="shared" si="0"/>
        <v>602959114.62090755</v>
      </c>
    </row>
    <row r="61" spans="1:9" x14ac:dyDescent="0.35">
      <c r="A61">
        <v>2081</v>
      </c>
      <c r="B61" s="28">
        <f>'Number of displacements'!B61*Assumptions!C$21</f>
        <v>74483829.173692614</v>
      </c>
      <c r="C61" s="28">
        <f>'Number of displacements'!C61*Assumptions!D$21</f>
        <v>209208003.87475714</v>
      </c>
      <c r="D61" s="28">
        <f>'Number of displacements'!D61*Assumptions!E$21</f>
        <v>156341508.26578933</v>
      </c>
      <c r="E61" s="28">
        <f>'Number of displacements'!E61*Assumptions!F$21</f>
        <v>99358363.251974985</v>
      </c>
      <c r="F61" s="28">
        <f>'Number of displacements'!F61*Assumptions!G$21</f>
        <v>59134580.246883221</v>
      </c>
      <c r="G61" s="28">
        <f>'Number of displacements'!G61*Assumptions!H$21</f>
        <v>21885481.851186052</v>
      </c>
      <c r="I61" s="28">
        <f t="shared" si="0"/>
        <v>620411766.66428339</v>
      </c>
    </row>
    <row r="62" spans="1:9" x14ac:dyDescent="0.35">
      <c r="A62">
        <v>2082</v>
      </c>
      <c r="B62" s="28">
        <f>'Number of displacements'!B62*Assumptions!C$21</f>
        <v>76639763.667267725</v>
      </c>
      <c r="C62" s="28">
        <f>'Number of displacements'!C62*Assumptions!D$21</f>
        <v>215263529.71022117</v>
      </c>
      <c r="D62" s="28">
        <f>'Number of displacements'!D62*Assumptions!E$21</f>
        <v>160866813.34458381</v>
      </c>
      <c r="E62" s="28">
        <f>'Number of displacements'!E62*Assumptions!F$21</f>
        <v>102234291.15386318</v>
      </c>
      <c r="F62" s="28">
        <f>'Number of displacements'!F62*Assumptions!G$21</f>
        <v>60846230.718290083</v>
      </c>
      <c r="G62" s="28">
        <f>'Number of displacements'!G62*Assumptions!H$21</f>
        <v>22518957.140452579</v>
      </c>
      <c r="I62" s="28">
        <f t="shared" si="0"/>
        <v>638369585.73467863</v>
      </c>
    </row>
    <row r="63" spans="1:9" x14ac:dyDescent="0.35">
      <c r="A63">
        <v>2083</v>
      </c>
      <c r="B63" s="28">
        <f>'Number of displacements'!B63*Assumptions!C$21</f>
        <v>78858101.686442256</v>
      </c>
      <c r="C63" s="28">
        <f>'Number of displacements'!C63*Assumptions!D$21</f>
        <v>221494332.74571958</v>
      </c>
      <c r="D63" s="28">
        <f>'Number of displacements'!D63*Assumptions!E$21</f>
        <v>165523103.38241646</v>
      </c>
      <c r="E63" s="28">
        <f>'Number of displacements'!E63*Assumptions!F$21</f>
        <v>105193462.79111651</v>
      </c>
      <c r="F63" s="28">
        <f>'Number of displacements'!F63*Assumptions!G$21</f>
        <v>62607424.913927943</v>
      </c>
      <c r="G63" s="28">
        <f>'Number of displacements'!G63*Assumptions!H$21</f>
        <v>23170768.372461412</v>
      </c>
      <c r="I63" s="28">
        <f t="shared" si="0"/>
        <v>656847193.89208412</v>
      </c>
    </row>
    <row r="64" spans="1:9" x14ac:dyDescent="0.35">
      <c r="A64">
        <v>2084</v>
      </c>
      <c r="B64" s="28">
        <f>'Number of displacements'!B64*Assumptions!C$21</f>
        <v>81140649.501313478</v>
      </c>
      <c r="C64" s="28">
        <f>'Number of displacements'!C64*Assumptions!D$21</f>
        <v>227905486.37994429</v>
      </c>
      <c r="D64" s="28">
        <f>'Number of displacements'!D64*Assumptions!E$21</f>
        <v>170314169.73902887</v>
      </c>
      <c r="E64" s="28">
        <f>'Number of displacements'!E64*Assumptions!F$21</f>
        <v>108238287.65372005</v>
      </c>
      <c r="F64" s="28">
        <f>'Number of displacements'!F64*Assumptions!G$21</f>
        <v>64419596.876933359</v>
      </c>
      <c r="G64" s="28">
        <f>'Number of displacements'!G64*Assumptions!H$21</f>
        <v>23841446.281089563</v>
      </c>
      <c r="I64" s="28">
        <f t="shared" si="0"/>
        <v>675859636.4320296</v>
      </c>
    </row>
    <row r="65" spans="1:9" x14ac:dyDescent="0.35">
      <c r="A65">
        <v>2085</v>
      </c>
      <c r="B65" s="28">
        <f>'Number of displacements'!B65*Assumptions!C$21</f>
        <v>83489265.664467901</v>
      </c>
      <c r="C65" s="28">
        <f>'Number of displacements'!C65*Assumptions!D$21</f>
        <v>234502210.86111626</v>
      </c>
      <c r="D65" s="28">
        <f>'Number of displacements'!D65*Assumptions!E$21</f>
        <v>175243913.51507339</v>
      </c>
      <c r="E65" s="28">
        <f>'Number of displacements'!E65*Assumptions!F$21</f>
        <v>111371244.97434847</v>
      </c>
      <c r="F65" s="28">
        <f>'Number of displacements'!F65*Assumptions!G$21</f>
        <v>66284222.158822544</v>
      </c>
      <c r="G65" s="28">
        <f>'Number of displacements'!G65*Assumptions!H$21</f>
        <v>24531536.962306485</v>
      </c>
      <c r="I65" s="28">
        <f t="shared" si="0"/>
        <v>695422394.13613498</v>
      </c>
    </row>
    <row r="66" spans="1:9" x14ac:dyDescent="0.35">
      <c r="A66">
        <v>2086</v>
      </c>
      <c r="B66" s="28">
        <f>'Number of displacements'!B66*Assumptions!C$21</f>
        <v>85905862.524298161</v>
      </c>
      <c r="C66" s="28">
        <f>'Number of displacements'!C66*Assumptions!D$21</f>
        <v>241289877.53754517</v>
      </c>
      <c r="D66" s="28">
        <f>'Number of displacements'!D66*Assumptions!E$21</f>
        <v>180316348.7285637</v>
      </c>
      <c r="E66" s="28">
        <f>'Number of displacements'!E66*Assumptions!F$21</f>
        <v>114594885.74706811</v>
      </c>
      <c r="F66" s="28">
        <f>'Number of displacements'!F66*Assumptions!G$21</f>
        <v>68202819.020951539</v>
      </c>
      <c r="G66" s="28">
        <f>'Number of displacements'!G66*Assumptions!H$21</f>
        <v>25241602.318829916</v>
      </c>
      <c r="I66" s="28">
        <f t="shared" si="0"/>
        <v>715551395.87725651</v>
      </c>
    </row>
    <row r="67" spans="1:9" x14ac:dyDescent="0.35">
      <c r="A67">
        <v>2087</v>
      </c>
      <c r="B67" s="28">
        <f>'Number of displacements'!B67*Assumptions!C$21</f>
        <v>88392407.782122657</v>
      </c>
      <c r="C67" s="28">
        <f>'Number of displacements'!C67*Assumptions!D$21</f>
        <v>248274013.23122182</v>
      </c>
      <c r="D67" s="28">
        <f>'Number of displacements'!D67*Assumptions!E$21</f>
        <v>185535605.58326808</v>
      </c>
      <c r="E67" s="28">
        <f>'Number of displacements'!E67*Assumptions!F$21</f>
        <v>117911834.80447046</v>
      </c>
      <c r="F67" s="28">
        <f>'Number of displacements'!F67*Assumptions!G$21</f>
        <v>70176949.67075254</v>
      </c>
      <c r="G67" s="28">
        <f>'Number of displacements'!G67*Assumptions!H$21</f>
        <v>25972220.517652206</v>
      </c>
      <c r="I67" s="28">
        <f t="shared" si="0"/>
        <v>736263031.58948767</v>
      </c>
    </row>
    <row r="68" spans="1:9" x14ac:dyDescent="0.35">
      <c r="A68">
        <v>2088</v>
      </c>
      <c r="B68" s="28">
        <f>'Number of displacements'!B68*Assumptions!C$21</f>
        <v>90950926.094375879</v>
      </c>
      <c r="C68" s="28">
        <f>'Number of displacements'!C68*Assumptions!D$21</f>
        <v>255460304.73800385</v>
      </c>
      <c r="D68" s="28">
        <f>'Number of displacements'!D68*Assumptions!E$21</f>
        <v>190905933.83170602</v>
      </c>
      <c r="E68" s="28">
        <f>'Number of displacements'!E68*Assumptions!F$21</f>
        <v>121324792.95492862</v>
      </c>
      <c r="F68" s="28">
        <f>'Number of displacements'!F68*Assumptions!G$21</f>
        <v>72208221.533753052</v>
      </c>
      <c r="G68" s="28">
        <f>'Number of displacements'!G68*Assumptions!H$21</f>
        <v>26723986.46080973</v>
      </c>
      <c r="I68" s="28">
        <f t="shared" ref="I68:I130" si="1">SUM(B68:G68)</f>
        <v>757574165.61357713</v>
      </c>
    </row>
    <row r="69" spans="1:9" x14ac:dyDescent="0.35">
      <c r="A69">
        <v>2089</v>
      </c>
      <c r="B69" s="28">
        <f>'Number of displacements'!B69*Assumptions!C$21</f>
        <v>93583500.721174464</v>
      </c>
      <c r="C69" s="28">
        <f>'Number of displacements'!C69*Assumptions!D$21</f>
        <v>262854603.45805931</v>
      </c>
      <c r="D69" s="28">
        <f>'Number of displacements'!D69*Assumptions!E$21</f>
        <v>196431706.23548716</v>
      </c>
      <c r="E69" s="28">
        <f>'Number of displacements'!E69*Assumptions!F$21</f>
        <v>124836539.18171594</v>
      </c>
      <c r="F69" s="28">
        <f>'Number of displacements'!F69*Assumptions!G$21</f>
        <v>74298288.562413722</v>
      </c>
      <c r="G69" s="28">
        <f>'Number of displacements'!G69*Assumptions!H$21</f>
        <v>27497512.269778784</v>
      </c>
      <c r="I69" s="28">
        <f t="shared" si="1"/>
        <v>779502150.4286294</v>
      </c>
    </row>
    <row r="70" spans="1:9" x14ac:dyDescent="0.35">
      <c r="A70">
        <v>2090</v>
      </c>
      <c r="B70" s="28">
        <f>'Number of displacements'!B70*Assumptions!C$21</f>
        <v>94745741.712023035</v>
      </c>
      <c r="C70" s="28">
        <f>'Number of displacements'!C70*Assumptions!D$21</f>
        <v>266119072.00665978</v>
      </c>
      <c r="D70" s="28">
        <f>'Number of displacements'!D70*Assumptions!E$21</f>
        <v>198871249.30803597</v>
      </c>
      <c r="E70" s="28">
        <f>'Number of displacements'!E70*Assumptions!F$21</f>
        <v>126386920.83953559</v>
      </c>
      <c r="F70" s="28">
        <f>'Number of displacements'!F70*Assumptions!G$21</f>
        <v>75221020.837351963</v>
      </c>
      <c r="G70" s="28">
        <f>'Number of displacements'!G70*Assumptions!H$21</f>
        <v>27839011.953590754</v>
      </c>
      <c r="I70" s="28">
        <f t="shared" si="1"/>
        <v>789183016.65719712</v>
      </c>
    </row>
    <row r="71" spans="1:9" x14ac:dyDescent="0.35">
      <c r="A71">
        <v>2091</v>
      </c>
      <c r="B71" s="28">
        <f>'Number of displacements'!B71*Assumptions!C$21</f>
        <v>97488157.279836684</v>
      </c>
      <c r="C71" s="28">
        <f>'Number of displacements'!C71*Assumptions!D$21</f>
        <v>273821888.75362682</v>
      </c>
      <c r="D71" s="28">
        <f>'Number of displacements'!D71*Assumptions!E$21</f>
        <v>204627577.77449724</v>
      </c>
      <c r="E71" s="28">
        <f>'Number of displacements'!E71*Assumptions!F$21</f>
        <v>130045190.36189441</v>
      </c>
      <c r="F71" s="28">
        <f>'Number of displacements'!F71*Assumptions!G$21</f>
        <v>77398293.344207138</v>
      </c>
      <c r="G71" s="28">
        <f>'Number of displacements'!G71*Assumptions!H$21</f>
        <v>28644812.176318746</v>
      </c>
      <c r="I71" s="28">
        <f t="shared" si="1"/>
        <v>812025919.69038105</v>
      </c>
    </row>
    <row r="72" spans="1:9" x14ac:dyDescent="0.35">
      <c r="A72">
        <v>2092</v>
      </c>
      <c r="B72" s="28">
        <f>'Number of displacements'!B72*Assumptions!C$21</f>
        <v>100309952.06840144</v>
      </c>
      <c r="C72" s="28">
        <f>'Number of displacements'!C72*Assumptions!D$21</f>
        <v>281747663.53734767</v>
      </c>
      <c r="D72" s="28">
        <f>'Number of displacements'!D72*Assumptions!E$21</f>
        <v>210550523.17291367</v>
      </c>
      <c r="E72" s="28">
        <f>'Number of displacements'!E72*Assumptions!F$21</f>
        <v>133809348.49843356</v>
      </c>
      <c r="F72" s="28">
        <f>'Number of displacements'!F72*Assumptions!G$21</f>
        <v>79638587.005472809</v>
      </c>
      <c r="G72" s="28">
        <f>'Number of displacements'!G72*Assumptions!H$21</f>
        <v>29473936.287122626</v>
      </c>
      <c r="I72" s="28">
        <f t="shared" si="1"/>
        <v>835530010.56969178</v>
      </c>
    </row>
    <row r="73" spans="1:9" x14ac:dyDescent="0.35">
      <c r="A73">
        <v>2093</v>
      </c>
      <c r="B73" s="28">
        <f>'Number of displacements'!B73*Assumptions!C$21</f>
        <v>103213423.7093239</v>
      </c>
      <c r="C73" s="28">
        <f>'Number of displacements'!C73*Assumptions!D$21</f>
        <v>289902849.87837029</v>
      </c>
      <c r="D73" s="28">
        <f>'Number of displacements'!D73*Assumptions!E$21</f>
        <v>216644908.23051077</v>
      </c>
      <c r="E73" s="28">
        <f>'Number of displacements'!E73*Assumptions!F$21</f>
        <v>137682460.19517317</v>
      </c>
      <c r="F73" s="28">
        <f>'Number of displacements'!F73*Assumptions!G$21</f>
        <v>81943725.96851261</v>
      </c>
      <c r="G73" s="28">
        <f>'Number of displacements'!G73*Assumptions!H$21</f>
        <v>30327059.395960934</v>
      </c>
      <c r="I73" s="28">
        <f t="shared" si="1"/>
        <v>859714427.37785161</v>
      </c>
    </row>
    <row r="74" spans="1:9" x14ac:dyDescent="0.35">
      <c r="A74">
        <v>2094</v>
      </c>
      <c r="B74" s="28">
        <f>'Number of displacements'!B74*Assumptions!C$21</f>
        <v>106200936.33915934</v>
      </c>
      <c r="C74" s="28">
        <f>'Number of displacements'!C74*Assumptions!D$21</f>
        <v>298294088.09439969</v>
      </c>
      <c r="D74" s="28">
        <f>'Number of displacements'!D74*Assumptions!E$21</f>
        <v>222915695.26835731</v>
      </c>
      <c r="E74" s="28">
        <f>'Number of displacements'!E74*Assumptions!F$21</f>
        <v>141667679.11299825</v>
      </c>
      <c r="F74" s="28">
        <f>'Number of displacements'!F74*Assumptions!G$21</f>
        <v>84315587.180637017</v>
      </c>
      <c r="G74" s="28">
        <f>'Number of displacements'!G74*Assumptions!H$21</f>
        <v>31204876.153850514</v>
      </c>
      <c r="I74" s="28">
        <f t="shared" si="1"/>
        <v>884598862.14940214</v>
      </c>
    </row>
    <row r="75" spans="1:9" x14ac:dyDescent="0.35">
      <c r="A75">
        <v>2095</v>
      </c>
      <c r="B75" s="28">
        <f>'Number of displacements'!B75*Assumptions!C$21</f>
        <v>109274922.5243974</v>
      </c>
      <c r="C75" s="28">
        <f>'Number of displacements'!C75*Assumptions!D$21</f>
        <v>306928210.70714235</v>
      </c>
      <c r="D75" s="28">
        <f>'Number of displacements'!D75*Assumptions!E$21</f>
        <v>229367990.2419093</v>
      </c>
      <c r="E75" s="28">
        <f>'Number of displacements'!E75*Assumptions!F$21</f>
        <v>145768250.19551069</v>
      </c>
      <c r="F75" s="28">
        <f>'Number of displacements'!F75*Assumptions!G$21</f>
        <v>86756101.917397842</v>
      </c>
      <c r="G75" s="28">
        <f>'Number of displacements'!G75*Assumptions!H$21</f>
        <v>32108101.318482444</v>
      </c>
      <c r="I75" s="28">
        <f t="shared" si="1"/>
        <v>910203576.90483987</v>
      </c>
    </row>
    <row r="76" spans="1:9" x14ac:dyDescent="0.35">
      <c r="A76">
        <v>2096</v>
      </c>
      <c r="B76" s="28">
        <f>'Number of displacements'!B76*Assumptions!C$21</f>
        <v>112437885.24216677</v>
      </c>
      <c r="C76" s="28">
        <f>'Number of displacements'!C76*Assumptions!D$21</f>
        <v>315812248.00565064</v>
      </c>
      <c r="D76" s="28">
        <f>'Number of displacements'!D76*Assumptions!E$21</f>
        <v>236007046.89850745</v>
      </c>
      <c r="E76" s="28">
        <f>'Number of displacements'!E76*Assumptions!F$21</f>
        <v>149987512.31120735</v>
      </c>
      <c r="F76" s="28">
        <f>'Number of displacements'!F76*Assumptions!G$21</f>
        <v>89267257.355119288</v>
      </c>
      <c r="G76" s="28">
        <f>'Number of displacements'!G76*Assumptions!H$21</f>
        <v>33037470.336209711</v>
      </c>
      <c r="I76" s="28">
        <f t="shared" si="1"/>
        <v>936549420.14886105</v>
      </c>
    </row>
    <row r="77" spans="1:9" x14ac:dyDescent="0.35">
      <c r="A77">
        <v>2097</v>
      </c>
      <c r="B77" s="28">
        <f>'Number of displacements'!B77*Assumptions!C$21</f>
        <v>115692399.91827105</v>
      </c>
      <c r="C77" s="28">
        <f>'Number of displacements'!C77*Assumptions!D$21</f>
        <v>324953433.77069926</v>
      </c>
      <c r="D77" s="28">
        <f>'Number of displacements'!D77*Assumptions!E$21</f>
        <v>242838271.05521342</v>
      </c>
      <c r="E77" s="28">
        <f>'Number of displacements'!E77*Assumptions!F$21</f>
        <v>154328900.97213647</v>
      </c>
      <c r="F77" s="28">
        <f>'Number of displacements'!F77*Assumptions!G$21</f>
        <v>91851098.188945785</v>
      </c>
      <c r="G77" s="28">
        <f>'Number of displacements'!G77*Assumptions!H$21</f>
        <v>33993739.940880559</v>
      </c>
      <c r="I77" s="28">
        <f t="shared" si="1"/>
        <v>963657843.84614658</v>
      </c>
    </row>
    <row r="78" spans="1:9" x14ac:dyDescent="0.35">
      <c r="A78">
        <v>2098</v>
      </c>
      <c r="B78" s="28">
        <f>'Number of displacements'!B78*Assumptions!C$21</f>
        <v>119041116.52421564</v>
      </c>
      <c r="C78" s="28">
        <f>'Number of displacements'!C78*Assumptions!D$21</f>
        <v>334359211.16485286</v>
      </c>
      <c r="D78" s="28">
        <f>'Number of displacements'!D78*Assumptions!E$21</f>
        <v>249867225.00046769</v>
      </c>
      <c r="E78" s="28">
        <f>'Number of displacements'!E78*Assumptions!F$21</f>
        <v>158795951.13124508</v>
      </c>
      <c r="F78" s="28">
        <f>'Number of displacements'!F78*Assumptions!G$21</f>
        <v>94509728.297724381</v>
      </c>
      <c r="G78" s="28">
        <f>'Number of displacements'!G78*Assumptions!H$21</f>
        <v>34977688.77000507</v>
      </c>
      <c r="I78" s="28">
        <f t="shared" si="1"/>
        <v>991550920.8885107</v>
      </c>
    </row>
    <row r="79" spans="1:9" x14ac:dyDescent="0.35">
      <c r="A79">
        <v>2099</v>
      </c>
      <c r="B79" s="28">
        <f>'Number of displacements'!B79*Assumptions!C$21</f>
        <v>122486761.73493335</v>
      </c>
      <c r="C79" s="28">
        <f>'Number of displacements'!C79*Assumptions!D$21</f>
        <v>344037238.79302251</v>
      </c>
      <c r="D79" s="28">
        <f>'Number of displacements'!D79*Assumptions!E$21</f>
        <v>257099632.02315417</v>
      </c>
      <c r="E79" s="28">
        <f>'Number of displacements'!E79*Assumptions!F$21</f>
        <v>163392300.0606961</v>
      </c>
      <c r="F79" s="28">
        <f>'Number of displacements'!F79*Assumptions!G$21</f>
        <v>97245312.457076907</v>
      </c>
      <c r="G79" s="28">
        <f>'Number of displacements'!G79*Assumptions!H$21</f>
        <v>35990117.998756677</v>
      </c>
      <c r="I79" s="28">
        <f t="shared" si="1"/>
        <v>1020251363.0676397</v>
      </c>
    </row>
    <row r="80" spans="1:9" x14ac:dyDescent="0.35">
      <c r="A80">
        <v>2100</v>
      </c>
      <c r="B80" s="28">
        <f>'Number of displacements'!B80*Assumptions!C$21</f>
        <v>122751380.15037104</v>
      </c>
      <c r="C80" s="28">
        <f>'Number of displacements'!C80*Assumptions!D$21</f>
        <v>344780491.26938397</v>
      </c>
      <c r="D80" s="28">
        <f>'Number of displacements'!D80*Assumptions!E$21</f>
        <v>257655065.90247259</v>
      </c>
      <c r="E80" s="28">
        <f>'Number of displacements'!E80*Assumptions!F$21</f>
        <v>163745290.13835326</v>
      </c>
      <c r="F80" s="28">
        <f>'Number of displacements'!F80*Assumptions!G$21</f>
        <v>97455399.654473975</v>
      </c>
      <c r="G80" s="28">
        <f>'Number of displacements'!G80*Assumptions!H$21</f>
        <v>36067870.466544643</v>
      </c>
      <c r="I80" s="28">
        <f t="shared" si="1"/>
        <v>1022455497.5815995</v>
      </c>
    </row>
    <row r="81" spans="1:9" x14ac:dyDescent="0.35">
      <c r="A81">
        <v>2101</v>
      </c>
      <c r="B81" s="28">
        <f>'Number of displacements'!B81*Assumptions!C$21</f>
        <v>126304418.94464406</v>
      </c>
      <c r="C81" s="28">
        <f>'Number of displacements'!C81*Assumptions!D$21</f>
        <v>354760162.85831404</v>
      </c>
      <c r="D81" s="28">
        <f>'Number of displacements'!D81*Assumptions!E$21</f>
        <v>265112891.98614687</v>
      </c>
      <c r="E81" s="28">
        <f>'Number of displacements'!E81*Assumptions!F$21</f>
        <v>168484897.6892285</v>
      </c>
      <c r="F81" s="28">
        <f>'Number of displacements'!F81*Assumptions!G$21</f>
        <v>100276246.27354705</v>
      </c>
      <c r="G81" s="28">
        <f>'Number of displacements'!G81*Assumptions!H$21</f>
        <v>37111855.005353585</v>
      </c>
      <c r="I81" s="28">
        <f t="shared" si="1"/>
        <v>1052050472.7572341</v>
      </c>
    </row>
    <row r="82" spans="1:9" x14ac:dyDescent="0.35">
      <c r="A82">
        <v>2102</v>
      </c>
      <c r="B82" s="28">
        <f>'Number of displacements'!B82*Assumptions!C$21</f>
        <v>129960300.44959079</v>
      </c>
      <c r="C82" s="28">
        <f>'Number of displacements'!C82*Assumptions!D$21</f>
        <v>365028696.0491761</v>
      </c>
      <c r="D82" s="28">
        <f>'Number of displacements'!D82*Assumptions!E$21</f>
        <v>272786584.85163474</v>
      </c>
      <c r="E82" s="28">
        <f>'Number of displacements'!E82*Assumptions!F$21</f>
        <v>173361693.18436363</v>
      </c>
      <c r="F82" s="28">
        <f>'Number of displacements'!F82*Assumptions!G$21</f>
        <v>103178742.30021115</v>
      </c>
      <c r="G82" s="28">
        <f>'Number of displacements'!G82*Assumptions!H$21</f>
        <v>38186057.677453294</v>
      </c>
      <c r="I82" s="28">
        <f t="shared" si="1"/>
        <v>1082502074.5124297</v>
      </c>
    </row>
    <row r="83" spans="1:9" x14ac:dyDescent="0.35">
      <c r="A83">
        <v>2103</v>
      </c>
      <c r="B83" s="28">
        <f>'Number of displacements'!B83*Assumptions!C$21</f>
        <v>133722001.44755208</v>
      </c>
      <c r="C83" s="28">
        <f>'Number of displacements'!C83*Assumptions!D$21</f>
        <v>375594451.94126326</v>
      </c>
      <c r="D83" s="28">
        <f>'Number of displacements'!D83*Assumptions!E$21</f>
        <v>280682392.76310426</v>
      </c>
      <c r="E83" s="28">
        <f>'Number of displacements'!E83*Assumptions!F$21</f>
        <v>178379647.52891225</v>
      </c>
      <c r="F83" s="28">
        <f>'Number of displacements'!F83*Assumptions!G$21</f>
        <v>106165251.07663275</v>
      </c>
      <c r="G83" s="28">
        <f>'Number of displacements'!G83*Assumptions!H$21</f>
        <v>39291353.14673546</v>
      </c>
      <c r="I83" s="28">
        <f t="shared" si="1"/>
        <v>1113835097.9042001</v>
      </c>
    </row>
    <row r="84" spans="1:9" x14ac:dyDescent="0.35">
      <c r="A84">
        <v>2104</v>
      </c>
      <c r="B84" s="28">
        <f>'Number of displacements'!B84*Assumptions!C$21</f>
        <v>137592584.88383573</v>
      </c>
      <c r="C84" s="28">
        <f>'Number of displacements'!C84*Assumptions!D$21</f>
        <v>386466033.64589459</v>
      </c>
      <c r="D84" s="28">
        <f>'Number of displacements'!D84*Assumptions!E$21</f>
        <v>288806744.84073478</v>
      </c>
      <c r="E84" s="28">
        <f>'Number of displacements'!E84*Assumptions!F$21</f>
        <v>183542846.56588092</v>
      </c>
      <c r="F84" s="28">
        <f>'Number of displacements'!F84*Assumptions!G$21</f>
        <v>109238204.35191916</v>
      </c>
      <c r="G84" s="28">
        <f>'Number of displacements'!G84*Assumptions!H$21</f>
        <v>40428641.394238792</v>
      </c>
      <c r="I84" s="28">
        <f t="shared" si="1"/>
        <v>1146075055.6825037</v>
      </c>
    </row>
    <row r="85" spans="1:9" x14ac:dyDescent="0.35">
      <c r="A85">
        <v>2105</v>
      </c>
      <c r="B85" s="28">
        <f>'Number of displacements'!B85*Assumptions!C$21</f>
        <v>141575202.36070397</v>
      </c>
      <c r="C85" s="28">
        <f>'Number of displacements'!C85*Assumptions!D$21</f>
        <v>397652293.29145283</v>
      </c>
      <c r="D85" s="28">
        <f>'Number of displacements'!D85*Assumptions!E$21</f>
        <v>297166256.29559427</v>
      </c>
      <c r="E85" s="28">
        <f>'Number of displacements'!E85*Assumptions!F$21</f>
        <v>188855494.40300509</v>
      </c>
      <c r="F85" s="28">
        <f>'Number of displacements'!F85*Assumptions!G$21</f>
        <v>112400104.26215753</v>
      </c>
      <c r="G85" s="28">
        <f>'Number of displacements'!G85*Assumptions!H$21</f>
        <v>41598848.450953901</v>
      </c>
      <c r="I85" s="28">
        <f t="shared" si="1"/>
        <v>1179248199.0638676</v>
      </c>
    </row>
    <row r="86" spans="1:9" x14ac:dyDescent="0.35">
      <c r="A86">
        <v>2106</v>
      </c>
      <c r="B86" s="28">
        <f>'Number of displacements'!B86*Assumptions!C$21</f>
        <v>145673096.70354906</v>
      </c>
      <c r="C86" s="28">
        <f>'Number of displacements'!C86*Assumptions!D$21</f>
        <v>409162339.23118395</v>
      </c>
      <c r="D86" s="28">
        <f>'Number of displacements'!D86*Assumptions!E$21</f>
        <v>305767733.81604016</v>
      </c>
      <c r="E86" s="28">
        <f>'Number of displacements'!E86*Assumptions!F$21</f>
        <v>194321916.83592182</v>
      </c>
      <c r="F86" s="28">
        <f>'Number of displacements'!F86*Assumptions!G$21</f>
        <v>115653525.36776587</v>
      </c>
      <c r="G86" s="28">
        <f>'Number of displacements'!G86*Assumptions!H$21</f>
        <v>42802927.151839085</v>
      </c>
      <c r="I86" s="28">
        <f t="shared" si="1"/>
        <v>1213381539.1062999</v>
      </c>
    </row>
    <row r="87" spans="1:9" x14ac:dyDescent="0.35">
      <c r="A87">
        <v>2107</v>
      </c>
      <c r="B87" s="28">
        <f>'Number of displacements'!B87*Assumptions!C$21</f>
        <v>149889604.6013467</v>
      </c>
      <c r="C87" s="28">
        <f>'Number of displacements'!C87*Assumptions!D$21</f>
        <v>421005543.4596253</v>
      </c>
      <c r="D87" s="28">
        <f>'Number of displacements'!D87*Assumptions!E$21</f>
        <v>314618181.1100297</v>
      </c>
      <c r="E87" s="28">
        <f>'Number of displacements'!E87*Assumptions!F$21</f>
        <v>199946564.87042657</v>
      </c>
      <c r="F87" s="28">
        <f>'Number of displacements'!F87*Assumptions!G$21</f>
        <v>119001116.74981576</v>
      </c>
      <c r="G87" s="28">
        <f>'Number of displacements'!G87*Assumptions!H$21</f>
        <v>44041857.911661305</v>
      </c>
      <c r="I87" s="28">
        <f t="shared" si="1"/>
        <v>1248502868.7029054</v>
      </c>
    </row>
    <row r="88" spans="1:9" x14ac:dyDescent="0.35">
      <c r="A88">
        <v>2108</v>
      </c>
      <c r="B88" s="28">
        <f>'Number of displacements'!B88*Assumptions!C$21</f>
        <v>154228159.32353744</v>
      </c>
      <c r="C88" s="28">
        <f>'Number of displacements'!C88*Assumptions!D$21</f>
        <v>433191549.24370378</v>
      </c>
      <c r="D88" s="28">
        <f>'Number of displacements'!D88*Assumptions!E$21</f>
        <v>323724804.60785252</v>
      </c>
      <c r="E88" s="28">
        <f>'Number of displacements'!E88*Assumptions!F$21</f>
        <v>205734018.34668061</v>
      </c>
      <c r="F88" s="28">
        <f>'Number of displacements'!F88*Assumptions!G$21</f>
        <v>122445604.16703223</v>
      </c>
      <c r="G88" s="28">
        <f>'Number of displacements'!G88*Assumptions!H$21</f>
        <v>45316649.523293696</v>
      </c>
      <c r="I88" s="28">
        <f t="shared" si="1"/>
        <v>1284640785.2121003</v>
      </c>
    </row>
    <row r="89" spans="1:9" x14ac:dyDescent="0.35">
      <c r="A89">
        <v>2109</v>
      </c>
      <c r="B89" s="28">
        <f>'Number of displacements'!B89*Assumptions!C$21</f>
        <v>158692293.51554871</v>
      </c>
      <c r="C89" s="28">
        <f>'Number of displacements'!C89*Assumptions!D$21</f>
        <v>445730278.97471493</v>
      </c>
      <c r="D89" s="28">
        <f>'Number of displacements'!D89*Assumptions!E$21</f>
        <v>333095019.32992846</v>
      </c>
      <c r="E89" s="28">
        <f>'Number of displacements'!E89*Assumptions!F$21</f>
        <v>211688989.66832259</v>
      </c>
      <c r="F89" s="28">
        <f>'Number of displacements'!F89*Assumptions!G$21</f>
        <v>125989792.27522878</v>
      </c>
      <c r="G89" s="28">
        <f>'Number of displacements'!G89*Assumptions!H$21</f>
        <v>46628339.979119897</v>
      </c>
      <c r="I89" s="28">
        <f t="shared" si="1"/>
        <v>1321824713.7428632</v>
      </c>
    </row>
    <row r="90" spans="1:9" x14ac:dyDescent="0.35">
      <c r="A90">
        <v>2110</v>
      </c>
      <c r="B90" s="28">
        <f>'Number of displacements'!B90*Assumptions!C$21</f>
        <v>158979079.87133679</v>
      </c>
      <c r="C90" s="28">
        <f>'Number of displacements'!C90*Assumptions!D$21</f>
        <v>446535796.11445576</v>
      </c>
      <c r="D90" s="28">
        <f>'Number of displacements'!D90*Assumptions!E$21</f>
        <v>333696983.70140833</v>
      </c>
      <c r="E90" s="28">
        <f>'Number of displacements'!E90*Assumptions!F$21</f>
        <v>212071550.86623913</v>
      </c>
      <c r="F90" s="28">
        <f>'Number of displacements'!F90*Assumptions!G$21</f>
        <v>126217479.15650491</v>
      </c>
      <c r="G90" s="28">
        <f>'Number of displacements'!G90*Assumptions!H$21</f>
        <v>46712606.022560425</v>
      </c>
      <c r="I90" s="28">
        <f t="shared" si="1"/>
        <v>1324213495.7325051</v>
      </c>
    </row>
    <row r="91" spans="1:9" x14ac:dyDescent="0.35">
      <c r="A91">
        <v>2111</v>
      </c>
      <c r="B91" s="28">
        <f>'Number of displacements'!B91*Assumptions!C$21</f>
        <v>163580729.46231273</v>
      </c>
      <c r="C91" s="28">
        <f>'Number of displacements'!C91*Assumptions!D$21</f>
        <v>459460775.08155727</v>
      </c>
      <c r="D91" s="28">
        <f>'Number of displacements'!D91*Assumptions!E$21</f>
        <v>343355843.15513152</v>
      </c>
      <c r="E91" s="28">
        <f>'Number of displacements'!E91*Assumptions!F$21</f>
        <v>218209962.07160681</v>
      </c>
      <c r="F91" s="28">
        <f>'Number of displacements'!F91*Assumptions!G$21</f>
        <v>129870844.18921611</v>
      </c>
      <c r="G91" s="28">
        <f>'Number of displacements'!G91*Assumptions!H$21</f>
        <v>48064702.440347597</v>
      </c>
      <c r="I91" s="28">
        <f t="shared" si="1"/>
        <v>1362542856.4001722</v>
      </c>
    </row>
    <row r="92" spans="1:9" x14ac:dyDescent="0.35">
      <c r="A92">
        <v>2112</v>
      </c>
      <c r="B92" s="28">
        <f>'Number of displacements'!B92*Assumptions!C$21</f>
        <v>168315573.80429152</v>
      </c>
      <c r="C92" s="28">
        <f>'Number of displacements'!C92*Assumptions!D$21</f>
        <v>472759867.57495099</v>
      </c>
      <c r="D92" s="28">
        <f>'Number of displacements'!D92*Assumptions!E$21</f>
        <v>353294278.30328256</v>
      </c>
      <c r="E92" s="28">
        <f>'Number of displacements'!E92*Assumptions!F$21</f>
        <v>224526049.5941056</v>
      </c>
      <c r="F92" s="28">
        <f>'Number of displacements'!F92*Assumptions!G$21</f>
        <v>133629955.87565096</v>
      </c>
      <c r="G92" s="28">
        <f>'Number of displacements'!G92*Assumptions!H$21</f>
        <v>49455935.290003069</v>
      </c>
      <c r="I92" s="28">
        <f t="shared" si="1"/>
        <v>1401981660.4422848</v>
      </c>
    </row>
    <row r="93" spans="1:9" x14ac:dyDescent="0.35">
      <c r="A93">
        <v>2113</v>
      </c>
      <c r="B93" s="28">
        <f>'Number of displacements'!B93*Assumptions!C$21</f>
        <v>173187468.21944499</v>
      </c>
      <c r="C93" s="28">
        <f>'Number of displacements'!C93*Assumptions!D$21</f>
        <v>486443902.31094736</v>
      </c>
      <c r="D93" s="28">
        <f>'Number of displacements'!D93*Assumptions!E$21</f>
        <v>363520381.46455485</v>
      </c>
      <c r="E93" s="28">
        <f>'Number of displacements'!E93*Assumptions!F$21</f>
        <v>231024956.27487344</v>
      </c>
      <c r="F93" s="28">
        <f>'Number of displacements'!F93*Assumptions!G$21</f>
        <v>137497875.05278409</v>
      </c>
      <c r="G93" s="28">
        <f>'Number of displacements'!G93*Assumptions!H$21</f>
        <v>50887437.375577822</v>
      </c>
      <c r="I93" s="28">
        <f t="shared" si="1"/>
        <v>1442562020.6981826</v>
      </c>
    </row>
    <row r="94" spans="1:9" x14ac:dyDescent="0.35">
      <c r="A94">
        <v>2114</v>
      </c>
      <c r="B94" s="28">
        <f>'Number of displacements'!B94*Assumptions!C$21</f>
        <v>178200379.62224805</v>
      </c>
      <c r="C94" s="28">
        <f>'Number of displacements'!C94*Assumptions!D$21</f>
        <v>500524021.44305897</v>
      </c>
      <c r="D94" s="28">
        <f>'Number of displacements'!D94*Assumptions!E$21</f>
        <v>374042479.18981278</v>
      </c>
      <c r="E94" s="28">
        <f>'Number of displacements'!E94*Assumptions!F$21</f>
        <v>237711973.81458929</v>
      </c>
      <c r="F94" s="28">
        <f>'Number of displacements'!F94*Assumptions!G$21</f>
        <v>141477751.15351865</v>
      </c>
      <c r="G94" s="28">
        <f>'Number of displacements'!G94*Assumptions!H$21</f>
        <v>52360374.290136985</v>
      </c>
      <c r="I94" s="28">
        <f t="shared" si="1"/>
        <v>1484316979.5133648</v>
      </c>
    </row>
    <row r="95" spans="1:9" x14ac:dyDescent="0.35">
      <c r="A95">
        <v>2115</v>
      </c>
      <c r="B95" s="28">
        <f>'Number of displacements'!B95*Assumptions!C$21</f>
        <v>183358389.74951836</v>
      </c>
      <c r="C95" s="28">
        <f>'Number of displacements'!C95*Assumptions!D$21</f>
        <v>515011689.63444048</v>
      </c>
      <c r="D95" s="28">
        <f>'Number of displacements'!D95*Assumptions!E$21</f>
        <v>384869139.04194182</v>
      </c>
      <c r="E95" s="28">
        <f>'Number of displacements'!E95*Assumptions!F$21</f>
        <v>244592547.08221206</v>
      </c>
      <c r="F95" s="28">
        <f>'Number of displacements'!F95*Assumptions!G$21</f>
        <v>145572824.77109569</v>
      </c>
      <c r="G95" s="28">
        <f>'Number of displacements'!G95*Assumptions!H$21</f>
        <v>53875945.364837855</v>
      </c>
      <c r="I95" s="28">
        <f t="shared" si="1"/>
        <v>1527280535.6440463</v>
      </c>
    </row>
    <row r="96" spans="1:9" x14ac:dyDescent="0.35">
      <c r="A96">
        <v>2116</v>
      </c>
      <c r="B96" s="28">
        <f>'Number of displacements'!B96*Assumptions!C$21</f>
        <v>188665698.48394892</v>
      </c>
      <c r="C96" s="28">
        <f>'Number of displacements'!C96*Assumptions!D$21</f>
        <v>529918703.39293081</v>
      </c>
      <c r="D96" s="28">
        <f>'Number of displacements'!D96*Assumptions!E$21</f>
        <v>396009176.57194209</v>
      </c>
      <c r="E96" s="28">
        <f>'Number of displacements'!E96*Assumptions!F$21</f>
        <v>251672278.54843718</v>
      </c>
      <c r="F96" s="28">
        <f>'Number of displacements'!F96*Assumptions!G$21</f>
        <v>149786430.29773015</v>
      </c>
      <c r="G96" s="28">
        <f>'Number of displacements'!G96*Assumptions!H$21</f>
        <v>55435384.645478994</v>
      </c>
      <c r="I96" s="28">
        <f t="shared" si="1"/>
        <v>1571487671.9404681</v>
      </c>
    </row>
    <row r="97" spans="1:9" x14ac:dyDescent="0.35">
      <c r="A97">
        <v>2117</v>
      </c>
      <c r="B97" s="28">
        <f>'Number of displacements'!B97*Assumptions!C$21</f>
        <v>194126627.27384049</v>
      </c>
      <c r="C97" s="28">
        <f>'Number of displacements'!C97*Assumptions!D$21</f>
        <v>545257200.67629707</v>
      </c>
      <c r="D97" s="28">
        <f>'Number of displacements'!D97*Assumptions!E$21</f>
        <v>407471662.49694437</v>
      </c>
      <c r="E97" s="28">
        <f>'Number of displacements'!E97*Assumptions!F$21</f>
        <v>258956932.84747872</v>
      </c>
      <c r="F97" s="28">
        <f>'Number of displacements'!F97*Assumptions!G$21</f>
        <v>154121998.63962224</v>
      </c>
      <c r="G97" s="28">
        <f>'Number of displacements'!G97*Assumptions!H$21</f>
        <v>57039961.897315606</v>
      </c>
      <c r="I97" s="28">
        <f t="shared" si="1"/>
        <v>1616974383.8314984</v>
      </c>
    </row>
    <row r="98" spans="1:9" x14ac:dyDescent="0.35">
      <c r="A98">
        <v>2118</v>
      </c>
      <c r="B98" s="28">
        <f>'Number of displacements'!B98*Assumptions!C$21</f>
        <v>199745622.65181834</v>
      </c>
      <c r="C98" s="28">
        <f>'Number of displacements'!C98*Assumptions!D$21</f>
        <v>561039670.77550387</v>
      </c>
      <c r="D98" s="28">
        <f>'Number of displacements'!D98*Assumptions!E$21</f>
        <v>419265930.08599341</v>
      </c>
      <c r="E98" s="28">
        <f>'Number of displacements'!E98*Assumptions!F$21</f>
        <v>266452441.47089237</v>
      </c>
      <c r="F98" s="28">
        <f>'Number of displacements'!F98*Assumptions!G$21</f>
        <v>158583060.0105547</v>
      </c>
      <c r="G98" s="28">
        <f>'Number of displacements'!G98*Assumptions!H$21</f>
        <v>58690983.638959177</v>
      </c>
      <c r="I98" s="28">
        <f t="shared" si="1"/>
        <v>1663777708.6337221</v>
      </c>
    </row>
    <row r="99" spans="1:9" x14ac:dyDescent="0.35">
      <c r="A99">
        <v>2119</v>
      </c>
      <c r="B99" s="28">
        <f>'Number of displacements'!B99*Assumptions!C$21</f>
        <v>205527259.85539794</v>
      </c>
      <c r="C99" s="28">
        <f>'Number of displacements'!C99*Assumptions!D$21</f>
        <v>577278964.48405194</v>
      </c>
      <c r="D99" s="28">
        <f>'Number of displacements'!D99*Assumptions!E$21</f>
        <v>431401582.75961411</v>
      </c>
      <c r="E99" s="28">
        <f>'Number of displacements'!E99*Assumptions!F$21</f>
        <v>274164907.59726185</v>
      </c>
      <c r="F99" s="28">
        <f>'Number of displacements'!F99*Assumptions!G$21</f>
        <v>163173246.80635116</v>
      </c>
      <c r="G99" s="28">
        <f>'Number of displacements'!G99*Assumptions!H$21</f>
        <v>60389794.206203386</v>
      </c>
      <c r="I99" s="28">
        <f t="shared" si="1"/>
        <v>1711935755.7088804</v>
      </c>
    </row>
    <row r="100" spans="1:9" x14ac:dyDescent="0.35">
      <c r="A100">
        <v>2120</v>
      </c>
      <c r="B100" s="28">
        <f>'Number of displacements'!B100*Assumptions!C$21</f>
        <v>205824153.73774445</v>
      </c>
      <c r="C100" s="28">
        <f>'Number of displacements'!C100*Assumptions!D$21</f>
        <v>578112871.34917188</v>
      </c>
      <c r="D100" s="28">
        <f>'Number of displacements'!D100*Assumptions!E$21</f>
        <v>432024762.8226679</v>
      </c>
      <c r="E100" s="28">
        <f>'Number of displacements'!E100*Assumptions!F$21</f>
        <v>274560951.81970227</v>
      </c>
      <c r="F100" s="28">
        <f>'Number of displacements'!F100*Assumptions!G$21</f>
        <v>163408958.30648753</v>
      </c>
      <c r="G100" s="28">
        <f>'Number of displacements'!G100*Assumptions!H$21</f>
        <v>60477030.130375229</v>
      </c>
      <c r="I100" s="28">
        <f t="shared" si="1"/>
        <v>1714408728.1661494</v>
      </c>
    </row>
    <row r="101" spans="1:9" x14ac:dyDescent="0.35">
      <c r="A101">
        <v>2121</v>
      </c>
      <c r="B101" s="28">
        <f>'Number of displacements'!B101*Assumptions!C$21</f>
        <v>211781734.02835116</v>
      </c>
      <c r="C101" s="28">
        <f>'Number of displacements'!C101*Assumptions!D$21</f>
        <v>594846348.86165226</v>
      </c>
      <c r="D101" s="28">
        <f>'Number of displacements'!D101*Assumptions!E$21</f>
        <v>444529719.91981131</v>
      </c>
      <c r="E101" s="28">
        <f>'Number of displacements'!E101*Assumptions!F$21</f>
        <v>282508118.78444761</v>
      </c>
      <c r="F101" s="28">
        <f>'Number of displacements'!F101*Assumptions!G$21</f>
        <v>168138830.73222691</v>
      </c>
      <c r="G101" s="28">
        <f>'Number of displacements'!G101*Assumptions!H$21</f>
        <v>62227537.814707689</v>
      </c>
      <c r="I101" s="28">
        <f t="shared" si="1"/>
        <v>1764032290.141197</v>
      </c>
    </row>
    <row r="102" spans="1:9" x14ac:dyDescent="0.35">
      <c r="A102">
        <v>2122</v>
      </c>
      <c r="B102" s="28">
        <f>'Number of displacements'!B102*Assumptions!C$21</f>
        <v>217911756.48511997</v>
      </c>
      <c r="C102" s="28">
        <f>'Number of displacements'!C102*Assumptions!D$21</f>
        <v>612064176.8937937</v>
      </c>
      <c r="D102" s="28">
        <f>'Number of displacements'!D102*Assumptions!E$21</f>
        <v>457396633.009893</v>
      </c>
      <c r="E102" s="28">
        <f>'Number of displacements'!E102*Assumptions!F$21</f>
        <v>290685316.50319111</v>
      </c>
      <c r="F102" s="28">
        <f>'Number of displacements'!F102*Assumptions!G$21</f>
        <v>173005609.31902149</v>
      </c>
      <c r="G102" s="28">
        <f>'Number of displacements'!G102*Assumptions!H$21</f>
        <v>64028713.945329629</v>
      </c>
      <c r="I102" s="28">
        <f t="shared" si="1"/>
        <v>1815092206.1563489</v>
      </c>
    </row>
    <row r="103" spans="1:9" x14ac:dyDescent="0.35">
      <c r="A103">
        <v>2123</v>
      </c>
      <c r="B103" s="28">
        <f>'Number of displacements'!B103*Assumptions!C$21</f>
        <v>224219212.44668508</v>
      </c>
      <c r="C103" s="28">
        <f>'Number of displacements'!C103*Assumptions!D$21</f>
        <v>629780374.97176576</v>
      </c>
      <c r="D103" s="28">
        <f>'Number of displacements'!D103*Assumptions!E$21</f>
        <v>470635978.90941113</v>
      </c>
      <c r="E103" s="28">
        <f>'Number of displacements'!E103*Assumptions!F$21</f>
        <v>299099203.21628684</v>
      </c>
      <c r="F103" s="28">
        <f>'Number of displacements'!F103*Assumptions!G$21</f>
        <v>178013256.81580985</v>
      </c>
      <c r="G103" s="28">
        <f>'Number of displacements'!G103*Assumptions!H$21</f>
        <v>65882025.120458424</v>
      </c>
      <c r="I103" s="28">
        <f t="shared" si="1"/>
        <v>1867630051.480417</v>
      </c>
    </row>
    <row r="104" spans="1:9" x14ac:dyDescent="0.35">
      <c r="A104">
        <v>2124</v>
      </c>
      <c r="B104" s="28">
        <f>'Number of displacements'!B104*Assumptions!C$21</f>
        <v>230709237.72598138</v>
      </c>
      <c r="C104" s="28">
        <f>'Number of displacements'!C104*Assumptions!D$21</f>
        <v>648009368.41693401</v>
      </c>
      <c r="D104" s="28">
        <f>'Number of displacements'!D104*Assumptions!E$21</f>
        <v>484258537.68632555</v>
      </c>
      <c r="E104" s="28">
        <f>'Number of displacements'!E104*Assumptions!F$21</f>
        <v>307756629.88686097</v>
      </c>
      <c r="F104" s="28">
        <f>'Number of displacements'!F104*Assumptions!G$21</f>
        <v>183165850.67330176</v>
      </c>
      <c r="G104" s="28">
        <f>'Number of displacements'!G104*Assumptions!H$21</f>
        <v>67788980.388998017</v>
      </c>
      <c r="I104" s="28">
        <f t="shared" si="1"/>
        <v>1921688604.7784014</v>
      </c>
    </row>
    <row r="105" spans="1:9" x14ac:dyDescent="0.35">
      <c r="A105">
        <v>2125</v>
      </c>
      <c r="B105" s="28">
        <f>'Number of displacements'!B105*Assumptions!C$21</f>
        <v>237387116.79205301</v>
      </c>
      <c r="C105" s="28">
        <f>'Number of displacements'!C105*Assumptions!D$21</f>
        <v>666766000.09160256</v>
      </c>
      <c r="D105" s="28">
        <f>'Number of displacements'!D105*Assumptions!E$21</f>
        <v>498275401.4376716</v>
      </c>
      <c r="E105" s="28">
        <f>'Number of displacements'!E105*Assumptions!F$21</f>
        <v>316664645.77917302</v>
      </c>
      <c r="F105" s="28">
        <f>'Number of displacements'!F105*Assumptions!G$21</f>
        <v>188467586.36402091</v>
      </c>
      <c r="G105" s="28">
        <f>'Number of displacements'!G105*Assumptions!H$21</f>
        <v>69751132.479274064</v>
      </c>
      <c r="I105" s="28">
        <f t="shared" si="1"/>
        <v>1977311882.943795</v>
      </c>
    </row>
    <row r="106" spans="1:9" x14ac:dyDescent="0.35">
      <c r="A106">
        <v>2126</v>
      </c>
      <c r="B106" s="28">
        <f>'Number of displacements'!B106*Assumptions!C$21</f>
        <v>244258287.07290486</v>
      </c>
      <c r="C106" s="28">
        <f>'Number of displacements'!C106*Assumptions!D$21</f>
        <v>686065542.48473597</v>
      </c>
      <c r="D106" s="28">
        <f>'Number of displacements'!D106*Assumptions!E$21</f>
        <v>512697983.32124203</v>
      </c>
      <c r="E106" s="28">
        <f>'Number of displacements'!E106*Assumptions!F$21</f>
        <v>325830504.19844168</v>
      </c>
      <c r="F106" s="28">
        <f>'Number of displacements'!F106*Assumptions!G$21</f>
        <v>193922780.79844654</v>
      </c>
      <c r="G106" s="28">
        <f>'Number of displacements'!G106*Assumptions!H$21</f>
        <v>71770079.063334852</v>
      </c>
      <c r="I106" s="28">
        <f t="shared" si="1"/>
        <v>2034545176.939106</v>
      </c>
    </row>
    <row r="107" spans="1:9" x14ac:dyDescent="0.35">
      <c r="A107">
        <v>2127</v>
      </c>
      <c r="B107" s="28">
        <f>'Number of displacements'!B107*Assumptions!C$21</f>
        <v>251328343.38289976</v>
      </c>
      <c r="C107" s="28">
        <f>'Number of displacements'!C107*Assumptions!D$21</f>
        <v>705923710.14750373</v>
      </c>
      <c r="D107" s="28">
        <f>'Number of displacements'!D107*Assumptions!E$21</f>
        <v>527538026.84869081</v>
      </c>
      <c r="E107" s="28">
        <f>'Number of displacements'!E107*Assumptions!F$21</f>
        <v>335261668.39681089</v>
      </c>
      <c r="F107" s="28">
        <f>'Number of displacements'!F107*Assumptions!G$21</f>
        <v>199535875.84003487</v>
      </c>
      <c r="G107" s="28">
        <f>'Number of displacements'!G107*Assumptions!H$21</f>
        <v>73847464.057847276</v>
      </c>
      <c r="I107" s="28">
        <f t="shared" si="1"/>
        <v>2093435088.6737874</v>
      </c>
    </row>
    <row r="108" spans="1:9" x14ac:dyDescent="0.35">
      <c r="A108">
        <v>2128</v>
      </c>
      <c r="B108" s="28">
        <f>'Number of displacements'!B108*Assumptions!C$21</f>
        <v>258603042.47830632</v>
      </c>
      <c r="C108" s="28">
        <f>'Number of displacements'!C108*Assumptions!D$21</f>
        <v>726356672.48877192</v>
      </c>
      <c r="D108" s="28">
        <f>'Number of displacements'!D108*Assumptions!E$21</f>
        <v>542807615.44762564</v>
      </c>
      <c r="E108" s="28">
        <f>'Number of displacements'!E108*Assumptions!F$21</f>
        <v>344965817.65026408</v>
      </c>
      <c r="F108" s="28">
        <f>'Number of displacements'!F108*Assumptions!G$21</f>
        <v>205311441.92198372</v>
      </c>
      <c r="G108" s="28">
        <f>'Number of displacements'!G108*Assumptions!H$21</f>
        <v>75984978.962647468</v>
      </c>
      <c r="I108" s="28">
        <f t="shared" si="1"/>
        <v>2154029568.9495993</v>
      </c>
    </row>
    <row r="109" spans="1:9" x14ac:dyDescent="0.35">
      <c r="A109">
        <v>2129</v>
      </c>
      <c r="B109" s="28">
        <f>'Number of displacements'!B109*Assumptions!C$21</f>
        <v>266088307.74470803</v>
      </c>
      <c r="C109" s="28">
        <f>'Number of displacements'!C109*Assumptions!D$21</f>
        <v>747381066.9409579</v>
      </c>
      <c r="D109" s="28">
        <f>'Number of displacements'!D109*Assumptions!E$21</f>
        <v>558519182.30047631</v>
      </c>
      <c r="E109" s="28">
        <f>'Number of displacements'!E109*Assumptions!F$21</f>
        <v>354950853.51143336</v>
      </c>
      <c r="F109" s="28">
        <f>'Number of displacements'!F109*Assumptions!G$21</f>
        <v>211254181.76868296</v>
      </c>
      <c r="G109" s="28">
        <f>'Number of displacements'!G109*Assumptions!H$21</f>
        <v>78184364.238035664</v>
      </c>
      <c r="I109" s="28">
        <f t="shared" si="1"/>
        <v>2216377956.5042939</v>
      </c>
    </row>
    <row r="110" spans="1:9" x14ac:dyDescent="0.35">
      <c r="A110">
        <v>2130</v>
      </c>
      <c r="B110" s="28">
        <f>'Number of displacements'!B110*Assumptions!C$21</f>
        <v>266373577.63168177</v>
      </c>
      <c r="C110" s="28">
        <f>'Number of displacements'!C110*Assumptions!D$21</f>
        <v>748182324.6673857</v>
      </c>
      <c r="D110" s="28">
        <f>'Number of displacements'!D110*Assumptions!E$21</f>
        <v>559117963.60491598</v>
      </c>
      <c r="E110" s="28">
        <f>'Number of displacements'!E110*Assumptions!F$21</f>
        <v>355331391.80235147</v>
      </c>
      <c r="F110" s="28">
        <f>'Number of displacements'!F110*Assumptions!G$21</f>
        <v>211480664.68732998</v>
      </c>
      <c r="G110" s="28">
        <f>'Number of displacements'!G110*Assumptions!H$21</f>
        <v>78268184.699514553</v>
      </c>
      <c r="I110" s="28">
        <f t="shared" si="1"/>
        <v>2218754107.0931797</v>
      </c>
    </row>
    <row r="111" spans="1:9" x14ac:dyDescent="0.35">
      <c r="A111">
        <v>2131</v>
      </c>
      <c r="B111" s="28">
        <f>'Number of displacements'!B111*Assumptions!C$21</f>
        <v>274083761.0441637</v>
      </c>
      <c r="C111" s="28">
        <f>'Number of displacements'!C111*Assumptions!D$21</f>
        <v>769838462.63891923</v>
      </c>
      <c r="D111" s="28">
        <f>'Number of displacements'!D111*Assumptions!E$21</f>
        <v>575301633.49791121</v>
      </c>
      <c r="E111" s="28">
        <f>'Number of displacements'!E111*Assumptions!F$21</f>
        <v>365616459.21544451</v>
      </c>
      <c r="F111" s="28">
        <f>'Number of displacements'!F111*Assumptions!G$21</f>
        <v>217601972.69178799</v>
      </c>
      <c r="G111" s="28">
        <f>'Number of displacements'!G111*Assumptions!H$21</f>
        <v>80533657.366738647</v>
      </c>
      <c r="I111" s="28">
        <f t="shared" si="1"/>
        <v>2282975946.4549656</v>
      </c>
    </row>
    <row r="112" spans="1:9" x14ac:dyDescent="0.35">
      <c r="A112">
        <v>2132</v>
      </c>
      <c r="B112" s="28">
        <f>'Number of displacements'!B112*Assumptions!C$21</f>
        <v>282017115.7215386</v>
      </c>
      <c r="C112" s="28">
        <f>'Number of displacements'!C112*Assumptions!D$21</f>
        <v>792121437.54094362</v>
      </c>
      <c r="D112" s="28">
        <f>'Number of displacements'!D112*Assumptions!E$21</f>
        <v>591953739.72859251</v>
      </c>
      <c r="E112" s="28">
        <f>'Number of displacements'!E112*Assumptions!F$21</f>
        <v>376199227.91283798</v>
      </c>
      <c r="F112" s="28">
        <f>'Number of displacements'!F112*Assumptions!G$21</f>
        <v>223900461.96121326</v>
      </c>
      <c r="G112" s="28">
        <f>'Number of displacements'!G112*Assumptions!H$21</f>
        <v>82864704.142083973</v>
      </c>
      <c r="I112" s="28">
        <f t="shared" si="1"/>
        <v>2349056687.0072098</v>
      </c>
    </row>
    <row r="113" spans="1:9" x14ac:dyDescent="0.35">
      <c r="A113">
        <v>2133</v>
      </c>
      <c r="B113" s="28">
        <f>'Number of displacements'!B113*Assumptions!C$21</f>
        <v>290180101.35624295</v>
      </c>
      <c r="C113" s="28">
        <f>'Number of displacements'!C113*Assumptions!D$21</f>
        <v>815049393.16890121</v>
      </c>
      <c r="D113" s="28">
        <f>'Number of displacements'!D113*Assumptions!E$21</f>
        <v>609087841.1871196</v>
      </c>
      <c r="E113" s="28">
        <f>'Number of displacements'!E113*Assumptions!F$21</f>
        <v>387088314.85843873</v>
      </c>
      <c r="F113" s="28">
        <f>'Number of displacements'!F113*Assumptions!G$21</f>
        <v>230381261.00745875</v>
      </c>
      <c r="G113" s="28">
        <f>'Number of displacements'!G113*Assumptions!H$21</f>
        <v>85263223.068161324</v>
      </c>
      <c r="I113" s="28">
        <f t="shared" si="1"/>
        <v>2417050134.6463227</v>
      </c>
    </row>
    <row r="114" spans="1:9" x14ac:dyDescent="0.35">
      <c r="A114">
        <v>2134</v>
      </c>
      <c r="B114" s="28">
        <f>'Number of displacements'!B114*Assumptions!C$21</f>
        <v>298579364.61651582</v>
      </c>
      <c r="C114" s="28">
        <f>'Number of displacements'!C114*Assumptions!D$21</f>
        <v>838640998.49040806</v>
      </c>
      <c r="D114" s="28">
        <f>'Number of displacements'!D114*Assumptions!E$21</f>
        <v>626717889.22573853</v>
      </c>
      <c r="E114" s="28">
        <f>'Number of displacements'!E114*Assumptions!F$21</f>
        <v>398292586.43417984</v>
      </c>
      <c r="F114" s="28">
        <f>'Number of displacements'!F114*Assumptions!G$21</f>
        <v>237049646.78715673</v>
      </c>
      <c r="G114" s="28">
        <f>'Number of displacements'!G114*Assumptions!H$21</f>
        <v>87731167.126426265</v>
      </c>
      <c r="I114" s="28">
        <f t="shared" si="1"/>
        <v>2487011652.6804252</v>
      </c>
    </row>
    <row r="115" spans="1:9" x14ac:dyDescent="0.35">
      <c r="A115">
        <v>2135</v>
      </c>
      <c r="B115" s="28">
        <f>'Number of displacements'!B115*Assumptions!C$21</f>
        <v>307221744.5584138</v>
      </c>
      <c r="C115" s="28">
        <f>'Number of displacements'!C115*Assumptions!D$21</f>
        <v>862915462.84636152</v>
      </c>
      <c r="D115" s="28">
        <f>'Number of displacements'!D115*Assumptions!E$21</f>
        <v>644858239.01859772</v>
      </c>
      <c r="E115" s="28">
        <f>'Number of displacements'!E115*Assumptions!F$21</f>
        <v>409821165.65942687</v>
      </c>
      <c r="F115" s="28">
        <f>'Number of displacements'!F115*Assumptions!G$21</f>
        <v>243911048.99845344</v>
      </c>
      <c r="G115" s="28">
        <f>'Number of displacements'!G115*Assumptions!H$21</f>
        <v>90270545.827384189</v>
      </c>
      <c r="I115" s="28">
        <f t="shared" si="1"/>
        <v>2558998206.9086375</v>
      </c>
    </row>
    <row r="116" spans="1:9" x14ac:dyDescent="0.35">
      <c r="A116">
        <v>2136</v>
      </c>
      <c r="B116" s="28">
        <f>'Number of displacements'!B116*Assumptions!C$21</f>
        <v>316114278.19447637</v>
      </c>
      <c r="C116" s="28">
        <f>'Number of displacements'!C116*Assumptions!D$21</f>
        <v>887892551.59204674</v>
      </c>
      <c r="D116" s="28">
        <f>'Number of displacements'!D116*Assumptions!E$21</f>
        <v>663523661.25037134</v>
      </c>
      <c r="E116" s="28">
        <f>'Number of displacements'!E116*Assumptions!F$21</f>
        <v>421683439.61934799</v>
      </c>
      <c r="F116" s="28">
        <f>'Number of displacements'!F116*Assumptions!G$21</f>
        <v>250971054.50211221</v>
      </c>
      <c r="G116" s="28">
        <f>'Number of displacements'!G116*Assumptions!H$21</f>
        <v>92883426.846823588</v>
      </c>
      <c r="I116" s="28">
        <f t="shared" si="1"/>
        <v>2633068412.0051785</v>
      </c>
    </row>
    <row r="117" spans="1:9" x14ac:dyDescent="0.35">
      <c r="A117">
        <v>2137</v>
      </c>
      <c r="B117" s="28">
        <f>'Number of displacements'!B117*Assumptions!C$21</f>
        <v>325264206.22357637</v>
      </c>
      <c r="C117" s="28">
        <f>'Number of displacements'!C117*Assumptions!D$21</f>
        <v>913592602.19097316</v>
      </c>
      <c r="D117" s="28">
        <f>'Number of displacements'!D117*Assumptions!E$21</f>
        <v>682729354.14321411</v>
      </c>
      <c r="E117" s="28">
        <f>'Number of displacements'!E117*Assumptions!F$21</f>
        <v>433889067.10829872</v>
      </c>
      <c r="F117" s="28">
        <f>'Number of displacements'!F117*Assumptions!G$21</f>
        <v>258235411.87058547</v>
      </c>
      <c r="G117" s="28">
        <f>'Number of displacements'!G117*Assumptions!H$21</f>
        <v>95571937.709410295</v>
      </c>
      <c r="I117" s="28">
        <f t="shared" si="1"/>
        <v>2709282579.246058</v>
      </c>
    </row>
    <row r="118" spans="1:9" x14ac:dyDescent="0.35">
      <c r="A118">
        <v>2138</v>
      </c>
      <c r="B118" s="28">
        <f>'Number of displacements'!B118*Assumptions!C$21</f>
        <v>334678978.92662102</v>
      </c>
      <c r="C118" s="28">
        <f>'Number of displacements'!C118*Assumptions!D$21</f>
        <v>940036540.7745471</v>
      </c>
      <c r="D118" s="28">
        <f>'Number of displacements'!D118*Assumptions!E$21</f>
        <v>702490955.83183241</v>
      </c>
      <c r="E118" s="28">
        <f>'Number of displacements'!E118*Assumptions!F$21</f>
        <v>446447986.49444515</v>
      </c>
      <c r="F118" s="28">
        <f>'Number of displacements'!F118*Assumptions!G$21</f>
        <v>265710036.06875971</v>
      </c>
      <c r="G118" s="28">
        <f>'Number of displacements'!G118*Assumptions!H$21</f>
        <v>98338267.52101326</v>
      </c>
      <c r="I118" s="28">
        <f t="shared" si="1"/>
        <v>2787702765.617219</v>
      </c>
    </row>
    <row r="119" spans="1:9" x14ac:dyDescent="0.35">
      <c r="A119">
        <v>2139</v>
      </c>
      <c r="B119" s="28">
        <f>'Number of displacements'!B119*Assumptions!C$21</f>
        <v>344366262.23290455</v>
      </c>
      <c r="C119" s="28">
        <f>'Number of displacements'!C119*Assumptions!D$21</f>
        <v>967245899.18106484</v>
      </c>
      <c r="D119" s="28">
        <f>'Number of displacements'!D119*Assumptions!E$21</f>
        <v>722824557.09675372</v>
      </c>
      <c r="E119" s="28">
        <f>'Number of displacements'!E119*Assumptions!F$21</f>
        <v>459370423.81202692</v>
      </c>
      <c r="F119" s="28">
        <f>'Number of displacements'!F119*Assumptions!G$21</f>
        <v>273401013.27018493</v>
      </c>
      <c r="G119" s="28">
        <f>'Number of displacements'!G119*Assumptions!H$21</f>
        <v>101184668.75117245</v>
      </c>
      <c r="I119" s="28">
        <f t="shared" si="1"/>
        <v>2868392824.3441076</v>
      </c>
    </row>
    <row r="120" spans="1:9" x14ac:dyDescent="0.35">
      <c r="A120">
        <v>2140</v>
      </c>
      <c r="B120" s="28">
        <f>'Number of displacements'!B120*Assumptions!C$21</f>
        <v>344603668.33838302</v>
      </c>
      <c r="C120" s="28">
        <f>'Number of displacements'!C120*Assumptions!D$21</f>
        <v>967912718.51602399</v>
      </c>
      <c r="D120" s="28">
        <f>'Number of displacements'!D120*Assumptions!E$21</f>
        <v>723322872.35543156</v>
      </c>
      <c r="E120" s="28">
        <f>'Number of displacements'!E120*Assumptions!F$21</f>
        <v>459687113.7879324</v>
      </c>
      <c r="F120" s="28">
        <f>'Number of displacements'!F120*Assumptions!G$21</f>
        <v>273589495.93214339</v>
      </c>
      <c r="G120" s="28">
        <f>'Number of displacements'!G120*Assumptions!H$21</f>
        <v>101254425.46307153</v>
      </c>
      <c r="I120" s="28">
        <f t="shared" si="1"/>
        <v>2870370294.3929858</v>
      </c>
    </row>
    <row r="121" spans="1:9" x14ac:dyDescent="0.35">
      <c r="A121">
        <v>2141</v>
      </c>
      <c r="B121" s="28">
        <f>'Number of displacements'!B121*Assumptions!C$21</f>
        <v>354578221.78743726</v>
      </c>
      <c r="C121" s="28">
        <f>'Number of displacements'!C121*Assumptions!D$21</f>
        <v>995928952.90902913</v>
      </c>
      <c r="D121" s="28">
        <f>'Number of displacements'!D121*Assumptions!E$21</f>
        <v>744259453.46038997</v>
      </c>
      <c r="E121" s="28">
        <f>'Number of displacements'!E121*Assumptions!F$21</f>
        <v>472992757.65535879</v>
      </c>
      <c r="F121" s="28">
        <f>'Number of displacements'!F121*Assumptions!G$21</f>
        <v>281508544.10546494</v>
      </c>
      <c r="G121" s="28">
        <f>'Number of displacements'!G121*Assumptions!H$21</f>
        <v>104185234.88713996</v>
      </c>
      <c r="I121" s="28">
        <f t="shared" si="1"/>
        <v>2953453164.8048201</v>
      </c>
    </row>
    <row r="122" spans="1:9" x14ac:dyDescent="0.35">
      <c r="A122">
        <v>2142</v>
      </c>
      <c r="B122" s="28">
        <f>'Number of displacements'!B122*Assumptions!C$21</f>
        <v>364841488.69386071</v>
      </c>
      <c r="C122" s="28">
        <f>'Number of displacements'!C122*Assumptions!D$21</f>
        <v>1024756117.2284094</v>
      </c>
      <c r="D122" s="28">
        <f>'Number of displacements'!D122*Assumptions!E$21</f>
        <v>765802043.92177451</v>
      </c>
      <c r="E122" s="28">
        <f>'Number of displacements'!E122*Assumptions!F$21</f>
        <v>486683533.39491427</v>
      </c>
      <c r="F122" s="28">
        <f>'Number of displacements'!F122*Assumptions!G$21</f>
        <v>289656809.13434494</v>
      </c>
      <c r="G122" s="28">
        <f>'Number of displacements'!G122*Assumptions!H$21</f>
        <v>107200876.59227589</v>
      </c>
      <c r="I122" s="28">
        <f t="shared" si="1"/>
        <v>3038940868.96558</v>
      </c>
    </row>
    <row r="123" spans="1:9" x14ac:dyDescent="0.35">
      <c r="A123">
        <v>2143</v>
      </c>
      <c r="B123" s="28">
        <f>'Number of displacements'!B123*Assumptions!C$21</f>
        <v>375401825.86890209</v>
      </c>
      <c r="C123" s="28">
        <f>'Number of displacements'!C123*Assumptions!D$21</f>
        <v>1054417683.841517</v>
      </c>
      <c r="D123" s="28">
        <f>'Number of displacements'!D123*Assumptions!E$21</f>
        <v>787968184.68088031</v>
      </c>
      <c r="E123" s="28">
        <f>'Number of displacements'!E123*Assumptions!F$21</f>
        <v>500770588.64893836</v>
      </c>
      <c r="F123" s="28">
        <f>'Number of displacements'!F123*Assumptions!G$21</f>
        <v>298040925.70084661</v>
      </c>
      <c r="G123" s="28">
        <f>'Number of displacements'!G123*Assumptions!H$21</f>
        <v>110303806.048921</v>
      </c>
      <c r="I123" s="28">
        <f t="shared" si="1"/>
        <v>3126903014.7900052</v>
      </c>
    </row>
    <row r="124" spans="1:9" x14ac:dyDescent="0.35">
      <c r="A124">
        <v>2144</v>
      </c>
      <c r="B124" s="28">
        <f>'Number of displacements'!B124*Assumptions!C$21</f>
        <v>386267832.01171845</v>
      </c>
      <c r="C124" s="28">
        <f>'Number of displacements'!C124*Assumptions!D$21</f>
        <v>1084937804.5233948</v>
      </c>
      <c r="D124" s="28">
        <f>'Number of displacements'!D124*Assumptions!E$21</f>
        <v>810775924.40156138</v>
      </c>
      <c r="E124" s="28">
        <f>'Number of displacements'!E124*Assumptions!F$21</f>
        <v>515265393.72828656</v>
      </c>
      <c r="F124" s="28">
        <f>'Number of displacements'!F124*Assumptions!G$21</f>
        <v>306667720.52791017</v>
      </c>
      <c r="G124" s="28">
        <f>'Number of displacements'!G124*Assumptions!H$21</f>
        <v>113496549.80111086</v>
      </c>
      <c r="I124" s="28">
        <f t="shared" si="1"/>
        <v>3217411224.9939823</v>
      </c>
    </row>
    <row r="125" spans="1:9" x14ac:dyDescent="0.35">
      <c r="A125">
        <v>2145</v>
      </c>
      <c r="B125" s="28">
        <f>'Number of displacements'!B125*Assumptions!C$21</f>
        <v>397448354.71082079</v>
      </c>
      <c r="C125" s="28">
        <f>'Number of displacements'!C125*Assumptions!D$21</f>
        <v>1116341330.1222341</v>
      </c>
      <c r="D125" s="28">
        <f>'Number of displacements'!D125*Assumptions!E$21</f>
        <v>834243834.16626132</v>
      </c>
      <c r="E125" s="28">
        <f>'Number of displacements'!E125*Assumptions!F$21</f>
        <v>530179750.95197123</v>
      </c>
      <c r="F125" s="28">
        <f>'Number of displacements'!F125*Assumptions!G$21</f>
        <v>315544217.93797743</v>
      </c>
      <c r="G125" s="28">
        <f>'Number of displacements'!G125*Assumptions!H$21</f>
        <v>116781707.52370015</v>
      </c>
      <c r="I125" s="28">
        <f t="shared" si="1"/>
        <v>3310539195.4129648</v>
      </c>
    </row>
    <row r="126" spans="1:9" x14ac:dyDescent="0.35">
      <c r="A126">
        <v>2146</v>
      </c>
      <c r="B126" s="28">
        <f>'Number of displacements'!B126*Assumptions!C$21</f>
        <v>408952497.64817619</v>
      </c>
      <c r="C126" s="28">
        <f>'Number of displacements'!C126*Assumptions!D$21</f>
        <v>1148653830.7940454</v>
      </c>
      <c r="D126" s="28">
        <f>'Number of displacements'!D126*Assumptions!E$21</f>
        <v>858391022.59741974</v>
      </c>
      <c r="E126" s="28">
        <f>'Number of displacements'!E126*Assumptions!F$21</f>
        <v>545525804.25713778</v>
      </c>
      <c r="F126" s="28">
        <f>'Number of displacements'!F126*Assumptions!G$21</f>
        <v>324677645.57250798</v>
      </c>
      <c r="G126" s="28">
        <f>'Number of displacements'!G126*Assumptions!H$21</f>
        <v>120161954.13913424</v>
      </c>
      <c r="I126" s="28">
        <f t="shared" si="1"/>
        <v>3406362755.0084214</v>
      </c>
    </row>
    <row r="127" spans="1:9" x14ac:dyDescent="0.35">
      <c r="A127">
        <v>2147</v>
      </c>
      <c r="B127" s="28">
        <f>'Number of displacements'!B127*Assumptions!C$21</f>
        <v>420789628.01183355</v>
      </c>
      <c r="C127" s="28">
        <f>'Number of displacements'!C127*Assumptions!D$21</f>
        <v>1181901616.8230255</v>
      </c>
      <c r="D127" s="28">
        <f>'Number of displacements'!D127*Assumptions!E$21</f>
        <v>883237151.41656756</v>
      </c>
      <c r="E127" s="28">
        <f>'Number of displacements'!E127*Assumptions!F$21</f>
        <v>561316049.08720136</v>
      </c>
      <c r="F127" s="28">
        <f>'Number of displacements'!F127*Assumptions!G$21</f>
        <v>334075440.27704966</v>
      </c>
      <c r="G127" s="28">
        <f>'Number of displacements'!G127*Assumptions!H$21</f>
        <v>123640041.99549067</v>
      </c>
      <c r="I127" s="28">
        <f t="shared" si="1"/>
        <v>3504959927.6111679</v>
      </c>
    </row>
    <row r="128" spans="1:9" x14ac:dyDescent="0.35">
      <c r="A128">
        <v>2148</v>
      </c>
      <c r="B128" s="28">
        <f>'Number of displacements'!B128*Assumptions!C$21</f>
        <v>432969384.12310714</v>
      </c>
      <c r="C128" s="28">
        <f>'Number of displacements'!C128*Assumptions!D$21</f>
        <v>1216111760.0445681</v>
      </c>
      <c r="D128" s="28">
        <f>'Number of displacements'!D128*Assumptions!E$21</f>
        <v>908802451.45378077</v>
      </c>
      <c r="E128" s="28">
        <f>'Number of displacements'!E128*Assumptions!F$21</f>
        <v>577563342.56619751</v>
      </c>
      <c r="F128" s="28">
        <f>'Number of displacements'!F128*Assumptions!G$21</f>
        <v>343745254.15665036</v>
      </c>
      <c r="G128" s="28">
        <f>'Number of displacements'!G128*Assumptions!H$21</f>
        <v>127218803.10756437</v>
      </c>
      <c r="I128" s="28">
        <f t="shared" si="1"/>
        <v>3606410995.4518685</v>
      </c>
    </row>
    <row r="129" spans="1:9" x14ac:dyDescent="0.35">
      <c r="A129">
        <v>2149</v>
      </c>
      <c r="B129" s="28">
        <f>'Number of displacements'!B129*Assumptions!C$21</f>
        <v>445501683.28452921</v>
      </c>
      <c r="C129" s="28">
        <f>'Number of displacements'!C129*Assumptions!D$21</f>
        <v>1251312115.8883626</v>
      </c>
      <c r="D129" s="28">
        <f>'Number of displacements'!D129*Assumptions!E$21</f>
        <v>935107739.12052739</v>
      </c>
      <c r="E129" s="28">
        <f>'Number of displacements'!E129*Assumptions!F$21</f>
        <v>594280913.96762562</v>
      </c>
      <c r="F129" s="28">
        <f>'Number of displacements'!F129*Assumptions!G$21</f>
        <v>353694960.80654436</v>
      </c>
      <c r="G129" s="28">
        <f>'Number of displacements'!G129*Assumptions!H$21</f>
        <v>130901151.46282065</v>
      </c>
      <c r="I129" s="28">
        <f t="shared" si="1"/>
        <v>3710798564.5304098</v>
      </c>
    </row>
    <row r="130" spans="1:9" x14ac:dyDescent="0.35">
      <c r="A130">
        <v>2150</v>
      </c>
      <c r="B130" s="28">
        <f>'Number of displacements'!B130*Assumptions!C$21</f>
        <v>445633577.90379357</v>
      </c>
      <c r="C130" s="28">
        <f>'Number of displacements'!C130*Assumptions!D$21</f>
        <v>1251682577.6426013</v>
      </c>
      <c r="D130" s="28">
        <f>'Number of displacements'!D130*Assumptions!E$21</f>
        <v>935384585.83929431</v>
      </c>
      <c r="E130" s="28">
        <f>'Number of displacements'!E130*Assumptions!F$21</f>
        <v>594456855.96251559</v>
      </c>
      <c r="F130" s="28">
        <f>'Number of displacements'!F130*Assumptions!G$21</f>
        <v>353799675.25306988</v>
      </c>
      <c r="G130" s="28">
        <f>'Number of displacements'!G130*Assumptions!H$21</f>
        <v>130939905.87875497</v>
      </c>
      <c r="I130" s="28">
        <f t="shared" si="1"/>
        <v>3711897178.4800296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29713-CA45-47F3-92D6-6FE3731CAC9D}">
  <sheetPr>
    <tabColor theme="1"/>
  </sheetPr>
  <dimension ref="A1:O130"/>
  <sheetViews>
    <sheetView workbookViewId="0">
      <selection activeCell="B3" sqref="B3"/>
    </sheetView>
  </sheetViews>
  <sheetFormatPr defaultColWidth="8.81640625" defaultRowHeight="14.5" x14ac:dyDescent="0.35"/>
  <cols>
    <col min="2" max="3" width="13.453125" bestFit="1" customWidth="1"/>
    <col min="4" max="7" width="12.453125" bestFit="1" customWidth="1"/>
    <col min="10" max="11" width="13.453125" bestFit="1" customWidth="1"/>
    <col min="12" max="15" width="12.453125" bestFit="1" customWidth="1"/>
  </cols>
  <sheetData>
    <row r="1" spans="1:15" x14ac:dyDescent="0.35">
      <c r="A1" t="s">
        <v>123</v>
      </c>
      <c r="I1" t="s">
        <v>108</v>
      </c>
    </row>
    <row r="2" spans="1:15" x14ac:dyDescent="0.3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I2" s="1" t="s">
        <v>0</v>
      </c>
      <c r="J2" s="1" t="s">
        <v>1</v>
      </c>
      <c r="K2" s="1" t="s">
        <v>2</v>
      </c>
      <c r="L2" s="1" t="s">
        <v>3</v>
      </c>
      <c r="M2" s="1" t="s">
        <v>4</v>
      </c>
      <c r="N2" s="1" t="s">
        <v>5</v>
      </c>
      <c r="O2" s="1" t="s">
        <v>6</v>
      </c>
    </row>
    <row r="3" spans="1:15" x14ac:dyDescent="0.35">
      <c r="A3">
        <v>2023</v>
      </c>
      <c r="B3" s="24">
        <v>100</v>
      </c>
      <c r="C3" s="24">
        <v>200</v>
      </c>
      <c r="D3" s="24">
        <v>130</v>
      </c>
      <c r="E3" s="24">
        <v>100</v>
      </c>
      <c r="F3" s="24">
        <v>80</v>
      </c>
      <c r="G3" s="24">
        <v>50</v>
      </c>
      <c r="I3">
        <v>2023</v>
      </c>
      <c r="J3" s="24">
        <v>100</v>
      </c>
      <c r="K3" s="24">
        <v>200</v>
      </c>
      <c r="L3" s="24">
        <v>130</v>
      </c>
      <c r="M3" s="24">
        <v>100</v>
      </c>
      <c r="N3" s="24">
        <v>80</v>
      </c>
      <c r="O3" s="24">
        <v>50</v>
      </c>
    </row>
    <row r="4" spans="1:15" x14ac:dyDescent="0.35">
      <c r="A4">
        <v>2024</v>
      </c>
      <c r="B4" s="24">
        <v>100</v>
      </c>
      <c r="C4" s="24">
        <v>200</v>
      </c>
      <c r="D4" s="24">
        <v>130</v>
      </c>
      <c r="E4" s="24">
        <v>100</v>
      </c>
      <c r="F4" s="24">
        <v>80</v>
      </c>
      <c r="G4" s="24">
        <v>50</v>
      </c>
      <c r="I4">
        <v>2024</v>
      </c>
      <c r="J4" s="24">
        <v>100</v>
      </c>
      <c r="K4" s="24">
        <v>200</v>
      </c>
      <c r="L4" s="24">
        <v>130</v>
      </c>
      <c r="M4" s="24">
        <v>100</v>
      </c>
      <c r="N4" s="24">
        <v>80</v>
      </c>
      <c r="O4" s="24">
        <v>50</v>
      </c>
    </row>
    <row r="5" spans="1:15" x14ac:dyDescent="0.35">
      <c r="A5">
        <v>2025</v>
      </c>
      <c r="B5" s="24">
        <v>100</v>
      </c>
      <c r="C5" s="24">
        <v>200</v>
      </c>
      <c r="D5" s="24">
        <v>130</v>
      </c>
      <c r="E5" s="24">
        <v>100</v>
      </c>
      <c r="F5" s="24">
        <v>80</v>
      </c>
      <c r="G5" s="24">
        <v>50</v>
      </c>
      <c r="I5">
        <v>2025</v>
      </c>
      <c r="J5" s="24">
        <v>100</v>
      </c>
      <c r="K5" s="24">
        <v>200</v>
      </c>
      <c r="L5" s="24">
        <v>130</v>
      </c>
      <c r="M5" s="24">
        <v>100</v>
      </c>
      <c r="N5" s="24">
        <v>80</v>
      </c>
      <c r="O5" s="24">
        <v>50</v>
      </c>
    </row>
    <row r="6" spans="1:15" x14ac:dyDescent="0.35">
      <c r="A6">
        <v>2026</v>
      </c>
      <c r="B6" s="24">
        <v>100</v>
      </c>
      <c r="C6" s="24">
        <v>200</v>
      </c>
      <c r="D6" s="24">
        <v>130</v>
      </c>
      <c r="E6" s="24">
        <v>100</v>
      </c>
      <c r="F6" s="24">
        <v>80</v>
      </c>
      <c r="G6" s="24">
        <v>50</v>
      </c>
      <c r="I6">
        <v>2026</v>
      </c>
      <c r="J6" s="24">
        <v>100</v>
      </c>
      <c r="K6" s="24">
        <v>200</v>
      </c>
      <c r="L6" s="24">
        <v>130</v>
      </c>
      <c r="M6" s="24">
        <v>100</v>
      </c>
      <c r="N6" s="24">
        <v>80</v>
      </c>
      <c r="O6" s="24">
        <v>50</v>
      </c>
    </row>
    <row r="7" spans="1:15" x14ac:dyDescent="0.35">
      <c r="A7">
        <v>2027</v>
      </c>
      <c r="B7" s="24">
        <v>100</v>
      </c>
      <c r="C7" s="24">
        <v>200</v>
      </c>
      <c r="D7" s="24">
        <v>130</v>
      </c>
      <c r="E7" s="24">
        <v>100</v>
      </c>
      <c r="F7" s="24">
        <v>80</v>
      </c>
      <c r="G7" s="24">
        <v>50</v>
      </c>
      <c r="I7">
        <v>2027</v>
      </c>
      <c r="J7" s="24">
        <v>100</v>
      </c>
      <c r="K7" s="24">
        <v>200</v>
      </c>
      <c r="L7" s="24">
        <v>130</v>
      </c>
      <c r="M7" s="24">
        <v>100</v>
      </c>
      <c r="N7" s="24">
        <v>80</v>
      </c>
      <c r="O7" s="24">
        <v>50</v>
      </c>
    </row>
    <row r="8" spans="1:15" x14ac:dyDescent="0.35">
      <c r="A8">
        <v>2028</v>
      </c>
      <c r="B8" s="24">
        <v>100</v>
      </c>
      <c r="C8" s="24">
        <v>200</v>
      </c>
      <c r="D8" s="24">
        <v>130</v>
      </c>
      <c r="E8" s="24">
        <v>100</v>
      </c>
      <c r="F8" s="24">
        <v>80</v>
      </c>
      <c r="G8" s="24">
        <v>50</v>
      </c>
      <c r="I8">
        <v>2028</v>
      </c>
      <c r="J8" s="24">
        <v>100</v>
      </c>
      <c r="K8" s="24">
        <v>200</v>
      </c>
      <c r="L8" s="24">
        <v>130</v>
      </c>
      <c r="M8" s="24">
        <v>100</v>
      </c>
      <c r="N8" s="24">
        <v>80</v>
      </c>
      <c r="O8" s="24">
        <v>50</v>
      </c>
    </row>
    <row r="9" spans="1:15" x14ac:dyDescent="0.35">
      <c r="A9">
        <v>2029</v>
      </c>
      <c r="B9" s="24">
        <v>100</v>
      </c>
      <c r="C9" s="24">
        <v>200</v>
      </c>
      <c r="D9" s="24">
        <v>130</v>
      </c>
      <c r="E9" s="24">
        <v>100</v>
      </c>
      <c r="F9" s="24">
        <v>80</v>
      </c>
      <c r="G9" s="24">
        <v>50</v>
      </c>
      <c r="I9">
        <v>2029</v>
      </c>
      <c r="J9" s="24">
        <v>100</v>
      </c>
      <c r="K9" s="24">
        <v>200</v>
      </c>
      <c r="L9" s="24">
        <v>130</v>
      </c>
      <c r="M9" s="24">
        <v>100</v>
      </c>
      <c r="N9" s="24">
        <v>80</v>
      </c>
      <c r="O9" s="24">
        <v>50</v>
      </c>
    </row>
    <row r="10" spans="1:15" x14ac:dyDescent="0.35">
      <c r="A10">
        <v>2030</v>
      </c>
      <c r="B10" s="24">
        <v>100</v>
      </c>
      <c r="C10" s="24">
        <v>200</v>
      </c>
      <c r="D10" s="24">
        <v>130</v>
      </c>
      <c r="E10" s="24">
        <v>100</v>
      </c>
      <c r="F10" s="24">
        <v>80</v>
      </c>
      <c r="G10" s="24">
        <v>50</v>
      </c>
      <c r="I10">
        <v>2030</v>
      </c>
      <c r="J10" s="24">
        <v>100</v>
      </c>
      <c r="K10" s="24">
        <v>200</v>
      </c>
      <c r="L10" s="24">
        <v>130</v>
      </c>
      <c r="M10" s="24">
        <v>100</v>
      </c>
      <c r="N10" s="24">
        <v>80</v>
      </c>
      <c r="O10" s="24">
        <v>50</v>
      </c>
    </row>
    <row r="11" spans="1:15" x14ac:dyDescent="0.35">
      <c r="A11">
        <v>2031</v>
      </c>
      <c r="B11" s="24">
        <v>100</v>
      </c>
      <c r="C11" s="24">
        <v>200</v>
      </c>
      <c r="D11" s="24">
        <v>130</v>
      </c>
      <c r="E11" s="24">
        <v>100</v>
      </c>
      <c r="F11" s="24">
        <v>80</v>
      </c>
      <c r="G11" s="24">
        <v>50</v>
      </c>
      <c r="I11">
        <v>2031</v>
      </c>
      <c r="J11" s="24">
        <v>100</v>
      </c>
      <c r="K11" s="24">
        <v>200</v>
      </c>
      <c r="L11" s="24">
        <v>130</v>
      </c>
      <c r="M11" s="24">
        <v>100</v>
      </c>
      <c r="N11" s="24">
        <v>80</v>
      </c>
      <c r="O11" s="24">
        <v>50</v>
      </c>
    </row>
    <row r="12" spans="1:15" x14ac:dyDescent="0.35">
      <c r="A12">
        <v>2032</v>
      </c>
      <c r="B12" s="24">
        <v>100</v>
      </c>
      <c r="C12" s="24">
        <v>200</v>
      </c>
      <c r="D12" s="24">
        <v>130</v>
      </c>
      <c r="E12" s="24">
        <v>100</v>
      </c>
      <c r="F12" s="24">
        <v>80</v>
      </c>
      <c r="G12" s="24">
        <v>50</v>
      </c>
      <c r="I12">
        <v>2032</v>
      </c>
      <c r="J12" s="24">
        <v>100</v>
      </c>
      <c r="K12" s="24">
        <v>200</v>
      </c>
      <c r="L12" s="24">
        <v>130</v>
      </c>
      <c r="M12" s="24">
        <v>100</v>
      </c>
      <c r="N12" s="24">
        <v>80</v>
      </c>
      <c r="O12" s="24">
        <v>50</v>
      </c>
    </row>
    <row r="13" spans="1:15" x14ac:dyDescent="0.35">
      <c r="A13">
        <v>2033</v>
      </c>
      <c r="B13" s="24">
        <v>100</v>
      </c>
      <c r="C13" s="24">
        <v>200</v>
      </c>
      <c r="D13" s="24">
        <v>130</v>
      </c>
      <c r="E13" s="24">
        <v>100</v>
      </c>
      <c r="F13" s="24">
        <v>80</v>
      </c>
      <c r="G13" s="24">
        <v>50</v>
      </c>
      <c r="I13">
        <v>2033</v>
      </c>
      <c r="J13" s="24">
        <v>100</v>
      </c>
      <c r="K13" s="24">
        <v>200</v>
      </c>
      <c r="L13" s="24">
        <v>130</v>
      </c>
      <c r="M13" s="24">
        <v>100</v>
      </c>
      <c r="N13" s="24">
        <v>80</v>
      </c>
      <c r="O13" s="24">
        <v>50</v>
      </c>
    </row>
    <row r="14" spans="1:15" x14ac:dyDescent="0.35">
      <c r="A14">
        <v>2034</v>
      </c>
      <c r="B14" s="24">
        <v>100</v>
      </c>
      <c r="C14" s="24">
        <v>200</v>
      </c>
      <c r="D14" s="24">
        <v>130</v>
      </c>
      <c r="E14" s="24">
        <v>100</v>
      </c>
      <c r="F14" s="24">
        <v>80</v>
      </c>
      <c r="G14" s="24">
        <v>50</v>
      </c>
      <c r="I14">
        <v>2034</v>
      </c>
      <c r="J14" s="24">
        <v>100</v>
      </c>
      <c r="K14" s="24">
        <v>200</v>
      </c>
      <c r="L14" s="24">
        <v>130</v>
      </c>
      <c r="M14" s="24">
        <v>100</v>
      </c>
      <c r="N14" s="24">
        <v>80</v>
      </c>
      <c r="O14" s="24">
        <v>50</v>
      </c>
    </row>
    <row r="15" spans="1:15" x14ac:dyDescent="0.35">
      <c r="A15">
        <v>2035</v>
      </c>
      <c r="B15" s="24">
        <v>100</v>
      </c>
      <c r="C15" s="24">
        <v>200</v>
      </c>
      <c r="D15" s="24">
        <v>130</v>
      </c>
      <c r="E15" s="24">
        <v>100</v>
      </c>
      <c r="F15" s="24">
        <v>80</v>
      </c>
      <c r="G15" s="24">
        <v>50</v>
      </c>
      <c r="I15">
        <v>2035</v>
      </c>
      <c r="J15" s="24">
        <v>100</v>
      </c>
      <c r="K15" s="24">
        <v>200</v>
      </c>
      <c r="L15" s="24">
        <v>130</v>
      </c>
      <c r="M15" s="24">
        <v>100</v>
      </c>
      <c r="N15" s="24">
        <v>80</v>
      </c>
      <c r="O15" s="24">
        <v>50</v>
      </c>
    </row>
    <row r="16" spans="1:15" x14ac:dyDescent="0.35">
      <c r="A16">
        <v>2036</v>
      </c>
      <c r="B16" s="24">
        <v>100</v>
      </c>
      <c r="C16" s="24">
        <v>200</v>
      </c>
      <c r="D16" s="24">
        <v>130</v>
      </c>
      <c r="E16" s="24">
        <v>100</v>
      </c>
      <c r="F16" s="24">
        <v>80</v>
      </c>
      <c r="G16" s="24">
        <v>50</v>
      </c>
      <c r="I16">
        <v>2036</v>
      </c>
      <c r="J16" s="24">
        <v>100</v>
      </c>
      <c r="K16" s="24">
        <v>200</v>
      </c>
      <c r="L16" s="24">
        <v>130</v>
      </c>
      <c r="M16" s="24">
        <v>100</v>
      </c>
      <c r="N16" s="24">
        <v>80</v>
      </c>
      <c r="O16" s="24">
        <v>50</v>
      </c>
    </row>
    <row r="17" spans="1:15" x14ac:dyDescent="0.35">
      <c r="A17">
        <v>2037</v>
      </c>
      <c r="B17" s="24">
        <v>100</v>
      </c>
      <c r="C17" s="24">
        <v>200</v>
      </c>
      <c r="D17" s="24">
        <v>130</v>
      </c>
      <c r="E17" s="24">
        <v>100</v>
      </c>
      <c r="F17" s="24">
        <v>80</v>
      </c>
      <c r="G17" s="24">
        <v>50</v>
      </c>
      <c r="I17">
        <v>2037</v>
      </c>
      <c r="J17" s="24">
        <v>100</v>
      </c>
      <c r="K17" s="24">
        <v>200</v>
      </c>
      <c r="L17" s="24">
        <v>130</v>
      </c>
      <c r="M17" s="24">
        <v>100</v>
      </c>
      <c r="N17" s="24">
        <v>80</v>
      </c>
      <c r="O17" s="24">
        <v>50</v>
      </c>
    </row>
    <row r="18" spans="1:15" x14ac:dyDescent="0.35">
      <c r="A18">
        <v>2038</v>
      </c>
      <c r="B18" s="24">
        <v>100</v>
      </c>
      <c r="C18" s="24">
        <v>200</v>
      </c>
      <c r="D18" s="24">
        <v>130</v>
      </c>
      <c r="E18" s="24">
        <v>100</v>
      </c>
      <c r="F18" s="24">
        <v>80</v>
      </c>
      <c r="G18" s="24">
        <v>50</v>
      </c>
      <c r="I18">
        <v>2038</v>
      </c>
      <c r="J18" s="24">
        <v>100</v>
      </c>
      <c r="K18" s="24">
        <v>200</v>
      </c>
      <c r="L18" s="24">
        <v>130</v>
      </c>
      <c r="M18" s="24">
        <v>100</v>
      </c>
      <c r="N18" s="24">
        <v>80</v>
      </c>
      <c r="O18" s="24">
        <v>50</v>
      </c>
    </row>
    <row r="19" spans="1:15" x14ac:dyDescent="0.35">
      <c r="A19">
        <v>2039</v>
      </c>
      <c r="B19" s="24">
        <v>100</v>
      </c>
      <c r="C19" s="24">
        <v>200</v>
      </c>
      <c r="D19" s="24">
        <v>130</v>
      </c>
      <c r="E19" s="24">
        <v>100</v>
      </c>
      <c r="F19" s="24">
        <v>80</v>
      </c>
      <c r="G19" s="24">
        <v>50</v>
      </c>
      <c r="I19">
        <v>2039</v>
      </c>
      <c r="J19" s="24">
        <v>100</v>
      </c>
      <c r="K19" s="24">
        <v>200</v>
      </c>
      <c r="L19" s="24">
        <v>130</v>
      </c>
      <c r="M19" s="24">
        <v>100</v>
      </c>
      <c r="N19" s="24">
        <v>80</v>
      </c>
      <c r="O19" s="24">
        <v>50</v>
      </c>
    </row>
    <row r="20" spans="1:15" x14ac:dyDescent="0.35">
      <c r="A20">
        <v>2040</v>
      </c>
      <c r="B20" s="24">
        <v>100</v>
      </c>
      <c r="C20" s="24">
        <v>200</v>
      </c>
      <c r="D20" s="24">
        <v>130</v>
      </c>
      <c r="E20" s="24">
        <v>100</v>
      </c>
      <c r="F20" s="24">
        <v>80</v>
      </c>
      <c r="G20" s="24">
        <v>50</v>
      </c>
      <c r="I20">
        <v>2040</v>
      </c>
      <c r="J20" s="24">
        <v>100</v>
      </c>
      <c r="K20" s="24">
        <v>200</v>
      </c>
      <c r="L20" s="24">
        <v>130</v>
      </c>
      <c r="M20" s="24">
        <v>100</v>
      </c>
      <c r="N20" s="24">
        <v>80</v>
      </c>
      <c r="O20" s="24">
        <v>50</v>
      </c>
    </row>
    <row r="21" spans="1:15" x14ac:dyDescent="0.35">
      <c r="A21">
        <v>2041</v>
      </c>
      <c r="B21" s="24">
        <v>100</v>
      </c>
      <c r="C21" s="24">
        <v>200</v>
      </c>
      <c r="D21" s="24">
        <v>130</v>
      </c>
      <c r="E21" s="24">
        <v>100</v>
      </c>
      <c r="F21" s="24">
        <v>80</v>
      </c>
      <c r="G21" s="24">
        <v>50</v>
      </c>
      <c r="I21">
        <v>2041</v>
      </c>
      <c r="J21" s="24">
        <v>100</v>
      </c>
      <c r="K21" s="24">
        <v>200</v>
      </c>
      <c r="L21" s="24">
        <v>130</v>
      </c>
      <c r="M21" s="24">
        <v>100</v>
      </c>
      <c r="N21" s="24">
        <v>80</v>
      </c>
      <c r="O21" s="24">
        <v>50</v>
      </c>
    </row>
    <row r="22" spans="1:15" x14ac:dyDescent="0.35">
      <c r="A22">
        <v>2042</v>
      </c>
      <c r="B22" s="24">
        <v>100</v>
      </c>
      <c r="C22" s="24">
        <v>200</v>
      </c>
      <c r="D22" s="24">
        <v>130</v>
      </c>
      <c r="E22" s="24">
        <v>100</v>
      </c>
      <c r="F22" s="24">
        <v>80</v>
      </c>
      <c r="G22" s="24">
        <v>50</v>
      </c>
      <c r="I22">
        <v>2042</v>
      </c>
      <c r="J22" s="24">
        <v>100</v>
      </c>
      <c r="K22" s="24">
        <v>200</v>
      </c>
      <c r="L22" s="24">
        <v>130</v>
      </c>
      <c r="M22" s="24">
        <v>100</v>
      </c>
      <c r="N22" s="24">
        <v>80</v>
      </c>
      <c r="O22" s="24">
        <v>50</v>
      </c>
    </row>
    <row r="23" spans="1:15" x14ac:dyDescent="0.35">
      <c r="A23">
        <v>2043</v>
      </c>
      <c r="B23" s="24">
        <v>100</v>
      </c>
      <c r="C23" s="24">
        <v>200</v>
      </c>
      <c r="D23" s="24">
        <v>130</v>
      </c>
      <c r="E23" s="24">
        <v>100</v>
      </c>
      <c r="F23" s="24">
        <v>80</v>
      </c>
      <c r="G23" s="24">
        <v>50</v>
      </c>
      <c r="I23">
        <v>2043</v>
      </c>
      <c r="J23" s="24">
        <v>100</v>
      </c>
      <c r="K23" s="24">
        <v>200</v>
      </c>
      <c r="L23" s="24">
        <v>130</v>
      </c>
      <c r="M23" s="24">
        <v>100</v>
      </c>
      <c r="N23" s="24">
        <v>80</v>
      </c>
      <c r="O23" s="24">
        <v>50</v>
      </c>
    </row>
    <row r="24" spans="1:15" x14ac:dyDescent="0.35">
      <c r="A24">
        <v>2044</v>
      </c>
      <c r="B24" s="24">
        <v>100</v>
      </c>
      <c r="C24" s="24">
        <v>200</v>
      </c>
      <c r="D24" s="24">
        <v>130</v>
      </c>
      <c r="E24" s="24">
        <v>100</v>
      </c>
      <c r="F24" s="24">
        <v>80</v>
      </c>
      <c r="G24" s="24">
        <v>50</v>
      </c>
      <c r="I24">
        <v>2044</v>
      </c>
      <c r="J24" s="24">
        <v>100</v>
      </c>
      <c r="K24" s="24">
        <v>200</v>
      </c>
      <c r="L24" s="24">
        <v>130</v>
      </c>
      <c r="M24" s="24">
        <v>100</v>
      </c>
      <c r="N24" s="24">
        <v>80</v>
      </c>
      <c r="O24" s="24">
        <v>50</v>
      </c>
    </row>
    <row r="25" spans="1:15" x14ac:dyDescent="0.35">
      <c r="A25">
        <v>2045</v>
      </c>
      <c r="B25" s="24">
        <v>100</v>
      </c>
      <c r="C25" s="24">
        <v>200</v>
      </c>
      <c r="D25" s="24">
        <v>130</v>
      </c>
      <c r="E25" s="24">
        <v>100</v>
      </c>
      <c r="F25" s="24">
        <v>80</v>
      </c>
      <c r="G25" s="24">
        <v>50</v>
      </c>
      <c r="I25">
        <v>2045</v>
      </c>
      <c r="J25" s="24">
        <v>100</v>
      </c>
      <c r="K25" s="24">
        <v>200</v>
      </c>
      <c r="L25" s="24">
        <v>130</v>
      </c>
      <c r="M25" s="24">
        <v>100</v>
      </c>
      <c r="N25" s="24">
        <v>80</v>
      </c>
      <c r="O25" s="24">
        <v>50</v>
      </c>
    </row>
    <row r="26" spans="1:15" x14ac:dyDescent="0.35">
      <c r="A26">
        <v>2046</v>
      </c>
      <c r="B26" s="24">
        <v>100</v>
      </c>
      <c r="C26" s="24">
        <v>200</v>
      </c>
      <c r="D26" s="24">
        <v>130</v>
      </c>
      <c r="E26" s="24">
        <v>100</v>
      </c>
      <c r="F26" s="24">
        <v>80</v>
      </c>
      <c r="G26" s="24">
        <v>50</v>
      </c>
      <c r="I26">
        <v>2046</v>
      </c>
      <c r="J26" s="24">
        <v>100</v>
      </c>
      <c r="K26" s="24">
        <v>200</v>
      </c>
      <c r="L26" s="24">
        <v>130</v>
      </c>
      <c r="M26" s="24">
        <v>100</v>
      </c>
      <c r="N26" s="24">
        <v>80</v>
      </c>
      <c r="O26" s="24">
        <v>50</v>
      </c>
    </row>
    <row r="27" spans="1:15" x14ac:dyDescent="0.35">
      <c r="A27">
        <v>2047</v>
      </c>
      <c r="B27" s="24">
        <v>100</v>
      </c>
      <c r="C27" s="24">
        <v>200</v>
      </c>
      <c r="D27" s="24">
        <v>130</v>
      </c>
      <c r="E27" s="24">
        <v>100</v>
      </c>
      <c r="F27" s="24">
        <v>80</v>
      </c>
      <c r="G27" s="24">
        <v>50</v>
      </c>
      <c r="I27">
        <v>2047</v>
      </c>
      <c r="J27" s="24">
        <v>100</v>
      </c>
      <c r="K27" s="24">
        <v>200</v>
      </c>
      <c r="L27" s="24">
        <v>130</v>
      </c>
      <c r="M27" s="24">
        <v>100</v>
      </c>
      <c r="N27" s="24">
        <v>80</v>
      </c>
      <c r="O27" s="24">
        <v>50</v>
      </c>
    </row>
    <row r="28" spans="1:15" x14ac:dyDescent="0.35">
      <c r="A28">
        <v>2048</v>
      </c>
      <c r="B28" s="24">
        <v>100</v>
      </c>
      <c r="C28" s="24">
        <v>200</v>
      </c>
      <c r="D28" s="24">
        <v>130</v>
      </c>
      <c r="E28" s="24">
        <v>100</v>
      </c>
      <c r="F28" s="24">
        <v>80</v>
      </c>
      <c r="G28" s="24">
        <v>50</v>
      </c>
      <c r="I28">
        <v>2048</v>
      </c>
      <c r="J28" s="24">
        <v>100</v>
      </c>
      <c r="K28" s="24">
        <v>200</v>
      </c>
      <c r="L28" s="24">
        <v>130</v>
      </c>
      <c r="M28" s="24">
        <v>100</v>
      </c>
      <c r="N28" s="24">
        <v>80</v>
      </c>
      <c r="O28" s="24">
        <v>50</v>
      </c>
    </row>
    <row r="29" spans="1:15" x14ac:dyDescent="0.35">
      <c r="A29">
        <v>2049</v>
      </c>
      <c r="B29" s="24">
        <v>100</v>
      </c>
      <c r="C29" s="24">
        <v>200</v>
      </c>
      <c r="D29" s="24">
        <v>130</v>
      </c>
      <c r="E29" s="24">
        <v>100</v>
      </c>
      <c r="F29" s="24">
        <v>80</v>
      </c>
      <c r="G29" s="24">
        <v>50</v>
      </c>
      <c r="I29">
        <v>2049</v>
      </c>
      <c r="J29" s="24">
        <v>100</v>
      </c>
      <c r="K29" s="24">
        <v>200</v>
      </c>
      <c r="L29" s="24">
        <v>130</v>
      </c>
      <c r="M29" s="24">
        <v>100</v>
      </c>
      <c r="N29" s="24">
        <v>80</v>
      </c>
      <c r="O29" s="24">
        <v>50</v>
      </c>
    </row>
    <row r="30" spans="1:15" x14ac:dyDescent="0.35">
      <c r="A30">
        <v>2050</v>
      </c>
      <c r="B30" s="24">
        <v>100</v>
      </c>
      <c r="C30" s="24">
        <v>200</v>
      </c>
      <c r="D30" s="24">
        <v>130</v>
      </c>
      <c r="E30" s="24">
        <v>100</v>
      </c>
      <c r="F30" s="24">
        <v>80</v>
      </c>
      <c r="G30" s="24">
        <v>50</v>
      </c>
      <c r="I30">
        <v>2050</v>
      </c>
      <c r="J30" s="24">
        <v>100</v>
      </c>
      <c r="K30" s="24">
        <v>200</v>
      </c>
      <c r="L30" s="24">
        <v>130</v>
      </c>
      <c r="M30" s="24">
        <v>100</v>
      </c>
      <c r="N30" s="24">
        <v>80</v>
      </c>
      <c r="O30" s="24">
        <v>50</v>
      </c>
    </row>
    <row r="31" spans="1:15" x14ac:dyDescent="0.35">
      <c r="A31">
        <v>2051</v>
      </c>
      <c r="B31" s="24">
        <v>100</v>
      </c>
      <c r="C31" s="24">
        <v>200</v>
      </c>
      <c r="D31" s="24">
        <v>130</v>
      </c>
      <c r="E31" s="24">
        <v>100</v>
      </c>
      <c r="F31" s="24">
        <v>80</v>
      </c>
      <c r="G31" s="24">
        <v>50</v>
      </c>
      <c r="I31">
        <v>2051</v>
      </c>
      <c r="J31" s="24">
        <v>100</v>
      </c>
      <c r="K31" s="24">
        <v>200</v>
      </c>
      <c r="L31" s="24">
        <v>130</v>
      </c>
      <c r="M31" s="24">
        <v>100</v>
      </c>
      <c r="N31" s="24">
        <v>80</v>
      </c>
      <c r="O31" s="24">
        <v>50</v>
      </c>
    </row>
    <row r="32" spans="1:15" x14ac:dyDescent="0.35">
      <c r="A32">
        <v>2052</v>
      </c>
      <c r="B32" s="24">
        <v>100</v>
      </c>
      <c r="C32" s="24">
        <v>200</v>
      </c>
      <c r="D32" s="24">
        <v>130</v>
      </c>
      <c r="E32" s="24">
        <v>100</v>
      </c>
      <c r="F32" s="24">
        <v>80</v>
      </c>
      <c r="G32" s="24">
        <v>50</v>
      </c>
      <c r="I32">
        <v>2052</v>
      </c>
      <c r="J32" s="24">
        <v>100</v>
      </c>
      <c r="K32" s="24">
        <v>200</v>
      </c>
      <c r="L32" s="24">
        <v>130</v>
      </c>
      <c r="M32" s="24">
        <v>100</v>
      </c>
      <c r="N32" s="24">
        <v>80</v>
      </c>
      <c r="O32" s="24">
        <v>50</v>
      </c>
    </row>
    <row r="33" spans="1:15" x14ac:dyDescent="0.35">
      <c r="A33">
        <v>2053</v>
      </c>
      <c r="B33" s="24">
        <v>100</v>
      </c>
      <c r="C33" s="24">
        <v>200</v>
      </c>
      <c r="D33" s="24">
        <v>130</v>
      </c>
      <c r="E33" s="24">
        <v>100</v>
      </c>
      <c r="F33" s="24">
        <v>80</v>
      </c>
      <c r="G33" s="24">
        <v>50</v>
      </c>
      <c r="I33">
        <v>2053</v>
      </c>
      <c r="J33" s="24">
        <v>100</v>
      </c>
      <c r="K33" s="24">
        <v>200</v>
      </c>
      <c r="L33" s="24">
        <v>130</v>
      </c>
      <c r="M33" s="24">
        <v>100</v>
      </c>
      <c r="N33" s="24">
        <v>80</v>
      </c>
      <c r="O33" s="24">
        <v>50</v>
      </c>
    </row>
    <row r="34" spans="1:15" x14ac:dyDescent="0.35">
      <c r="A34">
        <v>2054</v>
      </c>
      <c r="B34" s="24">
        <v>100</v>
      </c>
      <c r="C34" s="24">
        <v>200</v>
      </c>
      <c r="D34" s="24">
        <v>130</v>
      </c>
      <c r="E34" s="24">
        <v>100</v>
      </c>
      <c r="F34" s="24">
        <v>80</v>
      </c>
      <c r="G34" s="24">
        <v>50</v>
      </c>
      <c r="I34">
        <v>2054</v>
      </c>
      <c r="J34" s="24">
        <v>100</v>
      </c>
      <c r="K34" s="24">
        <v>200</v>
      </c>
      <c r="L34" s="24">
        <v>130</v>
      </c>
      <c r="M34" s="24">
        <v>100</v>
      </c>
      <c r="N34" s="24">
        <v>80</v>
      </c>
      <c r="O34" s="24">
        <v>50</v>
      </c>
    </row>
    <row r="35" spans="1:15" x14ac:dyDescent="0.35">
      <c r="A35">
        <v>2055</v>
      </c>
      <c r="B35" s="24">
        <v>100</v>
      </c>
      <c r="C35" s="24">
        <v>200</v>
      </c>
      <c r="D35" s="24">
        <v>130</v>
      </c>
      <c r="E35" s="24">
        <v>100</v>
      </c>
      <c r="F35" s="24">
        <v>80</v>
      </c>
      <c r="G35" s="24">
        <v>50</v>
      </c>
      <c r="I35">
        <v>2055</v>
      </c>
      <c r="J35" s="24">
        <v>100</v>
      </c>
      <c r="K35" s="24">
        <v>200</v>
      </c>
      <c r="L35" s="24">
        <v>130</v>
      </c>
      <c r="M35" s="24">
        <v>100</v>
      </c>
      <c r="N35" s="24">
        <v>80</v>
      </c>
      <c r="O35" s="24">
        <v>50</v>
      </c>
    </row>
    <row r="36" spans="1:15" x14ac:dyDescent="0.35">
      <c r="A36">
        <v>2056</v>
      </c>
      <c r="B36" s="24">
        <v>100</v>
      </c>
      <c r="C36" s="24">
        <v>200</v>
      </c>
      <c r="D36" s="24">
        <v>130</v>
      </c>
      <c r="E36" s="24">
        <v>100</v>
      </c>
      <c r="F36" s="24">
        <v>80</v>
      </c>
      <c r="G36" s="24">
        <v>50</v>
      </c>
      <c r="I36">
        <v>2056</v>
      </c>
      <c r="J36" s="24">
        <v>100</v>
      </c>
      <c r="K36" s="24">
        <v>200</v>
      </c>
      <c r="L36" s="24">
        <v>130</v>
      </c>
      <c r="M36" s="24">
        <v>100</v>
      </c>
      <c r="N36" s="24">
        <v>80</v>
      </c>
      <c r="O36" s="24">
        <v>50</v>
      </c>
    </row>
    <row r="37" spans="1:15" x14ac:dyDescent="0.35">
      <c r="A37">
        <v>2057</v>
      </c>
      <c r="B37" s="24">
        <v>100</v>
      </c>
      <c r="C37" s="24">
        <v>200</v>
      </c>
      <c r="D37" s="24">
        <v>130</v>
      </c>
      <c r="E37" s="24">
        <v>100</v>
      </c>
      <c r="F37" s="24">
        <v>80</v>
      </c>
      <c r="G37" s="24">
        <v>50</v>
      </c>
      <c r="I37">
        <v>2057</v>
      </c>
      <c r="J37" s="24">
        <v>100</v>
      </c>
      <c r="K37" s="24">
        <v>200</v>
      </c>
      <c r="L37" s="24">
        <v>130</v>
      </c>
      <c r="M37" s="24">
        <v>100</v>
      </c>
      <c r="N37" s="24">
        <v>80</v>
      </c>
      <c r="O37" s="24">
        <v>50</v>
      </c>
    </row>
    <row r="38" spans="1:15" x14ac:dyDescent="0.35">
      <c r="A38">
        <v>2058</v>
      </c>
      <c r="B38" s="24">
        <v>100</v>
      </c>
      <c r="C38" s="24">
        <v>200</v>
      </c>
      <c r="D38" s="24">
        <v>130</v>
      </c>
      <c r="E38" s="24">
        <v>100</v>
      </c>
      <c r="F38" s="24">
        <v>80</v>
      </c>
      <c r="G38" s="24">
        <v>50</v>
      </c>
      <c r="I38">
        <v>2058</v>
      </c>
      <c r="J38" s="24">
        <v>100</v>
      </c>
      <c r="K38" s="24">
        <v>200</v>
      </c>
      <c r="L38" s="24">
        <v>130</v>
      </c>
      <c r="M38" s="24">
        <v>100</v>
      </c>
      <c r="N38" s="24">
        <v>80</v>
      </c>
      <c r="O38" s="24">
        <v>50</v>
      </c>
    </row>
    <row r="39" spans="1:15" x14ac:dyDescent="0.35">
      <c r="A39">
        <v>2059</v>
      </c>
      <c r="B39" s="24">
        <v>100</v>
      </c>
      <c r="C39" s="24">
        <v>200</v>
      </c>
      <c r="D39" s="24">
        <v>130</v>
      </c>
      <c r="E39" s="24">
        <v>100</v>
      </c>
      <c r="F39" s="24">
        <v>80</v>
      </c>
      <c r="G39" s="24">
        <v>50</v>
      </c>
      <c r="I39">
        <v>2059</v>
      </c>
      <c r="J39" s="24">
        <v>100</v>
      </c>
      <c r="K39" s="24">
        <v>200</v>
      </c>
      <c r="L39" s="24">
        <v>130</v>
      </c>
      <c r="M39" s="24">
        <v>100</v>
      </c>
      <c r="N39" s="24">
        <v>80</v>
      </c>
      <c r="O39" s="24">
        <v>50</v>
      </c>
    </row>
    <row r="40" spans="1:15" x14ac:dyDescent="0.35">
      <c r="A40">
        <v>2060</v>
      </c>
      <c r="B40" s="24">
        <v>100</v>
      </c>
      <c r="C40" s="24">
        <v>200</v>
      </c>
      <c r="D40" s="24">
        <v>130</v>
      </c>
      <c r="E40" s="24">
        <v>100</v>
      </c>
      <c r="F40" s="24">
        <v>80</v>
      </c>
      <c r="G40" s="24">
        <v>50</v>
      </c>
      <c r="I40">
        <v>2060</v>
      </c>
      <c r="J40" s="24">
        <v>100</v>
      </c>
      <c r="K40" s="24">
        <v>200</v>
      </c>
      <c r="L40" s="24">
        <v>130</v>
      </c>
      <c r="M40" s="24">
        <v>100</v>
      </c>
      <c r="N40" s="24">
        <v>80</v>
      </c>
      <c r="O40" s="24">
        <v>50</v>
      </c>
    </row>
    <row r="41" spans="1:15" x14ac:dyDescent="0.35">
      <c r="A41">
        <v>2061</v>
      </c>
      <c r="B41" s="24">
        <v>100</v>
      </c>
      <c r="C41" s="24">
        <v>200</v>
      </c>
      <c r="D41" s="24">
        <v>130</v>
      </c>
      <c r="E41" s="24">
        <v>100</v>
      </c>
      <c r="F41" s="24">
        <v>80</v>
      </c>
      <c r="G41" s="24">
        <v>50</v>
      </c>
      <c r="I41">
        <v>2061</v>
      </c>
      <c r="J41" s="24">
        <v>100</v>
      </c>
      <c r="K41" s="24">
        <v>200</v>
      </c>
      <c r="L41" s="24">
        <v>130</v>
      </c>
      <c r="M41" s="24">
        <v>100</v>
      </c>
      <c r="N41" s="24">
        <v>80</v>
      </c>
      <c r="O41" s="24">
        <v>50</v>
      </c>
    </row>
    <row r="42" spans="1:15" x14ac:dyDescent="0.35">
      <c r="A42">
        <v>2062</v>
      </c>
      <c r="B42" s="24">
        <v>100</v>
      </c>
      <c r="C42" s="24">
        <v>200</v>
      </c>
      <c r="D42" s="24">
        <v>130</v>
      </c>
      <c r="E42" s="24">
        <v>100</v>
      </c>
      <c r="F42" s="24">
        <v>80</v>
      </c>
      <c r="G42" s="24">
        <v>50</v>
      </c>
      <c r="I42">
        <v>2062</v>
      </c>
      <c r="J42" s="24">
        <v>100</v>
      </c>
      <c r="K42" s="24">
        <v>200</v>
      </c>
      <c r="L42" s="24">
        <v>130</v>
      </c>
      <c r="M42" s="24">
        <v>100</v>
      </c>
      <c r="N42" s="24">
        <v>80</v>
      </c>
      <c r="O42" s="24">
        <v>50</v>
      </c>
    </row>
    <row r="43" spans="1:15" x14ac:dyDescent="0.35">
      <c r="A43">
        <v>2063</v>
      </c>
      <c r="B43" s="24">
        <v>100</v>
      </c>
      <c r="C43" s="24">
        <v>200</v>
      </c>
      <c r="D43" s="24">
        <v>130</v>
      </c>
      <c r="E43" s="24">
        <v>100</v>
      </c>
      <c r="F43" s="24">
        <v>80</v>
      </c>
      <c r="G43" s="24">
        <v>50</v>
      </c>
      <c r="I43">
        <v>2063</v>
      </c>
      <c r="J43" s="24">
        <v>100</v>
      </c>
      <c r="K43" s="24">
        <v>200</v>
      </c>
      <c r="L43" s="24">
        <v>130</v>
      </c>
      <c r="M43" s="24">
        <v>100</v>
      </c>
      <c r="N43" s="24">
        <v>80</v>
      </c>
      <c r="O43" s="24">
        <v>50</v>
      </c>
    </row>
    <row r="44" spans="1:15" x14ac:dyDescent="0.35">
      <c r="A44">
        <v>2064</v>
      </c>
      <c r="B44" s="24">
        <v>100</v>
      </c>
      <c r="C44" s="24">
        <v>200</v>
      </c>
      <c r="D44" s="24">
        <v>130</v>
      </c>
      <c r="E44" s="24">
        <v>100</v>
      </c>
      <c r="F44" s="24">
        <v>80</v>
      </c>
      <c r="G44" s="24">
        <v>50</v>
      </c>
      <c r="I44">
        <v>2064</v>
      </c>
      <c r="J44" s="24">
        <v>100</v>
      </c>
      <c r="K44" s="24">
        <v>200</v>
      </c>
      <c r="L44" s="24">
        <v>130</v>
      </c>
      <c r="M44" s="24">
        <v>100</v>
      </c>
      <c r="N44" s="24">
        <v>80</v>
      </c>
      <c r="O44" s="24">
        <v>50</v>
      </c>
    </row>
    <row r="45" spans="1:15" x14ac:dyDescent="0.35">
      <c r="A45">
        <v>2065</v>
      </c>
      <c r="B45" s="24">
        <v>100</v>
      </c>
      <c r="C45" s="24">
        <v>200</v>
      </c>
      <c r="D45" s="24">
        <v>130</v>
      </c>
      <c r="E45" s="24">
        <v>100</v>
      </c>
      <c r="F45" s="24">
        <v>80</v>
      </c>
      <c r="G45" s="24">
        <v>50</v>
      </c>
      <c r="I45">
        <v>2065</v>
      </c>
      <c r="J45" s="24">
        <v>100</v>
      </c>
      <c r="K45" s="24">
        <v>200</v>
      </c>
      <c r="L45" s="24">
        <v>130</v>
      </c>
      <c r="M45" s="24">
        <v>100</v>
      </c>
      <c r="N45" s="24">
        <v>80</v>
      </c>
      <c r="O45" s="24">
        <v>50</v>
      </c>
    </row>
    <row r="46" spans="1:15" x14ac:dyDescent="0.35">
      <c r="A46">
        <v>2066</v>
      </c>
      <c r="B46" s="24">
        <v>100</v>
      </c>
      <c r="C46" s="24">
        <v>200</v>
      </c>
      <c r="D46" s="24">
        <v>130</v>
      </c>
      <c r="E46" s="24">
        <v>100</v>
      </c>
      <c r="F46" s="24">
        <v>80</v>
      </c>
      <c r="G46" s="24">
        <v>50</v>
      </c>
      <c r="I46">
        <v>2066</v>
      </c>
      <c r="J46" s="24">
        <v>100</v>
      </c>
      <c r="K46" s="24">
        <v>200</v>
      </c>
      <c r="L46" s="24">
        <v>130</v>
      </c>
      <c r="M46" s="24">
        <v>100</v>
      </c>
      <c r="N46" s="24">
        <v>80</v>
      </c>
      <c r="O46" s="24">
        <v>50</v>
      </c>
    </row>
    <row r="47" spans="1:15" x14ac:dyDescent="0.35">
      <c r="A47">
        <v>2067</v>
      </c>
      <c r="B47" s="24">
        <v>100</v>
      </c>
      <c r="C47" s="24">
        <v>200</v>
      </c>
      <c r="D47" s="24">
        <v>130</v>
      </c>
      <c r="E47" s="24">
        <v>100</v>
      </c>
      <c r="F47" s="24">
        <v>80</v>
      </c>
      <c r="G47" s="24">
        <v>50</v>
      </c>
      <c r="I47">
        <v>2067</v>
      </c>
      <c r="J47" s="24">
        <v>100</v>
      </c>
      <c r="K47" s="24">
        <v>200</v>
      </c>
      <c r="L47" s="24">
        <v>130</v>
      </c>
      <c r="M47" s="24">
        <v>100</v>
      </c>
      <c r="N47" s="24">
        <v>80</v>
      </c>
      <c r="O47" s="24">
        <v>50</v>
      </c>
    </row>
    <row r="48" spans="1:15" x14ac:dyDescent="0.35">
      <c r="A48">
        <v>2068</v>
      </c>
      <c r="B48" s="24">
        <v>100</v>
      </c>
      <c r="C48" s="24">
        <v>200</v>
      </c>
      <c r="D48" s="24">
        <v>130</v>
      </c>
      <c r="E48" s="24">
        <v>100</v>
      </c>
      <c r="F48" s="24">
        <v>80</v>
      </c>
      <c r="G48" s="24">
        <v>50</v>
      </c>
      <c r="I48">
        <v>2068</v>
      </c>
      <c r="J48" s="24">
        <v>100</v>
      </c>
      <c r="K48" s="24">
        <v>200</v>
      </c>
      <c r="L48" s="24">
        <v>130</v>
      </c>
      <c r="M48" s="24">
        <v>100</v>
      </c>
      <c r="N48" s="24">
        <v>80</v>
      </c>
      <c r="O48" s="24">
        <v>50</v>
      </c>
    </row>
    <row r="49" spans="1:15" x14ac:dyDescent="0.35">
      <c r="A49">
        <v>2069</v>
      </c>
      <c r="B49" s="24">
        <v>100</v>
      </c>
      <c r="C49" s="24">
        <v>200</v>
      </c>
      <c r="D49" s="24">
        <v>130</v>
      </c>
      <c r="E49" s="24">
        <v>100</v>
      </c>
      <c r="F49" s="24">
        <v>80</v>
      </c>
      <c r="G49" s="24">
        <v>50</v>
      </c>
      <c r="I49">
        <v>2069</v>
      </c>
      <c r="J49" s="24">
        <v>100</v>
      </c>
      <c r="K49" s="24">
        <v>200</v>
      </c>
      <c r="L49" s="24">
        <v>130</v>
      </c>
      <c r="M49" s="24">
        <v>100</v>
      </c>
      <c r="N49" s="24">
        <v>80</v>
      </c>
      <c r="O49" s="24">
        <v>50</v>
      </c>
    </row>
    <row r="50" spans="1:15" x14ac:dyDescent="0.35">
      <c r="A50">
        <v>2070</v>
      </c>
      <c r="B50" s="24">
        <v>100</v>
      </c>
      <c r="C50" s="24">
        <v>200</v>
      </c>
      <c r="D50" s="24">
        <v>130</v>
      </c>
      <c r="E50" s="24">
        <v>100</v>
      </c>
      <c r="F50" s="24">
        <v>80</v>
      </c>
      <c r="G50" s="24">
        <v>50</v>
      </c>
      <c r="I50">
        <v>2070</v>
      </c>
      <c r="J50" s="24">
        <v>100</v>
      </c>
      <c r="K50" s="24">
        <v>200</v>
      </c>
      <c r="L50" s="24">
        <v>130</v>
      </c>
      <c r="M50" s="24">
        <v>100</v>
      </c>
      <c r="N50" s="24">
        <v>80</v>
      </c>
      <c r="O50" s="24">
        <v>50</v>
      </c>
    </row>
    <row r="51" spans="1:15" x14ac:dyDescent="0.35">
      <c r="A51">
        <v>2071</v>
      </c>
      <c r="B51" s="24">
        <v>100</v>
      </c>
      <c r="C51" s="24">
        <v>200</v>
      </c>
      <c r="D51" s="24">
        <v>130</v>
      </c>
      <c r="E51" s="24">
        <v>100</v>
      </c>
      <c r="F51" s="24">
        <v>80</v>
      </c>
      <c r="G51" s="24">
        <v>50</v>
      </c>
      <c r="I51">
        <v>2071</v>
      </c>
      <c r="J51" s="24">
        <v>100</v>
      </c>
      <c r="K51" s="24">
        <v>200</v>
      </c>
      <c r="L51" s="24">
        <v>130</v>
      </c>
      <c r="M51" s="24">
        <v>100</v>
      </c>
      <c r="N51" s="24">
        <v>80</v>
      </c>
      <c r="O51" s="24">
        <v>50</v>
      </c>
    </row>
    <row r="52" spans="1:15" x14ac:dyDescent="0.35">
      <c r="A52">
        <v>2072</v>
      </c>
      <c r="B52" s="24">
        <v>100</v>
      </c>
      <c r="C52" s="24">
        <v>200</v>
      </c>
      <c r="D52" s="24">
        <v>130</v>
      </c>
      <c r="E52" s="24">
        <v>100</v>
      </c>
      <c r="F52" s="24">
        <v>80</v>
      </c>
      <c r="G52" s="24">
        <v>50</v>
      </c>
      <c r="I52">
        <v>2072</v>
      </c>
      <c r="J52" s="24">
        <v>100</v>
      </c>
      <c r="K52" s="24">
        <v>200</v>
      </c>
      <c r="L52" s="24">
        <v>130</v>
      </c>
      <c r="M52" s="24">
        <v>100</v>
      </c>
      <c r="N52" s="24">
        <v>80</v>
      </c>
      <c r="O52" s="24">
        <v>50</v>
      </c>
    </row>
    <row r="53" spans="1:15" x14ac:dyDescent="0.35">
      <c r="A53">
        <v>2073</v>
      </c>
      <c r="B53" s="24">
        <v>100</v>
      </c>
      <c r="C53" s="24">
        <v>200</v>
      </c>
      <c r="D53" s="24">
        <v>130</v>
      </c>
      <c r="E53" s="24">
        <v>100</v>
      </c>
      <c r="F53" s="24">
        <v>80</v>
      </c>
      <c r="G53" s="24">
        <v>50</v>
      </c>
      <c r="I53">
        <v>2073</v>
      </c>
      <c r="J53" s="24">
        <v>100</v>
      </c>
      <c r="K53" s="24">
        <v>200</v>
      </c>
      <c r="L53" s="24">
        <v>130</v>
      </c>
      <c r="M53" s="24">
        <v>100</v>
      </c>
      <c r="N53" s="24">
        <v>80</v>
      </c>
      <c r="O53" s="24">
        <v>50</v>
      </c>
    </row>
    <row r="54" spans="1:15" x14ac:dyDescent="0.35">
      <c r="A54">
        <v>2074</v>
      </c>
      <c r="B54" s="24">
        <v>100</v>
      </c>
      <c r="C54" s="24">
        <v>200</v>
      </c>
      <c r="D54" s="24">
        <v>130</v>
      </c>
      <c r="E54" s="24">
        <v>100</v>
      </c>
      <c r="F54" s="24">
        <v>80</v>
      </c>
      <c r="G54" s="24">
        <v>50</v>
      </c>
      <c r="I54">
        <v>2074</v>
      </c>
      <c r="J54" s="24">
        <v>100</v>
      </c>
      <c r="K54" s="24">
        <v>200</v>
      </c>
      <c r="L54" s="24">
        <v>130</v>
      </c>
      <c r="M54" s="24">
        <v>100</v>
      </c>
      <c r="N54" s="24">
        <v>80</v>
      </c>
      <c r="O54" s="24">
        <v>50</v>
      </c>
    </row>
    <row r="55" spans="1:15" x14ac:dyDescent="0.35">
      <c r="A55">
        <v>2075</v>
      </c>
      <c r="B55" s="24">
        <v>100</v>
      </c>
      <c r="C55" s="24">
        <v>200</v>
      </c>
      <c r="D55" s="24">
        <v>130</v>
      </c>
      <c r="E55" s="24">
        <v>100</v>
      </c>
      <c r="F55" s="24">
        <v>80</v>
      </c>
      <c r="G55" s="24">
        <v>50</v>
      </c>
      <c r="I55">
        <v>2075</v>
      </c>
      <c r="J55" s="24">
        <v>100</v>
      </c>
      <c r="K55" s="24">
        <v>200</v>
      </c>
      <c r="L55" s="24">
        <v>130</v>
      </c>
      <c r="M55" s="24">
        <v>100</v>
      </c>
      <c r="N55" s="24">
        <v>80</v>
      </c>
      <c r="O55" s="24">
        <v>50</v>
      </c>
    </row>
    <row r="56" spans="1:15" x14ac:dyDescent="0.35">
      <c r="A56">
        <v>2076</v>
      </c>
      <c r="B56" s="24">
        <v>100</v>
      </c>
      <c r="C56" s="24">
        <v>200</v>
      </c>
      <c r="D56" s="24">
        <v>130</v>
      </c>
      <c r="E56" s="24">
        <v>100</v>
      </c>
      <c r="F56" s="24">
        <v>80</v>
      </c>
      <c r="G56" s="24">
        <v>50</v>
      </c>
      <c r="I56">
        <v>2076</v>
      </c>
      <c r="J56" s="24">
        <v>100</v>
      </c>
      <c r="K56" s="24">
        <v>200</v>
      </c>
      <c r="L56" s="24">
        <v>130</v>
      </c>
      <c r="M56" s="24">
        <v>100</v>
      </c>
      <c r="N56" s="24">
        <v>80</v>
      </c>
      <c r="O56" s="24">
        <v>50</v>
      </c>
    </row>
    <row r="57" spans="1:15" x14ac:dyDescent="0.35">
      <c r="A57">
        <v>2077</v>
      </c>
      <c r="B57" s="24">
        <v>100</v>
      </c>
      <c r="C57" s="24">
        <v>200</v>
      </c>
      <c r="D57" s="24">
        <v>130</v>
      </c>
      <c r="E57" s="24">
        <v>100</v>
      </c>
      <c r="F57" s="24">
        <v>80</v>
      </c>
      <c r="G57" s="24">
        <v>50</v>
      </c>
      <c r="I57">
        <v>2077</v>
      </c>
      <c r="J57" s="24">
        <v>100</v>
      </c>
      <c r="K57" s="24">
        <v>200</v>
      </c>
      <c r="L57" s="24">
        <v>130</v>
      </c>
      <c r="M57" s="24">
        <v>100</v>
      </c>
      <c r="N57" s="24">
        <v>80</v>
      </c>
      <c r="O57" s="24">
        <v>50</v>
      </c>
    </row>
    <row r="58" spans="1:15" x14ac:dyDescent="0.35">
      <c r="A58">
        <v>2078</v>
      </c>
      <c r="B58" s="24">
        <v>100</v>
      </c>
      <c r="C58" s="24">
        <v>200</v>
      </c>
      <c r="D58" s="24">
        <v>130</v>
      </c>
      <c r="E58" s="24">
        <v>100</v>
      </c>
      <c r="F58" s="24">
        <v>80</v>
      </c>
      <c r="G58" s="24">
        <v>50</v>
      </c>
      <c r="I58">
        <v>2078</v>
      </c>
      <c r="J58" s="24">
        <v>100</v>
      </c>
      <c r="K58" s="24">
        <v>200</v>
      </c>
      <c r="L58" s="24">
        <v>130</v>
      </c>
      <c r="M58" s="24">
        <v>100</v>
      </c>
      <c r="N58" s="24">
        <v>80</v>
      </c>
      <c r="O58" s="24">
        <v>50</v>
      </c>
    </row>
    <row r="59" spans="1:15" x14ac:dyDescent="0.35">
      <c r="A59">
        <v>2079</v>
      </c>
      <c r="B59" s="24">
        <v>100</v>
      </c>
      <c r="C59" s="24">
        <v>200</v>
      </c>
      <c r="D59" s="24">
        <v>130</v>
      </c>
      <c r="E59" s="24">
        <v>100</v>
      </c>
      <c r="F59" s="24">
        <v>80</v>
      </c>
      <c r="G59" s="24">
        <v>50</v>
      </c>
      <c r="I59">
        <v>2079</v>
      </c>
      <c r="J59" s="24">
        <v>100</v>
      </c>
      <c r="K59" s="24">
        <v>200</v>
      </c>
      <c r="L59" s="24">
        <v>130</v>
      </c>
      <c r="M59" s="24">
        <v>100</v>
      </c>
      <c r="N59" s="24">
        <v>80</v>
      </c>
      <c r="O59" s="24">
        <v>50</v>
      </c>
    </row>
    <row r="60" spans="1:15" x14ac:dyDescent="0.35">
      <c r="A60">
        <v>2080</v>
      </c>
      <c r="B60" s="24">
        <v>100</v>
      </c>
      <c r="C60" s="24">
        <v>200</v>
      </c>
      <c r="D60" s="24">
        <v>130</v>
      </c>
      <c r="E60" s="24">
        <v>100</v>
      </c>
      <c r="F60" s="24">
        <v>80</v>
      </c>
      <c r="G60" s="24">
        <v>50</v>
      </c>
      <c r="I60">
        <v>2080</v>
      </c>
      <c r="J60" s="24">
        <v>100</v>
      </c>
      <c r="K60" s="24">
        <v>200</v>
      </c>
      <c r="L60" s="24">
        <v>130</v>
      </c>
      <c r="M60" s="24">
        <v>100</v>
      </c>
      <c r="N60" s="24">
        <v>80</v>
      </c>
      <c r="O60" s="24">
        <v>50</v>
      </c>
    </row>
    <row r="61" spans="1:15" x14ac:dyDescent="0.35">
      <c r="A61">
        <v>2081</v>
      </c>
      <c r="B61" s="24">
        <v>100</v>
      </c>
      <c r="C61" s="24">
        <v>200</v>
      </c>
      <c r="D61" s="24">
        <v>130</v>
      </c>
      <c r="E61" s="24">
        <v>100</v>
      </c>
      <c r="F61" s="24">
        <v>80</v>
      </c>
      <c r="G61" s="24">
        <v>50</v>
      </c>
      <c r="I61">
        <v>2081</v>
      </c>
      <c r="J61" s="24">
        <v>100</v>
      </c>
      <c r="K61" s="24">
        <v>200</v>
      </c>
      <c r="L61" s="24">
        <v>130</v>
      </c>
      <c r="M61" s="24">
        <v>100</v>
      </c>
      <c r="N61" s="24">
        <v>80</v>
      </c>
      <c r="O61" s="24">
        <v>50</v>
      </c>
    </row>
    <row r="62" spans="1:15" x14ac:dyDescent="0.35">
      <c r="A62">
        <v>2082</v>
      </c>
      <c r="B62" s="24">
        <v>100</v>
      </c>
      <c r="C62" s="24">
        <v>200</v>
      </c>
      <c r="D62" s="24">
        <v>130</v>
      </c>
      <c r="E62" s="24">
        <v>100</v>
      </c>
      <c r="F62" s="24">
        <v>80</v>
      </c>
      <c r="G62" s="24">
        <v>50</v>
      </c>
      <c r="I62">
        <v>2082</v>
      </c>
      <c r="J62" s="24">
        <v>100</v>
      </c>
      <c r="K62" s="24">
        <v>200</v>
      </c>
      <c r="L62" s="24">
        <v>130</v>
      </c>
      <c r="M62" s="24">
        <v>100</v>
      </c>
      <c r="N62" s="24">
        <v>80</v>
      </c>
      <c r="O62" s="24">
        <v>50</v>
      </c>
    </row>
    <row r="63" spans="1:15" x14ac:dyDescent="0.35">
      <c r="A63">
        <v>2083</v>
      </c>
      <c r="B63" s="24">
        <v>100</v>
      </c>
      <c r="C63" s="24">
        <v>200</v>
      </c>
      <c r="D63" s="24">
        <v>130</v>
      </c>
      <c r="E63" s="24">
        <v>100</v>
      </c>
      <c r="F63" s="24">
        <v>80</v>
      </c>
      <c r="G63" s="24">
        <v>50</v>
      </c>
      <c r="I63">
        <v>2083</v>
      </c>
      <c r="J63" s="24">
        <v>100</v>
      </c>
      <c r="K63" s="24">
        <v>200</v>
      </c>
      <c r="L63" s="24">
        <v>130</v>
      </c>
      <c r="M63" s="24">
        <v>100</v>
      </c>
      <c r="N63" s="24">
        <v>80</v>
      </c>
      <c r="O63" s="24">
        <v>50</v>
      </c>
    </row>
    <row r="64" spans="1:15" x14ac:dyDescent="0.35">
      <c r="A64">
        <v>2084</v>
      </c>
      <c r="B64" s="24">
        <v>100</v>
      </c>
      <c r="C64" s="24">
        <v>200</v>
      </c>
      <c r="D64" s="24">
        <v>130</v>
      </c>
      <c r="E64" s="24">
        <v>100</v>
      </c>
      <c r="F64" s="24">
        <v>80</v>
      </c>
      <c r="G64" s="24">
        <v>50</v>
      </c>
      <c r="I64">
        <v>2084</v>
      </c>
      <c r="J64" s="24">
        <v>100</v>
      </c>
      <c r="K64" s="24">
        <v>200</v>
      </c>
      <c r="L64" s="24">
        <v>130</v>
      </c>
      <c r="M64" s="24">
        <v>100</v>
      </c>
      <c r="N64" s="24">
        <v>80</v>
      </c>
      <c r="O64" s="24">
        <v>50</v>
      </c>
    </row>
    <row r="65" spans="1:15" x14ac:dyDescent="0.35">
      <c r="A65">
        <v>2085</v>
      </c>
      <c r="B65" s="24">
        <v>100</v>
      </c>
      <c r="C65" s="24">
        <v>200</v>
      </c>
      <c r="D65" s="24">
        <v>130</v>
      </c>
      <c r="E65" s="24">
        <v>100</v>
      </c>
      <c r="F65" s="24">
        <v>80</v>
      </c>
      <c r="G65" s="24">
        <v>50</v>
      </c>
      <c r="I65">
        <v>2085</v>
      </c>
      <c r="J65" s="24">
        <v>100</v>
      </c>
      <c r="K65" s="24">
        <v>200</v>
      </c>
      <c r="L65" s="24">
        <v>130</v>
      </c>
      <c r="M65" s="24">
        <v>100</v>
      </c>
      <c r="N65" s="24">
        <v>80</v>
      </c>
      <c r="O65" s="24">
        <v>50</v>
      </c>
    </row>
    <row r="66" spans="1:15" x14ac:dyDescent="0.35">
      <c r="A66">
        <v>2086</v>
      </c>
      <c r="B66" s="24">
        <v>100</v>
      </c>
      <c r="C66" s="24">
        <v>200</v>
      </c>
      <c r="D66" s="24">
        <v>130</v>
      </c>
      <c r="E66" s="24">
        <v>100</v>
      </c>
      <c r="F66" s="24">
        <v>80</v>
      </c>
      <c r="G66" s="24">
        <v>50</v>
      </c>
      <c r="I66">
        <v>2086</v>
      </c>
      <c r="J66" s="24">
        <v>100</v>
      </c>
      <c r="K66" s="24">
        <v>200</v>
      </c>
      <c r="L66" s="24">
        <v>130</v>
      </c>
      <c r="M66" s="24">
        <v>100</v>
      </c>
      <c r="N66" s="24">
        <v>80</v>
      </c>
      <c r="O66" s="24">
        <v>50</v>
      </c>
    </row>
    <row r="67" spans="1:15" x14ac:dyDescent="0.35">
      <c r="A67">
        <v>2087</v>
      </c>
      <c r="B67" s="24">
        <v>100</v>
      </c>
      <c r="C67" s="24">
        <v>200</v>
      </c>
      <c r="D67" s="24">
        <v>130</v>
      </c>
      <c r="E67" s="24">
        <v>100</v>
      </c>
      <c r="F67" s="24">
        <v>80</v>
      </c>
      <c r="G67" s="24">
        <v>50</v>
      </c>
      <c r="I67">
        <v>2087</v>
      </c>
      <c r="J67" s="24">
        <v>100</v>
      </c>
      <c r="K67" s="24">
        <v>200</v>
      </c>
      <c r="L67" s="24">
        <v>130</v>
      </c>
      <c r="M67" s="24">
        <v>100</v>
      </c>
      <c r="N67" s="24">
        <v>80</v>
      </c>
      <c r="O67" s="24">
        <v>50</v>
      </c>
    </row>
    <row r="68" spans="1:15" x14ac:dyDescent="0.35">
      <c r="A68">
        <v>2088</v>
      </c>
      <c r="B68" s="24">
        <v>100</v>
      </c>
      <c r="C68" s="24">
        <v>200</v>
      </c>
      <c r="D68" s="24">
        <v>130</v>
      </c>
      <c r="E68" s="24">
        <v>100</v>
      </c>
      <c r="F68" s="24">
        <v>80</v>
      </c>
      <c r="G68" s="24">
        <v>50</v>
      </c>
      <c r="I68">
        <v>2088</v>
      </c>
      <c r="J68" s="24">
        <v>100</v>
      </c>
      <c r="K68" s="24">
        <v>200</v>
      </c>
      <c r="L68" s="24">
        <v>130</v>
      </c>
      <c r="M68" s="24">
        <v>100</v>
      </c>
      <c r="N68" s="24">
        <v>80</v>
      </c>
      <c r="O68" s="24">
        <v>50</v>
      </c>
    </row>
    <row r="69" spans="1:15" x14ac:dyDescent="0.35">
      <c r="A69">
        <v>2089</v>
      </c>
      <c r="B69" s="24">
        <v>100</v>
      </c>
      <c r="C69" s="24">
        <v>200</v>
      </c>
      <c r="D69" s="24">
        <v>130</v>
      </c>
      <c r="E69" s="24">
        <v>100</v>
      </c>
      <c r="F69" s="24">
        <v>80</v>
      </c>
      <c r="G69" s="24">
        <v>50</v>
      </c>
      <c r="I69">
        <v>2089</v>
      </c>
      <c r="J69" s="24">
        <v>100</v>
      </c>
      <c r="K69" s="24">
        <v>200</v>
      </c>
      <c r="L69" s="24">
        <v>130</v>
      </c>
      <c r="M69" s="24">
        <v>100</v>
      </c>
      <c r="N69" s="24">
        <v>80</v>
      </c>
      <c r="O69" s="24">
        <v>50</v>
      </c>
    </row>
    <row r="70" spans="1:15" x14ac:dyDescent="0.35">
      <c r="A70">
        <v>2090</v>
      </c>
      <c r="B70" s="24">
        <v>100</v>
      </c>
      <c r="C70" s="24">
        <v>200</v>
      </c>
      <c r="D70" s="24">
        <v>130</v>
      </c>
      <c r="E70" s="24">
        <v>100</v>
      </c>
      <c r="F70" s="24">
        <v>80</v>
      </c>
      <c r="G70" s="24">
        <v>50</v>
      </c>
      <c r="I70">
        <v>2090</v>
      </c>
      <c r="J70" s="24">
        <v>100</v>
      </c>
      <c r="K70" s="24">
        <v>200</v>
      </c>
      <c r="L70" s="24">
        <v>130</v>
      </c>
      <c r="M70" s="24">
        <v>100</v>
      </c>
      <c r="N70" s="24">
        <v>80</v>
      </c>
      <c r="O70" s="24">
        <v>50</v>
      </c>
    </row>
    <row r="71" spans="1:15" x14ac:dyDescent="0.35">
      <c r="A71">
        <v>2091</v>
      </c>
      <c r="B71" s="24">
        <v>100</v>
      </c>
      <c r="C71" s="24">
        <v>200</v>
      </c>
      <c r="D71" s="24">
        <v>130</v>
      </c>
      <c r="E71" s="24">
        <v>100</v>
      </c>
      <c r="F71" s="24">
        <v>80</v>
      </c>
      <c r="G71" s="24">
        <v>50</v>
      </c>
      <c r="I71">
        <v>2091</v>
      </c>
      <c r="J71" s="24">
        <v>100</v>
      </c>
      <c r="K71" s="24">
        <v>200</v>
      </c>
      <c r="L71" s="24">
        <v>130</v>
      </c>
      <c r="M71" s="24">
        <v>100</v>
      </c>
      <c r="N71" s="24">
        <v>80</v>
      </c>
      <c r="O71" s="24">
        <v>50</v>
      </c>
    </row>
    <row r="72" spans="1:15" x14ac:dyDescent="0.35">
      <c r="A72">
        <v>2092</v>
      </c>
      <c r="B72" s="24">
        <v>100</v>
      </c>
      <c r="C72" s="24">
        <v>200</v>
      </c>
      <c r="D72" s="24">
        <v>130</v>
      </c>
      <c r="E72" s="24">
        <v>100</v>
      </c>
      <c r="F72" s="24">
        <v>80</v>
      </c>
      <c r="G72" s="24">
        <v>50</v>
      </c>
      <c r="I72">
        <v>2092</v>
      </c>
      <c r="J72" s="24">
        <v>100</v>
      </c>
      <c r="K72" s="24">
        <v>200</v>
      </c>
      <c r="L72" s="24">
        <v>130</v>
      </c>
      <c r="M72" s="24">
        <v>100</v>
      </c>
      <c r="N72" s="24">
        <v>80</v>
      </c>
      <c r="O72" s="24">
        <v>50</v>
      </c>
    </row>
    <row r="73" spans="1:15" x14ac:dyDescent="0.35">
      <c r="A73">
        <v>2093</v>
      </c>
      <c r="B73" s="24">
        <v>100</v>
      </c>
      <c r="C73" s="24">
        <v>200</v>
      </c>
      <c r="D73" s="24">
        <v>130</v>
      </c>
      <c r="E73" s="24">
        <v>100</v>
      </c>
      <c r="F73" s="24">
        <v>80</v>
      </c>
      <c r="G73" s="24">
        <v>50</v>
      </c>
      <c r="I73">
        <v>2093</v>
      </c>
      <c r="J73" s="24">
        <v>100</v>
      </c>
      <c r="K73" s="24">
        <v>200</v>
      </c>
      <c r="L73" s="24">
        <v>130</v>
      </c>
      <c r="M73" s="24">
        <v>100</v>
      </c>
      <c r="N73" s="24">
        <v>80</v>
      </c>
      <c r="O73" s="24">
        <v>50</v>
      </c>
    </row>
    <row r="74" spans="1:15" x14ac:dyDescent="0.35">
      <c r="A74">
        <v>2094</v>
      </c>
      <c r="B74" s="24">
        <v>100</v>
      </c>
      <c r="C74" s="24">
        <v>200</v>
      </c>
      <c r="D74" s="24">
        <v>130</v>
      </c>
      <c r="E74" s="24">
        <v>100</v>
      </c>
      <c r="F74" s="24">
        <v>80</v>
      </c>
      <c r="G74" s="24">
        <v>50</v>
      </c>
      <c r="I74">
        <v>2094</v>
      </c>
      <c r="J74" s="24">
        <v>100</v>
      </c>
      <c r="K74" s="24">
        <v>200</v>
      </c>
      <c r="L74" s="24">
        <v>130</v>
      </c>
      <c r="M74" s="24">
        <v>100</v>
      </c>
      <c r="N74" s="24">
        <v>80</v>
      </c>
      <c r="O74" s="24">
        <v>50</v>
      </c>
    </row>
    <row r="75" spans="1:15" x14ac:dyDescent="0.35">
      <c r="A75">
        <v>2095</v>
      </c>
      <c r="B75" s="24">
        <v>100</v>
      </c>
      <c r="C75" s="24">
        <v>200</v>
      </c>
      <c r="D75" s="24">
        <v>130</v>
      </c>
      <c r="E75" s="24">
        <v>100</v>
      </c>
      <c r="F75" s="24">
        <v>80</v>
      </c>
      <c r="G75" s="24">
        <v>50</v>
      </c>
      <c r="I75">
        <v>2095</v>
      </c>
      <c r="J75" s="24">
        <v>100</v>
      </c>
      <c r="K75" s="24">
        <v>200</v>
      </c>
      <c r="L75" s="24">
        <v>130</v>
      </c>
      <c r="M75" s="24">
        <v>100</v>
      </c>
      <c r="N75" s="24">
        <v>80</v>
      </c>
      <c r="O75" s="24">
        <v>50</v>
      </c>
    </row>
    <row r="76" spans="1:15" x14ac:dyDescent="0.35">
      <c r="A76">
        <v>2096</v>
      </c>
      <c r="B76" s="24">
        <v>100</v>
      </c>
      <c r="C76" s="24">
        <v>200</v>
      </c>
      <c r="D76" s="24">
        <v>130</v>
      </c>
      <c r="E76" s="24">
        <v>100</v>
      </c>
      <c r="F76" s="24">
        <v>80</v>
      </c>
      <c r="G76" s="24">
        <v>50</v>
      </c>
      <c r="I76">
        <v>2096</v>
      </c>
      <c r="J76" s="24">
        <v>100</v>
      </c>
      <c r="K76" s="24">
        <v>200</v>
      </c>
      <c r="L76" s="24">
        <v>130</v>
      </c>
      <c r="M76" s="24">
        <v>100</v>
      </c>
      <c r="N76" s="24">
        <v>80</v>
      </c>
      <c r="O76" s="24">
        <v>50</v>
      </c>
    </row>
    <row r="77" spans="1:15" x14ac:dyDescent="0.35">
      <c r="A77">
        <v>2097</v>
      </c>
      <c r="B77" s="24">
        <v>100</v>
      </c>
      <c r="C77" s="24">
        <v>200</v>
      </c>
      <c r="D77" s="24">
        <v>130</v>
      </c>
      <c r="E77" s="24">
        <v>100</v>
      </c>
      <c r="F77" s="24">
        <v>80</v>
      </c>
      <c r="G77" s="24">
        <v>50</v>
      </c>
      <c r="I77">
        <v>2097</v>
      </c>
      <c r="J77" s="24">
        <v>100</v>
      </c>
      <c r="K77" s="24">
        <v>200</v>
      </c>
      <c r="L77" s="24">
        <v>130</v>
      </c>
      <c r="M77" s="24">
        <v>100</v>
      </c>
      <c r="N77" s="24">
        <v>80</v>
      </c>
      <c r="O77" s="24">
        <v>50</v>
      </c>
    </row>
    <row r="78" spans="1:15" x14ac:dyDescent="0.35">
      <c r="A78">
        <v>2098</v>
      </c>
      <c r="B78" s="24">
        <v>100</v>
      </c>
      <c r="C78" s="24">
        <v>200</v>
      </c>
      <c r="D78" s="24">
        <v>130</v>
      </c>
      <c r="E78" s="24">
        <v>100</v>
      </c>
      <c r="F78" s="24">
        <v>80</v>
      </c>
      <c r="G78" s="24">
        <v>50</v>
      </c>
      <c r="I78">
        <v>2098</v>
      </c>
      <c r="J78" s="24">
        <v>100</v>
      </c>
      <c r="K78" s="24">
        <v>200</v>
      </c>
      <c r="L78" s="24">
        <v>130</v>
      </c>
      <c r="M78" s="24">
        <v>100</v>
      </c>
      <c r="N78" s="24">
        <v>80</v>
      </c>
      <c r="O78" s="24">
        <v>50</v>
      </c>
    </row>
    <row r="79" spans="1:15" x14ac:dyDescent="0.35">
      <c r="A79">
        <v>2099</v>
      </c>
      <c r="B79" s="24">
        <v>100</v>
      </c>
      <c r="C79" s="24">
        <v>200</v>
      </c>
      <c r="D79" s="24">
        <v>130</v>
      </c>
      <c r="E79" s="24">
        <v>100</v>
      </c>
      <c r="F79" s="24">
        <v>80</v>
      </c>
      <c r="G79" s="24">
        <v>50</v>
      </c>
      <c r="I79">
        <v>2099</v>
      </c>
      <c r="J79" s="24">
        <v>100</v>
      </c>
      <c r="K79" s="24">
        <v>200</v>
      </c>
      <c r="L79" s="24">
        <v>130</v>
      </c>
      <c r="M79" s="24">
        <v>100</v>
      </c>
      <c r="N79" s="24">
        <v>80</v>
      </c>
      <c r="O79" s="24">
        <v>50</v>
      </c>
    </row>
    <row r="80" spans="1:15" x14ac:dyDescent="0.35">
      <c r="A80">
        <v>2100</v>
      </c>
      <c r="B80" s="24">
        <v>100</v>
      </c>
      <c r="C80" s="24">
        <v>200</v>
      </c>
      <c r="D80" s="24">
        <v>130</v>
      </c>
      <c r="E80" s="24">
        <v>100</v>
      </c>
      <c r="F80" s="24">
        <v>80</v>
      </c>
      <c r="G80" s="24">
        <v>50</v>
      </c>
      <c r="I80">
        <v>2100</v>
      </c>
      <c r="J80" s="24">
        <v>100</v>
      </c>
      <c r="K80" s="24">
        <v>200</v>
      </c>
      <c r="L80" s="24">
        <v>130</v>
      </c>
      <c r="M80" s="24">
        <v>100</v>
      </c>
      <c r="N80" s="24">
        <v>80</v>
      </c>
      <c r="O80" s="24">
        <v>50</v>
      </c>
    </row>
    <row r="81" spans="1:15" x14ac:dyDescent="0.35">
      <c r="A81">
        <v>2101</v>
      </c>
      <c r="B81" s="24">
        <v>100</v>
      </c>
      <c r="C81" s="24">
        <v>200</v>
      </c>
      <c r="D81" s="24">
        <v>130</v>
      </c>
      <c r="E81" s="24">
        <v>100</v>
      </c>
      <c r="F81" s="24">
        <v>80</v>
      </c>
      <c r="G81" s="24">
        <v>50</v>
      </c>
      <c r="I81">
        <v>2101</v>
      </c>
      <c r="J81" s="24">
        <v>100</v>
      </c>
      <c r="K81" s="24">
        <v>200</v>
      </c>
      <c r="L81" s="24">
        <v>130</v>
      </c>
      <c r="M81" s="24">
        <v>100</v>
      </c>
      <c r="N81" s="24">
        <v>80</v>
      </c>
      <c r="O81" s="24">
        <v>50</v>
      </c>
    </row>
    <row r="82" spans="1:15" x14ac:dyDescent="0.35">
      <c r="A82">
        <v>2102</v>
      </c>
      <c r="B82" s="24">
        <v>100</v>
      </c>
      <c r="C82" s="24">
        <v>200</v>
      </c>
      <c r="D82" s="24">
        <v>130</v>
      </c>
      <c r="E82" s="24">
        <v>100</v>
      </c>
      <c r="F82" s="24">
        <v>80</v>
      </c>
      <c r="G82" s="24">
        <v>50</v>
      </c>
      <c r="I82">
        <v>2102</v>
      </c>
      <c r="J82" s="24">
        <v>100</v>
      </c>
      <c r="K82" s="24">
        <v>200</v>
      </c>
      <c r="L82" s="24">
        <v>130</v>
      </c>
      <c r="M82" s="24">
        <v>100</v>
      </c>
      <c r="N82" s="24">
        <v>80</v>
      </c>
      <c r="O82" s="24">
        <v>50</v>
      </c>
    </row>
    <row r="83" spans="1:15" x14ac:dyDescent="0.35">
      <c r="A83">
        <v>2103</v>
      </c>
      <c r="B83" s="24">
        <v>100</v>
      </c>
      <c r="C83" s="24">
        <v>200</v>
      </c>
      <c r="D83" s="24">
        <v>130</v>
      </c>
      <c r="E83" s="24">
        <v>100</v>
      </c>
      <c r="F83" s="24">
        <v>80</v>
      </c>
      <c r="G83" s="24">
        <v>50</v>
      </c>
      <c r="I83">
        <v>2103</v>
      </c>
      <c r="J83" s="24">
        <v>100</v>
      </c>
      <c r="K83" s="24">
        <v>200</v>
      </c>
      <c r="L83" s="24">
        <v>130</v>
      </c>
      <c r="M83" s="24">
        <v>100</v>
      </c>
      <c r="N83" s="24">
        <v>80</v>
      </c>
      <c r="O83" s="24">
        <v>50</v>
      </c>
    </row>
    <row r="84" spans="1:15" x14ac:dyDescent="0.35">
      <c r="A84">
        <v>2104</v>
      </c>
      <c r="B84" s="24">
        <v>100</v>
      </c>
      <c r="C84" s="24">
        <v>200</v>
      </c>
      <c r="D84" s="24">
        <v>130</v>
      </c>
      <c r="E84" s="24">
        <v>100</v>
      </c>
      <c r="F84" s="24">
        <v>80</v>
      </c>
      <c r="G84" s="24">
        <v>50</v>
      </c>
      <c r="I84">
        <v>2104</v>
      </c>
      <c r="J84" s="24">
        <v>100</v>
      </c>
      <c r="K84" s="24">
        <v>200</v>
      </c>
      <c r="L84" s="24">
        <v>130</v>
      </c>
      <c r="M84" s="24">
        <v>100</v>
      </c>
      <c r="N84" s="24">
        <v>80</v>
      </c>
      <c r="O84" s="24">
        <v>50</v>
      </c>
    </row>
    <row r="85" spans="1:15" x14ac:dyDescent="0.35">
      <c r="A85">
        <v>2105</v>
      </c>
      <c r="B85" s="24">
        <v>100</v>
      </c>
      <c r="C85" s="24">
        <v>200</v>
      </c>
      <c r="D85" s="24">
        <v>130</v>
      </c>
      <c r="E85" s="24">
        <v>100</v>
      </c>
      <c r="F85" s="24">
        <v>80</v>
      </c>
      <c r="G85" s="24">
        <v>50</v>
      </c>
      <c r="I85">
        <v>2105</v>
      </c>
      <c r="J85" s="24">
        <v>100</v>
      </c>
      <c r="K85" s="24">
        <v>200</v>
      </c>
      <c r="L85" s="24">
        <v>130</v>
      </c>
      <c r="M85" s="24">
        <v>100</v>
      </c>
      <c r="N85" s="24">
        <v>80</v>
      </c>
      <c r="O85" s="24">
        <v>50</v>
      </c>
    </row>
    <row r="86" spans="1:15" x14ac:dyDescent="0.35">
      <c r="A86">
        <v>2106</v>
      </c>
      <c r="B86" s="24">
        <v>100</v>
      </c>
      <c r="C86" s="24">
        <v>200</v>
      </c>
      <c r="D86" s="24">
        <v>130</v>
      </c>
      <c r="E86" s="24">
        <v>100</v>
      </c>
      <c r="F86" s="24">
        <v>80</v>
      </c>
      <c r="G86" s="24">
        <v>50</v>
      </c>
      <c r="I86">
        <v>2106</v>
      </c>
      <c r="J86" s="24">
        <v>100</v>
      </c>
      <c r="K86" s="24">
        <v>200</v>
      </c>
      <c r="L86" s="24">
        <v>130</v>
      </c>
      <c r="M86" s="24">
        <v>100</v>
      </c>
      <c r="N86" s="24">
        <v>80</v>
      </c>
      <c r="O86" s="24">
        <v>50</v>
      </c>
    </row>
    <row r="87" spans="1:15" x14ac:dyDescent="0.35">
      <c r="A87">
        <v>2107</v>
      </c>
      <c r="B87" s="24">
        <v>100</v>
      </c>
      <c r="C87" s="24">
        <v>200</v>
      </c>
      <c r="D87" s="24">
        <v>130</v>
      </c>
      <c r="E87" s="24">
        <v>100</v>
      </c>
      <c r="F87" s="24">
        <v>80</v>
      </c>
      <c r="G87" s="24">
        <v>50</v>
      </c>
      <c r="I87">
        <v>2107</v>
      </c>
      <c r="J87" s="24">
        <v>100</v>
      </c>
      <c r="K87" s="24">
        <v>200</v>
      </c>
      <c r="L87" s="24">
        <v>130</v>
      </c>
      <c r="M87" s="24">
        <v>100</v>
      </c>
      <c r="N87" s="24">
        <v>80</v>
      </c>
      <c r="O87" s="24">
        <v>50</v>
      </c>
    </row>
    <row r="88" spans="1:15" x14ac:dyDescent="0.35">
      <c r="A88">
        <v>2108</v>
      </c>
      <c r="B88" s="24">
        <v>100</v>
      </c>
      <c r="C88" s="24">
        <v>200</v>
      </c>
      <c r="D88" s="24">
        <v>130</v>
      </c>
      <c r="E88" s="24">
        <v>100</v>
      </c>
      <c r="F88" s="24">
        <v>80</v>
      </c>
      <c r="G88" s="24">
        <v>50</v>
      </c>
      <c r="I88">
        <v>2108</v>
      </c>
      <c r="J88" s="24">
        <v>100</v>
      </c>
      <c r="K88" s="24">
        <v>200</v>
      </c>
      <c r="L88" s="24">
        <v>130</v>
      </c>
      <c r="M88" s="24">
        <v>100</v>
      </c>
      <c r="N88" s="24">
        <v>80</v>
      </c>
      <c r="O88" s="24">
        <v>50</v>
      </c>
    </row>
    <row r="89" spans="1:15" x14ac:dyDescent="0.35">
      <c r="A89">
        <v>2109</v>
      </c>
      <c r="B89" s="24">
        <v>100</v>
      </c>
      <c r="C89" s="24">
        <v>200</v>
      </c>
      <c r="D89" s="24">
        <v>130</v>
      </c>
      <c r="E89" s="24">
        <v>100</v>
      </c>
      <c r="F89" s="24">
        <v>80</v>
      </c>
      <c r="G89" s="24">
        <v>50</v>
      </c>
      <c r="I89">
        <v>2109</v>
      </c>
      <c r="J89" s="24">
        <v>100</v>
      </c>
      <c r="K89" s="24">
        <v>200</v>
      </c>
      <c r="L89" s="24">
        <v>130</v>
      </c>
      <c r="M89" s="24">
        <v>100</v>
      </c>
      <c r="N89" s="24">
        <v>80</v>
      </c>
      <c r="O89" s="24">
        <v>50</v>
      </c>
    </row>
    <row r="90" spans="1:15" x14ac:dyDescent="0.35">
      <c r="A90">
        <v>2110</v>
      </c>
      <c r="B90" s="24">
        <v>100</v>
      </c>
      <c r="C90" s="24">
        <v>200</v>
      </c>
      <c r="D90" s="24">
        <v>130</v>
      </c>
      <c r="E90" s="24">
        <v>100</v>
      </c>
      <c r="F90" s="24">
        <v>80</v>
      </c>
      <c r="G90" s="24">
        <v>50</v>
      </c>
      <c r="I90">
        <v>2110</v>
      </c>
      <c r="J90" s="24">
        <v>100</v>
      </c>
      <c r="K90" s="24">
        <v>200</v>
      </c>
      <c r="L90" s="24">
        <v>130</v>
      </c>
      <c r="M90" s="24">
        <v>100</v>
      </c>
      <c r="N90" s="24">
        <v>80</v>
      </c>
      <c r="O90" s="24">
        <v>50</v>
      </c>
    </row>
    <row r="91" spans="1:15" x14ac:dyDescent="0.35">
      <c r="A91">
        <v>2111</v>
      </c>
      <c r="B91" s="24">
        <v>100</v>
      </c>
      <c r="C91" s="24">
        <v>200</v>
      </c>
      <c r="D91" s="24">
        <v>130</v>
      </c>
      <c r="E91" s="24">
        <v>100</v>
      </c>
      <c r="F91" s="24">
        <v>80</v>
      </c>
      <c r="G91" s="24">
        <v>50</v>
      </c>
      <c r="I91">
        <v>2111</v>
      </c>
      <c r="J91" s="24">
        <v>100</v>
      </c>
      <c r="K91" s="24">
        <v>200</v>
      </c>
      <c r="L91" s="24">
        <v>130</v>
      </c>
      <c r="M91" s="24">
        <v>100</v>
      </c>
      <c r="N91" s="24">
        <v>80</v>
      </c>
      <c r="O91" s="24">
        <v>50</v>
      </c>
    </row>
    <row r="92" spans="1:15" x14ac:dyDescent="0.35">
      <c r="A92">
        <v>2112</v>
      </c>
      <c r="B92" s="24">
        <v>100</v>
      </c>
      <c r="C92" s="24">
        <v>200</v>
      </c>
      <c r="D92" s="24">
        <v>130</v>
      </c>
      <c r="E92" s="24">
        <v>100</v>
      </c>
      <c r="F92" s="24">
        <v>80</v>
      </c>
      <c r="G92" s="24">
        <v>50</v>
      </c>
      <c r="I92">
        <v>2112</v>
      </c>
      <c r="J92" s="24">
        <v>100</v>
      </c>
      <c r="K92" s="24">
        <v>200</v>
      </c>
      <c r="L92" s="24">
        <v>130</v>
      </c>
      <c r="M92" s="24">
        <v>100</v>
      </c>
      <c r="N92" s="24">
        <v>80</v>
      </c>
      <c r="O92" s="24">
        <v>50</v>
      </c>
    </row>
    <row r="93" spans="1:15" x14ac:dyDescent="0.35">
      <c r="A93">
        <v>2113</v>
      </c>
      <c r="B93" s="24">
        <v>100</v>
      </c>
      <c r="C93" s="24">
        <v>200</v>
      </c>
      <c r="D93" s="24">
        <v>130</v>
      </c>
      <c r="E93" s="24">
        <v>100</v>
      </c>
      <c r="F93" s="24">
        <v>80</v>
      </c>
      <c r="G93" s="24">
        <v>50</v>
      </c>
      <c r="I93">
        <v>2113</v>
      </c>
      <c r="J93" s="24">
        <v>100</v>
      </c>
      <c r="K93" s="24">
        <v>200</v>
      </c>
      <c r="L93" s="24">
        <v>130</v>
      </c>
      <c r="M93" s="24">
        <v>100</v>
      </c>
      <c r="N93" s="24">
        <v>80</v>
      </c>
      <c r="O93" s="24">
        <v>50</v>
      </c>
    </row>
    <row r="94" spans="1:15" x14ac:dyDescent="0.35">
      <c r="A94">
        <v>2114</v>
      </c>
      <c r="B94" s="24">
        <v>100</v>
      </c>
      <c r="C94" s="24">
        <v>200</v>
      </c>
      <c r="D94" s="24">
        <v>130</v>
      </c>
      <c r="E94" s="24">
        <v>100</v>
      </c>
      <c r="F94" s="24">
        <v>80</v>
      </c>
      <c r="G94" s="24">
        <v>50</v>
      </c>
      <c r="I94">
        <v>2114</v>
      </c>
      <c r="J94" s="24">
        <v>100</v>
      </c>
      <c r="K94" s="24">
        <v>200</v>
      </c>
      <c r="L94" s="24">
        <v>130</v>
      </c>
      <c r="M94" s="24">
        <v>100</v>
      </c>
      <c r="N94" s="24">
        <v>80</v>
      </c>
      <c r="O94" s="24">
        <v>50</v>
      </c>
    </row>
    <row r="95" spans="1:15" x14ac:dyDescent="0.35">
      <c r="A95">
        <v>2115</v>
      </c>
      <c r="B95" s="24">
        <v>100</v>
      </c>
      <c r="C95" s="24">
        <v>200</v>
      </c>
      <c r="D95" s="24">
        <v>130</v>
      </c>
      <c r="E95" s="24">
        <v>100</v>
      </c>
      <c r="F95" s="24">
        <v>80</v>
      </c>
      <c r="G95" s="24">
        <v>50</v>
      </c>
      <c r="I95">
        <v>2115</v>
      </c>
      <c r="J95" s="24">
        <v>100</v>
      </c>
      <c r="K95" s="24">
        <v>200</v>
      </c>
      <c r="L95" s="24">
        <v>130</v>
      </c>
      <c r="M95" s="24">
        <v>100</v>
      </c>
      <c r="N95" s="24">
        <v>80</v>
      </c>
      <c r="O95" s="24">
        <v>50</v>
      </c>
    </row>
    <row r="96" spans="1:15" x14ac:dyDescent="0.35">
      <c r="A96">
        <v>2116</v>
      </c>
      <c r="B96" s="24">
        <v>100</v>
      </c>
      <c r="C96" s="24">
        <v>200</v>
      </c>
      <c r="D96" s="24">
        <v>130</v>
      </c>
      <c r="E96" s="24">
        <v>100</v>
      </c>
      <c r="F96" s="24">
        <v>80</v>
      </c>
      <c r="G96" s="24">
        <v>50</v>
      </c>
      <c r="I96">
        <v>2116</v>
      </c>
      <c r="J96" s="24">
        <v>100</v>
      </c>
      <c r="K96" s="24">
        <v>200</v>
      </c>
      <c r="L96" s="24">
        <v>130</v>
      </c>
      <c r="M96" s="24">
        <v>100</v>
      </c>
      <c r="N96" s="24">
        <v>80</v>
      </c>
      <c r="O96" s="24">
        <v>50</v>
      </c>
    </row>
    <row r="97" spans="1:15" x14ac:dyDescent="0.35">
      <c r="A97">
        <v>2117</v>
      </c>
      <c r="B97" s="24">
        <v>100</v>
      </c>
      <c r="C97" s="24">
        <v>200</v>
      </c>
      <c r="D97" s="24">
        <v>130</v>
      </c>
      <c r="E97" s="24">
        <v>100</v>
      </c>
      <c r="F97" s="24">
        <v>80</v>
      </c>
      <c r="G97" s="24">
        <v>50</v>
      </c>
      <c r="I97">
        <v>2117</v>
      </c>
      <c r="J97" s="24">
        <v>100</v>
      </c>
      <c r="K97" s="24">
        <v>200</v>
      </c>
      <c r="L97" s="24">
        <v>130</v>
      </c>
      <c r="M97" s="24">
        <v>100</v>
      </c>
      <c r="N97" s="24">
        <v>80</v>
      </c>
      <c r="O97" s="24">
        <v>50</v>
      </c>
    </row>
    <row r="98" spans="1:15" x14ac:dyDescent="0.35">
      <c r="A98">
        <v>2118</v>
      </c>
      <c r="B98" s="24">
        <v>100</v>
      </c>
      <c r="C98" s="24">
        <v>200</v>
      </c>
      <c r="D98" s="24">
        <v>130</v>
      </c>
      <c r="E98" s="24">
        <v>100</v>
      </c>
      <c r="F98" s="24">
        <v>80</v>
      </c>
      <c r="G98" s="24">
        <v>50</v>
      </c>
      <c r="I98">
        <v>2118</v>
      </c>
      <c r="J98" s="24">
        <v>100</v>
      </c>
      <c r="K98" s="24">
        <v>200</v>
      </c>
      <c r="L98" s="24">
        <v>130</v>
      </c>
      <c r="M98" s="24">
        <v>100</v>
      </c>
      <c r="N98" s="24">
        <v>80</v>
      </c>
      <c r="O98" s="24">
        <v>50</v>
      </c>
    </row>
    <row r="99" spans="1:15" x14ac:dyDescent="0.35">
      <c r="A99">
        <v>2119</v>
      </c>
      <c r="B99" s="24">
        <v>100</v>
      </c>
      <c r="C99" s="24">
        <v>200</v>
      </c>
      <c r="D99" s="24">
        <v>130</v>
      </c>
      <c r="E99" s="24">
        <v>100</v>
      </c>
      <c r="F99" s="24">
        <v>80</v>
      </c>
      <c r="G99" s="24">
        <v>50</v>
      </c>
      <c r="I99">
        <v>2119</v>
      </c>
      <c r="J99" s="24">
        <v>100</v>
      </c>
      <c r="K99" s="24">
        <v>200</v>
      </c>
      <c r="L99" s="24">
        <v>130</v>
      </c>
      <c r="M99" s="24">
        <v>100</v>
      </c>
      <c r="N99" s="24">
        <v>80</v>
      </c>
      <c r="O99" s="24">
        <v>50</v>
      </c>
    </row>
    <row r="100" spans="1:15" x14ac:dyDescent="0.35">
      <c r="A100">
        <v>2120</v>
      </c>
      <c r="B100" s="24">
        <v>100</v>
      </c>
      <c r="C100" s="24">
        <v>200</v>
      </c>
      <c r="D100" s="24">
        <v>130</v>
      </c>
      <c r="E100" s="24">
        <v>100</v>
      </c>
      <c r="F100" s="24">
        <v>80</v>
      </c>
      <c r="G100" s="24">
        <v>50</v>
      </c>
      <c r="I100">
        <v>2120</v>
      </c>
      <c r="J100" s="24">
        <v>100</v>
      </c>
      <c r="K100" s="24">
        <v>200</v>
      </c>
      <c r="L100" s="24">
        <v>130</v>
      </c>
      <c r="M100" s="24">
        <v>100</v>
      </c>
      <c r="N100" s="24">
        <v>80</v>
      </c>
      <c r="O100" s="24">
        <v>50</v>
      </c>
    </row>
    <row r="101" spans="1:15" x14ac:dyDescent="0.35">
      <c r="A101">
        <v>2121</v>
      </c>
      <c r="B101" s="24">
        <v>100</v>
      </c>
      <c r="C101" s="24">
        <v>200</v>
      </c>
      <c r="D101" s="24">
        <v>130</v>
      </c>
      <c r="E101" s="24">
        <v>100</v>
      </c>
      <c r="F101" s="24">
        <v>80</v>
      </c>
      <c r="G101" s="24">
        <v>50</v>
      </c>
      <c r="I101">
        <v>2121</v>
      </c>
      <c r="J101" s="24">
        <v>100</v>
      </c>
      <c r="K101" s="24">
        <v>200</v>
      </c>
      <c r="L101" s="24">
        <v>130</v>
      </c>
      <c r="M101" s="24">
        <v>100</v>
      </c>
      <c r="N101" s="24">
        <v>80</v>
      </c>
      <c r="O101" s="24">
        <v>50</v>
      </c>
    </row>
    <row r="102" spans="1:15" x14ac:dyDescent="0.35">
      <c r="A102">
        <v>2122</v>
      </c>
      <c r="B102" s="24">
        <v>100</v>
      </c>
      <c r="C102" s="24">
        <v>200</v>
      </c>
      <c r="D102" s="24">
        <v>130</v>
      </c>
      <c r="E102" s="24">
        <v>100</v>
      </c>
      <c r="F102" s="24">
        <v>80</v>
      </c>
      <c r="G102" s="24">
        <v>50</v>
      </c>
      <c r="I102">
        <v>2122</v>
      </c>
      <c r="J102" s="24">
        <v>100</v>
      </c>
      <c r="K102" s="24">
        <v>200</v>
      </c>
      <c r="L102" s="24">
        <v>130</v>
      </c>
      <c r="M102" s="24">
        <v>100</v>
      </c>
      <c r="N102" s="24">
        <v>80</v>
      </c>
      <c r="O102" s="24">
        <v>50</v>
      </c>
    </row>
    <row r="103" spans="1:15" x14ac:dyDescent="0.35">
      <c r="A103">
        <v>2123</v>
      </c>
      <c r="B103" s="24">
        <v>100</v>
      </c>
      <c r="C103" s="24">
        <v>200</v>
      </c>
      <c r="D103" s="24">
        <v>130</v>
      </c>
      <c r="E103" s="24">
        <v>100</v>
      </c>
      <c r="F103" s="24">
        <v>80</v>
      </c>
      <c r="G103" s="24">
        <v>50</v>
      </c>
      <c r="I103">
        <v>2123</v>
      </c>
      <c r="J103" s="24">
        <v>100</v>
      </c>
      <c r="K103" s="24">
        <v>200</v>
      </c>
      <c r="L103" s="24">
        <v>130</v>
      </c>
      <c r="M103" s="24">
        <v>100</v>
      </c>
      <c r="N103" s="24">
        <v>80</v>
      </c>
      <c r="O103" s="24">
        <v>50</v>
      </c>
    </row>
    <row r="104" spans="1:15" x14ac:dyDescent="0.35">
      <c r="A104">
        <v>2124</v>
      </c>
      <c r="B104" s="24">
        <v>100</v>
      </c>
      <c r="C104" s="24">
        <v>200</v>
      </c>
      <c r="D104" s="24">
        <v>130</v>
      </c>
      <c r="E104" s="24">
        <v>100</v>
      </c>
      <c r="F104" s="24">
        <v>80</v>
      </c>
      <c r="G104" s="24">
        <v>50</v>
      </c>
      <c r="I104">
        <v>2124</v>
      </c>
      <c r="J104" s="24">
        <v>100</v>
      </c>
      <c r="K104" s="24">
        <v>200</v>
      </c>
      <c r="L104" s="24">
        <v>130</v>
      </c>
      <c r="M104" s="24">
        <v>100</v>
      </c>
      <c r="N104" s="24">
        <v>80</v>
      </c>
      <c r="O104" s="24">
        <v>50</v>
      </c>
    </row>
    <row r="105" spans="1:15" x14ac:dyDescent="0.35">
      <c r="A105">
        <v>2125</v>
      </c>
      <c r="B105" s="24">
        <v>100</v>
      </c>
      <c r="C105" s="24">
        <v>200</v>
      </c>
      <c r="D105" s="24">
        <v>130</v>
      </c>
      <c r="E105" s="24">
        <v>100</v>
      </c>
      <c r="F105" s="24">
        <v>80</v>
      </c>
      <c r="G105" s="24">
        <v>50</v>
      </c>
      <c r="I105">
        <v>2125</v>
      </c>
      <c r="J105" s="24">
        <v>100</v>
      </c>
      <c r="K105" s="24">
        <v>200</v>
      </c>
      <c r="L105" s="24">
        <v>130</v>
      </c>
      <c r="M105" s="24">
        <v>100</v>
      </c>
      <c r="N105" s="24">
        <v>80</v>
      </c>
      <c r="O105" s="24">
        <v>50</v>
      </c>
    </row>
    <row r="106" spans="1:15" x14ac:dyDescent="0.35">
      <c r="A106">
        <v>2126</v>
      </c>
      <c r="B106" s="24">
        <v>100</v>
      </c>
      <c r="C106" s="24">
        <v>200</v>
      </c>
      <c r="D106" s="24">
        <v>130</v>
      </c>
      <c r="E106" s="24">
        <v>100</v>
      </c>
      <c r="F106" s="24">
        <v>80</v>
      </c>
      <c r="G106" s="24">
        <v>50</v>
      </c>
      <c r="I106">
        <v>2126</v>
      </c>
      <c r="J106" s="24">
        <v>100</v>
      </c>
      <c r="K106" s="24">
        <v>200</v>
      </c>
      <c r="L106" s="24">
        <v>130</v>
      </c>
      <c r="M106" s="24">
        <v>100</v>
      </c>
      <c r="N106" s="24">
        <v>80</v>
      </c>
      <c r="O106" s="24">
        <v>50</v>
      </c>
    </row>
    <row r="107" spans="1:15" x14ac:dyDescent="0.35">
      <c r="A107">
        <v>2127</v>
      </c>
      <c r="B107" s="24">
        <v>100</v>
      </c>
      <c r="C107" s="24">
        <v>200</v>
      </c>
      <c r="D107" s="24">
        <v>130</v>
      </c>
      <c r="E107" s="24">
        <v>100</v>
      </c>
      <c r="F107" s="24">
        <v>80</v>
      </c>
      <c r="G107" s="24">
        <v>50</v>
      </c>
      <c r="I107">
        <v>2127</v>
      </c>
      <c r="J107" s="24">
        <v>100</v>
      </c>
      <c r="K107" s="24">
        <v>200</v>
      </c>
      <c r="L107" s="24">
        <v>130</v>
      </c>
      <c r="M107" s="24">
        <v>100</v>
      </c>
      <c r="N107" s="24">
        <v>80</v>
      </c>
      <c r="O107" s="24">
        <v>50</v>
      </c>
    </row>
    <row r="108" spans="1:15" x14ac:dyDescent="0.35">
      <c r="A108">
        <v>2128</v>
      </c>
      <c r="B108" s="24">
        <v>100</v>
      </c>
      <c r="C108" s="24">
        <v>200</v>
      </c>
      <c r="D108" s="24">
        <v>130</v>
      </c>
      <c r="E108" s="24">
        <v>100</v>
      </c>
      <c r="F108" s="24">
        <v>80</v>
      </c>
      <c r="G108" s="24">
        <v>50</v>
      </c>
      <c r="I108">
        <v>2128</v>
      </c>
      <c r="J108" s="24">
        <v>100</v>
      </c>
      <c r="K108" s="24">
        <v>200</v>
      </c>
      <c r="L108" s="24">
        <v>130</v>
      </c>
      <c r="M108" s="24">
        <v>100</v>
      </c>
      <c r="N108" s="24">
        <v>80</v>
      </c>
      <c r="O108" s="24">
        <v>50</v>
      </c>
    </row>
    <row r="109" spans="1:15" x14ac:dyDescent="0.35">
      <c r="A109">
        <v>2129</v>
      </c>
      <c r="B109" s="24">
        <v>100</v>
      </c>
      <c r="C109" s="24">
        <v>200</v>
      </c>
      <c r="D109" s="24">
        <v>130</v>
      </c>
      <c r="E109" s="24">
        <v>100</v>
      </c>
      <c r="F109" s="24">
        <v>80</v>
      </c>
      <c r="G109" s="24">
        <v>50</v>
      </c>
      <c r="I109">
        <v>2129</v>
      </c>
      <c r="J109" s="24">
        <v>100</v>
      </c>
      <c r="K109" s="24">
        <v>200</v>
      </c>
      <c r="L109" s="24">
        <v>130</v>
      </c>
      <c r="M109" s="24">
        <v>100</v>
      </c>
      <c r="N109" s="24">
        <v>80</v>
      </c>
      <c r="O109" s="24">
        <v>50</v>
      </c>
    </row>
    <row r="110" spans="1:15" x14ac:dyDescent="0.35">
      <c r="A110">
        <v>2130</v>
      </c>
      <c r="B110" s="24">
        <v>100</v>
      </c>
      <c r="C110" s="24">
        <v>200</v>
      </c>
      <c r="D110" s="24">
        <v>130</v>
      </c>
      <c r="E110" s="24">
        <v>100</v>
      </c>
      <c r="F110" s="24">
        <v>80</v>
      </c>
      <c r="G110" s="24">
        <v>50</v>
      </c>
      <c r="I110">
        <v>2130</v>
      </c>
      <c r="J110" s="24">
        <v>100</v>
      </c>
      <c r="K110" s="24">
        <v>200</v>
      </c>
      <c r="L110" s="24">
        <v>130</v>
      </c>
      <c r="M110" s="24">
        <v>100</v>
      </c>
      <c r="N110" s="24">
        <v>80</v>
      </c>
      <c r="O110" s="24">
        <v>50</v>
      </c>
    </row>
    <row r="111" spans="1:15" x14ac:dyDescent="0.35">
      <c r="A111">
        <v>2131</v>
      </c>
      <c r="B111" s="24">
        <v>100</v>
      </c>
      <c r="C111" s="24">
        <v>200</v>
      </c>
      <c r="D111" s="24">
        <v>130</v>
      </c>
      <c r="E111" s="24">
        <v>100</v>
      </c>
      <c r="F111" s="24">
        <v>80</v>
      </c>
      <c r="G111" s="24">
        <v>50</v>
      </c>
      <c r="I111">
        <v>2131</v>
      </c>
      <c r="J111" s="24">
        <v>100</v>
      </c>
      <c r="K111" s="24">
        <v>200</v>
      </c>
      <c r="L111" s="24">
        <v>130</v>
      </c>
      <c r="M111" s="24">
        <v>100</v>
      </c>
      <c r="N111" s="24">
        <v>80</v>
      </c>
      <c r="O111" s="24">
        <v>50</v>
      </c>
    </row>
    <row r="112" spans="1:15" x14ac:dyDescent="0.35">
      <c r="A112">
        <v>2132</v>
      </c>
      <c r="B112" s="24">
        <v>100</v>
      </c>
      <c r="C112" s="24">
        <v>200</v>
      </c>
      <c r="D112" s="24">
        <v>130</v>
      </c>
      <c r="E112" s="24">
        <v>100</v>
      </c>
      <c r="F112" s="24">
        <v>80</v>
      </c>
      <c r="G112" s="24">
        <v>50</v>
      </c>
      <c r="I112">
        <v>2132</v>
      </c>
      <c r="J112" s="24">
        <v>100</v>
      </c>
      <c r="K112" s="24">
        <v>200</v>
      </c>
      <c r="L112" s="24">
        <v>130</v>
      </c>
      <c r="M112" s="24">
        <v>100</v>
      </c>
      <c r="N112" s="24">
        <v>80</v>
      </c>
      <c r="O112" s="24">
        <v>50</v>
      </c>
    </row>
    <row r="113" spans="1:15" x14ac:dyDescent="0.35">
      <c r="A113">
        <v>2133</v>
      </c>
      <c r="B113" s="24">
        <v>100</v>
      </c>
      <c r="C113" s="24">
        <v>200</v>
      </c>
      <c r="D113" s="24">
        <v>130</v>
      </c>
      <c r="E113" s="24">
        <v>100</v>
      </c>
      <c r="F113" s="24">
        <v>80</v>
      </c>
      <c r="G113" s="24">
        <v>50</v>
      </c>
      <c r="I113">
        <v>2133</v>
      </c>
      <c r="J113" s="24">
        <v>100</v>
      </c>
      <c r="K113" s="24">
        <v>200</v>
      </c>
      <c r="L113" s="24">
        <v>130</v>
      </c>
      <c r="M113" s="24">
        <v>100</v>
      </c>
      <c r="N113" s="24">
        <v>80</v>
      </c>
      <c r="O113" s="24">
        <v>50</v>
      </c>
    </row>
    <row r="114" spans="1:15" x14ac:dyDescent="0.35">
      <c r="A114">
        <v>2134</v>
      </c>
      <c r="B114" s="24">
        <v>100</v>
      </c>
      <c r="C114" s="24">
        <v>200</v>
      </c>
      <c r="D114" s="24">
        <v>130</v>
      </c>
      <c r="E114" s="24">
        <v>100</v>
      </c>
      <c r="F114" s="24">
        <v>80</v>
      </c>
      <c r="G114" s="24">
        <v>50</v>
      </c>
      <c r="I114">
        <v>2134</v>
      </c>
      <c r="J114" s="24">
        <v>100</v>
      </c>
      <c r="K114" s="24">
        <v>200</v>
      </c>
      <c r="L114" s="24">
        <v>130</v>
      </c>
      <c r="M114" s="24">
        <v>100</v>
      </c>
      <c r="N114" s="24">
        <v>80</v>
      </c>
      <c r="O114" s="24">
        <v>50</v>
      </c>
    </row>
    <row r="115" spans="1:15" x14ac:dyDescent="0.35">
      <c r="A115">
        <v>2135</v>
      </c>
      <c r="B115" s="24">
        <v>100</v>
      </c>
      <c r="C115" s="24">
        <v>200</v>
      </c>
      <c r="D115" s="24">
        <v>130</v>
      </c>
      <c r="E115" s="24">
        <v>100</v>
      </c>
      <c r="F115" s="24">
        <v>80</v>
      </c>
      <c r="G115" s="24">
        <v>50</v>
      </c>
      <c r="I115">
        <v>2135</v>
      </c>
      <c r="J115" s="24">
        <v>100</v>
      </c>
      <c r="K115" s="24">
        <v>200</v>
      </c>
      <c r="L115" s="24">
        <v>130</v>
      </c>
      <c r="M115" s="24">
        <v>100</v>
      </c>
      <c r="N115" s="24">
        <v>80</v>
      </c>
      <c r="O115" s="24">
        <v>50</v>
      </c>
    </row>
    <row r="116" spans="1:15" x14ac:dyDescent="0.35">
      <c r="A116">
        <v>2136</v>
      </c>
      <c r="B116" s="24">
        <v>100</v>
      </c>
      <c r="C116" s="24">
        <v>200</v>
      </c>
      <c r="D116" s="24">
        <v>130</v>
      </c>
      <c r="E116" s="24">
        <v>100</v>
      </c>
      <c r="F116" s="24">
        <v>80</v>
      </c>
      <c r="G116" s="24">
        <v>50</v>
      </c>
      <c r="I116">
        <v>2136</v>
      </c>
      <c r="J116" s="24">
        <v>100</v>
      </c>
      <c r="K116" s="24">
        <v>200</v>
      </c>
      <c r="L116" s="24">
        <v>130</v>
      </c>
      <c r="M116" s="24">
        <v>100</v>
      </c>
      <c r="N116" s="24">
        <v>80</v>
      </c>
      <c r="O116" s="24">
        <v>50</v>
      </c>
    </row>
    <row r="117" spans="1:15" x14ac:dyDescent="0.35">
      <c r="A117">
        <v>2137</v>
      </c>
      <c r="B117" s="24">
        <v>100</v>
      </c>
      <c r="C117" s="24">
        <v>200</v>
      </c>
      <c r="D117" s="24">
        <v>130</v>
      </c>
      <c r="E117" s="24">
        <v>100</v>
      </c>
      <c r="F117" s="24">
        <v>80</v>
      </c>
      <c r="G117" s="24">
        <v>50</v>
      </c>
      <c r="I117">
        <v>2137</v>
      </c>
      <c r="J117" s="24">
        <v>100</v>
      </c>
      <c r="K117" s="24">
        <v>200</v>
      </c>
      <c r="L117" s="24">
        <v>130</v>
      </c>
      <c r="M117" s="24">
        <v>100</v>
      </c>
      <c r="N117" s="24">
        <v>80</v>
      </c>
      <c r="O117" s="24">
        <v>50</v>
      </c>
    </row>
    <row r="118" spans="1:15" x14ac:dyDescent="0.35">
      <c r="A118">
        <v>2138</v>
      </c>
      <c r="B118" s="24">
        <v>100</v>
      </c>
      <c r="C118" s="24">
        <v>200</v>
      </c>
      <c r="D118" s="24">
        <v>130</v>
      </c>
      <c r="E118" s="24">
        <v>100</v>
      </c>
      <c r="F118" s="24">
        <v>80</v>
      </c>
      <c r="G118" s="24">
        <v>50</v>
      </c>
      <c r="I118">
        <v>2138</v>
      </c>
      <c r="J118" s="24">
        <v>100</v>
      </c>
      <c r="K118" s="24">
        <v>200</v>
      </c>
      <c r="L118" s="24">
        <v>130</v>
      </c>
      <c r="M118" s="24">
        <v>100</v>
      </c>
      <c r="N118" s="24">
        <v>80</v>
      </c>
      <c r="O118" s="24">
        <v>50</v>
      </c>
    </row>
    <row r="119" spans="1:15" x14ac:dyDescent="0.35">
      <c r="A119">
        <v>2139</v>
      </c>
      <c r="B119" s="24">
        <v>100</v>
      </c>
      <c r="C119" s="24">
        <v>200</v>
      </c>
      <c r="D119" s="24">
        <v>130</v>
      </c>
      <c r="E119" s="24">
        <v>100</v>
      </c>
      <c r="F119" s="24">
        <v>80</v>
      </c>
      <c r="G119" s="24">
        <v>50</v>
      </c>
      <c r="I119">
        <v>2139</v>
      </c>
      <c r="J119" s="24">
        <v>100</v>
      </c>
      <c r="K119" s="24">
        <v>200</v>
      </c>
      <c r="L119" s="24">
        <v>130</v>
      </c>
      <c r="M119" s="24">
        <v>100</v>
      </c>
      <c r="N119" s="24">
        <v>80</v>
      </c>
      <c r="O119" s="24">
        <v>50</v>
      </c>
    </row>
    <row r="120" spans="1:15" x14ac:dyDescent="0.35">
      <c r="A120">
        <v>2140</v>
      </c>
      <c r="B120" s="24">
        <v>100</v>
      </c>
      <c r="C120" s="24">
        <v>200</v>
      </c>
      <c r="D120" s="24">
        <v>130</v>
      </c>
      <c r="E120" s="24">
        <v>100</v>
      </c>
      <c r="F120" s="24">
        <v>80</v>
      </c>
      <c r="G120" s="24">
        <v>50</v>
      </c>
      <c r="I120">
        <v>2140</v>
      </c>
      <c r="J120" s="24">
        <v>100</v>
      </c>
      <c r="K120" s="24">
        <v>200</v>
      </c>
      <c r="L120" s="24">
        <v>130</v>
      </c>
      <c r="M120" s="24">
        <v>100</v>
      </c>
      <c r="N120" s="24">
        <v>80</v>
      </c>
      <c r="O120" s="24">
        <v>50</v>
      </c>
    </row>
    <row r="121" spans="1:15" x14ac:dyDescent="0.35">
      <c r="A121">
        <v>2141</v>
      </c>
      <c r="B121" s="24">
        <v>100</v>
      </c>
      <c r="C121" s="24">
        <v>200</v>
      </c>
      <c r="D121" s="24">
        <v>130</v>
      </c>
      <c r="E121" s="24">
        <v>100</v>
      </c>
      <c r="F121" s="24">
        <v>80</v>
      </c>
      <c r="G121" s="24">
        <v>50</v>
      </c>
      <c r="I121">
        <v>2141</v>
      </c>
      <c r="J121" s="24">
        <v>100</v>
      </c>
      <c r="K121" s="24">
        <v>200</v>
      </c>
      <c r="L121" s="24">
        <v>130</v>
      </c>
      <c r="M121" s="24">
        <v>100</v>
      </c>
      <c r="N121" s="24">
        <v>80</v>
      </c>
      <c r="O121" s="24">
        <v>50</v>
      </c>
    </row>
    <row r="122" spans="1:15" x14ac:dyDescent="0.35">
      <c r="A122">
        <v>2142</v>
      </c>
      <c r="B122" s="24">
        <v>100</v>
      </c>
      <c r="C122" s="24">
        <v>200</v>
      </c>
      <c r="D122" s="24">
        <v>130</v>
      </c>
      <c r="E122" s="24">
        <v>100</v>
      </c>
      <c r="F122" s="24">
        <v>80</v>
      </c>
      <c r="G122" s="24">
        <v>50</v>
      </c>
      <c r="I122">
        <v>2142</v>
      </c>
      <c r="J122" s="24">
        <v>100</v>
      </c>
      <c r="K122" s="24">
        <v>200</v>
      </c>
      <c r="L122" s="24">
        <v>130</v>
      </c>
      <c r="M122" s="24">
        <v>100</v>
      </c>
      <c r="N122" s="24">
        <v>80</v>
      </c>
      <c r="O122" s="24">
        <v>50</v>
      </c>
    </row>
    <row r="123" spans="1:15" x14ac:dyDescent="0.35">
      <c r="A123">
        <v>2143</v>
      </c>
      <c r="B123" s="24">
        <v>100</v>
      </c>
      <c r="C123" s="24">
        <v>200</v>
      </c>
      <c r="D123" s="24">
        <v>130</v>
      </c>
      <c r="E123" s="24">
        <v>100</v>
      </c>
      <c r="F123" s="24">
        <v>80</v>
      </c>
      <c r="G123" s="24">
        <v>50</v>
      </c>
      <c r="I123">
        <v>2143</v>
      </c>
      <c r="J123" s="24">
        <v>100</v>
      </c>
      <c r="K123" s="24">
        <v>200</v>
      </c>
      <c r="L123" s="24">
        <v>130</v>
      </c>
      <c r="M123" s="24">
        <v>100</v>
      </c>
      <c r="N123" s="24">
        <v>80</v>
      </c>
      <c r="O123" s="24">
        <v>50</v>
      </c>
    </row>
    <row r="124" spans="1:15" x14ac:dyDescent="0.35">
      <c r="A124">
        <v>2144</v>
      </c>
      <c r="B124" s="24">
        <v>100</v>
      </c>
      <c r="C124" s="24">
        <v>200</v>
      </c>
      <c r="D124" s="24">
        <v>130</v>
      </c>
      <c r="E124" s="24">
        <v>100</v>
      </c>
      <c r="F124" s="24">
        <v>80</v>
      </c>
      <c r="G124" s="24">
        <v>50</v>
      </c>
      <c r="I124">
        <v>2144</v>
      </c>
      <c r="J124" s="24">
        <v>100</v>
      </c>
      <c r="K124" s="24">
        <v>200</v>
      </c>
      <c r="L124" s="24">
        <v>130</v>
      </c>
      <c r="M124" s="24">
        <v>100</v>
      </c>
      <c r="N124" s="24">
        <v>80</v>
      </c>
      <c r="O124" s="24">
        <v>50</v>
      </c>
    </row>
    <row r="125" spans="1:15" x14ac:dyDescent="0.35">
      <c r="A125">
        <v>2145</v>
      </c>
      <c r="B125" s="24">
        <v>100</v>
      </c>
      <c r="C125" s="24">
        <v>200</v>
      </c>
      <c r="D125" s="24">
        <v>130</v>
      </c>
      <c r="E125" s="24">
        <v>100</v>
      </c>
      <c r="F125" s="24">
        <v>80</v>
      </c>
      <c r="G125" s="24">
        <v>50</v>
      </c>
      <c r="I125">
        <v>2145</v>
      </c>
      <c r="J125" s="24">
        <v>100</v>
      </c>
      <c r="K125" s="24">
        <v>200</v>
      </c>
      <c r="L125" s="24">
        <v>130</v>
      </c>
      <c r="M125" s="24">
        <v>100</v>
      </c>
      <c r="N125" s="24">
        <v>80</v>
      </c>
      <c r="O125" s="24">
        <v>50</v>
      </c>
    </row>
    <row r="126" spans="1:15" x14ac:dyDescent="0.35">
      <c r="A126">
        <v>2146</v>
      </c>
      <c r="B126" s="24">
        <v>100</v>
      </c>
      <c r="C126" s="24">
        <v>200</v>
      </c>
      <c r="D126" s="24">
        <v>130</v>
      </c>
      <c r="E126" s="24">
        <v>100</v>
      </c>
      <c r="F126" s="24">
        <v>80</v>
      </c>
      <c r="G126" s="24">
        <v>50</v>
      </c>
      <c r="I126">
        <v>2146</v>
      </c>
      <c r="J126" s="24">
        <v>100</v>
      </c>
      <c r="K126" s="24">
        <v>200</v>
      </c>
      <c r="L126" s="24">
        <v>130</v>
      </c>
      <c r="M126" s="24">
        <v>100</v>
      </c>
      <c r="N126" s="24">
        <v>80</v>
      </c>
      <c r="O126" s="24">
        <v>50</v>
      </c>
    </row>
    <row r="127" spans="1:15" x14ac:dyDescent="0.35">
      <c r="A127">
        <v>2147</v>
      </c>
      <c r="B127" s="24">
        <v>100</v>
      </c>
      <c r="C127" s="24">
        <v>200</v>
      </c>
      <c r="D127" s="24">
        <v>130</v>
      </c>
      <c r="E127" s="24">
        <v>100</v>
      </c>
      <c r="F127" s="24">
        <v>80</v>
      </c>
      <c r="G127" s="24">
        <v>50</v>
      </c>
      <c r="I127">
        <v>2147</v>
      </c>
      <c r="J127" s="24">
        <v>100</v>
      </c>
      <c r="K127" s="24">
        <v>200</v>
      </c>
      <c r="L127" s="24">
        <v>130</v>
      </c>
      <c r="M127" s="24">
        <v>100</v>
      </c>
      <c r="N127" s="24">
        <v>80</v>
      </c>
      <c r="O127" s="24">
        <v>50</v>
      </c>
    </row>
    <row r="128" spans="1:15" x14ac:dyDescent="0.35">
      <c r="A128">
        <v>2148</v>
      </c>
      <c r="B128" s="24">
        <v>100</v>
      </c>
      <c r="C128" s="24">
        <v>200</v>
      </c>
      <c r="D128" s="24">
        <v>130</v>
      </c>
      <c r="E128" s="24">
        <v>100</v>
      </c>
      <c r="F128" s="24">
        <v>80</v>
      </c>
      <c r="G128" s="24">
        <v>50</v>
      </c>
      <c r="I128">
        <v>2148</v>
      </c>
      <c r="J128" s="24">
        <v>100</v>
      </c>
      <c r="K128" s="24">
        <v>200</v>
      </c>
      <c r="L128" s="24">
        <v>130</v>
      </c>
      <c r="M128" s="24">
        <v>100</v>
      </c>
      <c r="N128" s="24">
        <v>80</v>
      </c>
      <c r="O128" s="24">
        <v>50</v>
      </c>
    </row>
    <row r="129" spans="1:15" x14ac:dyDescent="0.35">
      <c r="A129">
        <v>2149</v>
      </c>
      <c r="B129" s="24">
        <v>100</v>
      </c>
      <c r="C129" s="24">
        <v>200</v>
      </c>
      <c r="D129" s="24">
        <v>130</v>
      </c>
      <c r="E129" s="24">
        <v>100</v>
      </c>
      <c r="F129" s="24">
        <v>80</v>
      </c>
      <c r="G129" s="24">
        <v>50</v>
      </c>
      <c r="I129">
        <v>2149</v>
      </c>
      <c r="J129" s="24">
        <v>100</v>
      </c>
      <c r="K129" s="24">
        <v>200</v>
      </c>
      <c r="L129" s="24">
        <v>130</v>
      </c>
      <c r="M129" s="24">
        <v>100</v>
      </c>
      <c r="N129" s="24">
        <v>80</v>
      </c>
      <c r="O129" s="24">
        <v>50</v>
      </c>
    </row>
    <row r="130" spans="1:15" x14ac:dyDescent="0.35">
      <c r="A130">
        <v>2150</v>
      </c>
      <c r="B130" s="24">
        <v>100</v>
      </c>
      <c r="C130" s="24">
        <v>200</v>
      </c>
      <c r="D130" s="24">
        <v>130</v>
      </c>
      <c r="E130" s="24">
        <v>100</v>
      </c>
      <c r="F130" s="24">
        <v>80</v>
      </c>
      <c r="G130" s="24">
        <v>50</v>
      </c>
      <c r="I130">
        <v>2150</v>
      </c>
      <c r="J130" s="24">
        <v>100</v>
      </c>
      <c r="K130" s="24">
        <v>200</v>
      </c>
      <c r="L130" s="24">
        <v>130</v>
      </c>
      <c r="M130" s="24">
        <v>100</v>
      </c>
      <c r="N130" s="24">
        <v>80</v>
      </c>
      <c r="O130" s="24">
        <v>50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EE362-0C33-47FE-A9E5-4CECBD12DF90}">
  <sheetPr>
    <tabColor theme="1"/>
  </sheetPr>
  <dimension ref="A1:G130"/>
  <sheetViews>
    <sheetView workbookViewId="0">
      <selection activeCell="B3" sqref="B3"/>
    </sheetView>
  </sheetViews>
  <sheetFormatPr defaultColWidth="8.81640625" defaultRowHeight="14.5" x14ac:dyDescent="0.35"/>
  <cols>
    <col min="2" max="3" width="13.453125" bestFit="1" customWidth="1"/>
    <col min="4" max="7" width="12.453125" bestFit="1" customWidth="1"/>
  </cols>
  <sheetData>
    <row r="1" spans="1:7" x14ac:dyDescent="0.35">
      <c r="A1" t="s">
        <v>7</v>
      </c>
    </row>
    <row r="2" spans="1:7" x14ac:dyDescent="0.3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</row>
    <row r="3" spans="1:7" x14ac:dyDescent="0.35">
      <c r="A3">
        <v>2023</v>
      </c>
      <c r="B3" s="28">
        <f>'Total Property Damage 95%'!B4*Frequency!B3</f>
        <v>667434965.37678218</v>
      </c>
      <c r="C3" s="28">
        <f>'Total Property Damage 95%'!C4*Frequency!C3</f>
        <v>1712565686.3543787</v>
      </c>
      <c r="D3" s="28">
        <f>'Total Property Damage 95%'!D4*Frequency!D3</f>
        <v>1173702495.3156822</v>
      </c>
      <c r="E3" s="28">
        <f>'Total Property Damage 95%'!E4*Frequency!E3</f>
        <v>593706684.31771898</v>
      </c>
      <c r="F3" s="28">
        <f>'Total Property Damage 95%'!F4*Frequency!F3</f>
        <v>395287064.76578408</v>
      </c>
      <c r="G3" s="28">
        <f>'Total Property Damage 95%'!G4*Frequency!G3</f>
        <v>148103301.42566192</v>
      </c>
    </row>
    <row r="4" spans="1:7" x14ac:dyDescent="0.35">
      <c r="A4">
        <v>2024</v>
      </c>
      <c r="B4" s="28">
        <f>'Total Property Damage 95%'!B5*Frequency!B4</f>
        <v>682698237.87433398</v>
      </c>
      <c r="C4" s="28">
        <f>'Total Property Damage 95%'!C5*Frequency!C4</f>
        <v>1751729587.1039112</v>
      </c>
      <c r="D4" s="28">
        <f>'Total Property Damage 95%'!D5*Frequency!D4</f>
        <v>1200543374.1224236</v>
      </c>
      <c r="E4" s="28">
        <f>'Total Property Damage 95%'!E5*Frequency!E4</f>
        <v>607283897.64402962</v>
      </c>
      <c r="F4" s="28">
        <f>'Total Property Damage 95%'!F5*Frequency!F4</f>
        <v>404326708.3224737</v>
      </c>
      <c r="G4" s="28">
        <f>'Total Property Damage 95%'!G5*Frequency!G4</f>
        <v>151490209.76087448</v>
      </c>
    </row>
    <row r="5" spans="1:7" x14ac:dyDescent="0.35">
      <c r="A5">
        <v>2025</v>
      </c>
      <c r="B5" s="28">
        <f>'Total Property Damage 95%'!B6*Frequency!B5</f>
        <v>698310559.34207714</v>
      </c>
      <c r="C5" s="28">
        <f>'Total Property Damage 95%'!C6*Frequency!C5</f>
        <v>1791789109.6296709</v>
      </c>
      <c r="D5" s="28">
        <f>'Total Property Damage 95%'!D6*Frequency!D5</f>
        <v>1227998065.0135674</v>
      </c>
      <c r="E5" s="28">
        <f>'Total Property Damage 95%'!E6*Frequency!E5</f>
        <v>621171602.20545244</v>
      </c>
      <c r="F5" s="28">
        <f>'Total Property Damage 95%'!F6*Frequency!F5</f>
        <v>413573075.45530766</v>
      </c>
      <c r="G5" s="28">
        <f>'Total Property Damage 95%'!G6*Frequency!G5</f>
        <v>154954571.79199195</v>
      </c>
    </row>
    <row r="6" spans="1:7" x14ac:dyDescent="0.35">
      <c r="A6">
        <v>2026</v>
      </c>
      <c r="B6" s="28">
        <f>'Total Property Damage 95%'!B7*Frequency!B6</f>
        <v>714279912.02520931</v>
      </c>
      <c r="C6" s="28">
        <f>'Total Property Damage 95%'!C7*Frequency!C6</f>
        <v>1832764735.5065446</v>
      </c>
      <c r="D6" s="28">
        <f>'Total Property Damage 95%'!D7*Frequency!D6</f>
        <v>1256080604.9838662</v>
      </c>
      <c r="E6" s="28">
        <f>'Total Property Damage 95%'!E7*Frequency!E6</f>
        <v>635376898.48754084</v>
      </c>
      <c r="F6" s="28">
        <f>'Total Property Damage 95%'!F7*Frequency!F6</f>
        <v>423030893.63353485</v>
      </c>
      <c r="G6" s="28">
        <f>'Total Property Damage 95%'!G7*Frequency!G6</f>
        <v>158498158.77303579</v>
      </c>
    </row>
    <row r="7" spans="1:7" x14ac:dyDescent="0.35">
      <c r="A7">
        <v>2027</v>
      </c>
      <c r="B7" s="28">
        <f>'Total Property Damage 95%'!B8*Frequency!B7</f>
        <v>730614460.71133268</v>
      </c>
      <c r="C7" s="28">
        <f>'Total Property Damage 95%'!C8*Frequency!C7</f>
        <v>1874677414.6934192</v>
      </c>
      <c r="D7" s="28">
        <f>'Total Property Damage 95%'!D8*Frequency!D7</f>
        <v>1284805352.0338435</v>
      </c>
      <c r="E7" s="28">
        <f>'Total Property Damage 95%'!E8*Frequency!E7</f>
        <v>649907049.3536855</v>
      </c>
      <c r="F7" s="28">
        <f>'Total Property Damage 95%'!F8*Frequency!F7</f>
        <v>432704998.43678921</v>
      </c>
      <c r="G7" s="28">
        <f>'Total Property Damage 95%'!G8*Frequency!G7</f>
        <v>162122782.46404573</v>
      </c>
    </row>
    <row r="8" spans="1:7" x14ac:dyDescent="0.35">
      <c r="A8">
        <v>2028</v>
      </c>
      <c r="B8" s="28">
        <f>'Total Property Damage 95%'!B9*Frequency!B8</f>
        <v>747322556.90493512</v>
      </c>
      <c r="C8" s="28">
        <f>'Total Property Damage 95%'!C9*Frequency!C8</f>
        <v>1917548576.2444456</v>
      </c>
      <c r="D8" s="28">
        <f>'Total Property Damage 95%'!D9*Frequency!D8</f>
        <v>1314186992.5107327</v>
      </c>
      <c r="E8" s="28">
        <f>'Total Property Damage 95%'!E9*Frequency!E8</f>
        <v>664769483.75845957</v>
      </c>
      <c r="F8" s="28">
        <f>'Total Property Damage 95%'!F9*Frequency!F8</f>
        <v>442600336.02741885</v>
      </c>
      <c r="G8" s="28">
        <f>'Total Property Damage 95%'!G9*Frequency!G8</f>
        <v>165830296.05739352</v>
      </c>
    </row>
    <row r="9" spans="1:7" x14ac:dyDescent="0.35">
      <c r="A9">
        <v>2029</v>
      </c>
      <c r="B9" s="28">
        <f>'Total Property Damage 95%'!B10*Frequency!B9</f>
        <v>764412743.09733486</v>
      </c>
      <c r="C9" s="28">
        <f>'Total Property Damage 95%'!C10*Frequency!C9</f>
        <v>1961400139.2652545</v>
      </c>
      <c r="D9" s="28">
        <f>'Total Property Damage 95%'!D10*Frequency!D9</f>
        <v>1344240548.6172898</v>
      </c>
      <c r="E9" s="28">
        <f>'Total Property Damage 95%'!E10*Frequency!E9</f>
        <v>679971800.54588509</v>
      </c>
      <c r="F9" s="28">
        <f>'Total Property Damage 95%'!F10*Frequency!F9</f>
        <v>452721965.67935175</v>
      </c>
      <c r="G9" s="28">
        <f>'Total Property Damage 95%'!G10*Frequency!G9</f>
        <v>169622595.12528068</v>
      </c>
    </row>
    <row r="10" spans="1:7" x14ac:dyDescent="0.35">
      <c r="A10">
        <v>2030</v>
      </c>
      <c r="B10" s="28">
        <f>'Total Property Damage 95%'!B11*Frequency!B10</f>
        <v>878430237.94031632</v>
      </c>
      <c r="C10" s="28">
        <f>'Total Property Damage 95%'!C11*Frequency!C10</f>
        <v>2253956657.0406566</v>
      </c>
      <c r="D10" s="28">
        <f>'Total Property Damage 95%'!D11*Frequency!D10</f>
        <v>1544743406.7965949</v>
      </c>
      <c r="E10" s="28">
        <f>'Total Property Damage 95%'!E11*Frequency!E10</f>
        <v>781394339.5631882</v>
      </c>
      <c r="F10" s="28">
        <f>'Total Property Damage 95%'!F11*Frequency!F10</f>
        <v>520248606.03597015</v>
      </c>
      <c r="G10" s="28">
        <f>'Total Property Damage 95%'!G11*Frequency!G10</f>
        <v>194922988.84528336</v>
      </c>
    </row>
    <row r="11" spans="1:7" x14ac:dyDescent="0.35">
      <c r="A11">
        <v>2031</v>
      </c>
      <c r="B11" s="28">
        <f>'Total Property Damage 95%'!B12*Frequency!B11</f>
        <v>898518667.2065345</v>
      </c>
      <c r="C11" s="28">
        <f>'Total Property Damage 95%'!C12*Frequency!C11</f>
        <v>2305501386.3981619</v>
      </c>
      <c r="D11" s="28">
        <f>'Total Property Damage 95%'!D12*Frequency!D11</f>
        <v>1580069454.6961422</v>
      </c>
      <c r="E11" s="28">
        <f>'Total Property Damage 95%'!E12*Frequency!E11</f>
        <v>799263698.15464973</v>
      </c>
      <c r="F11" s="28">
        <f>'Total Property Damage 95%'!F12*Frequency!F11</f>
        <v>532145939.33782345</v>
      </c>
      <c r="G11" s="28">
        <f>'Total Property Damage 95%'!G12*Frequency!G11</f>
        <v>199380595.72703141</v>
      </c>
    </row>
    <row r="12" spans="1:7" x14ac:dyDescent="0.35">
      <c r="A12">
        <v>2032</v>
      </c>
      <c r="B12" s="28">
        <f>'Total Property Damage 95%'!B13*Frequency!B12</f>
        <v>919066489.80070806</v>
      </c>
      <c r="C12" s="28">
        <f>'Total Property Damage 95%'!C13*Frequency!C12</f>
        <v>2358224869.1785603</v>
      </c>
      <c r="D12" s="28">
        <f>'Total Property Damage 95%'!D13*Frequency!D12</f>
        <v>1616203358.2270589</v>
      </c>
      <c r="E12" s="28">
        <f>'Total Property Damage 95%'!E13*Frequency!E12</f>
        <v>817541703.13667619</v>
      </c>
      <c r="F12" s="28">
        <f>'Total Property Damage 95%'!F13*Frequency!F12</f>
        <v>544315347.44786108</v>
      </c>
      <c r="G12" s="28">
        <f>'Total Property Damage 95%'!G13*Frequency!G12</f>
        <v>203940141.63213384</v>
      </c>
    </row>
    <row r="13" spans="1:7" x14ac:dyDescent="0.35">
      <c r="A13">
        <v>2033</v>
      </c>
      <c r="B13" s="28">
        <f>'Total Property Damage 95%'!B14*Frequency!B13</f>
        <v>940084211.38393009</v>
      </c>
      <c r="C13" s="28">
        <f>'Total Property Damage 95%'!C14*Frequency!C13</f>
        <v>2412154061.7680678</v>
      </c>
      <c r="D13" s="28">
        <f>'Total Property Damage 95%'!D14*Frequency!D13</f>
        <v>1653163591.8794146</v>
      </c>
      <c r="E13" s="28">
        <f>'Total Property Damage 95%'!E14*Frequency!E13</f>
        <v>836237699.66128647</v>
      </c>
      <c r="F13" s="28">
        <f>'Total Property Damage 95%'!F14*Frequency!F13</f>
        <v>556763052.32350576</v>
      </c>
      <c r="G13" s="28">
        <f>'Total Property Damage 95%'!G14*Frequency!G13</f>
        <v>208603957.75864336</v>
      </c>
    </row>
    <row r="14" spans="1:7" x14ac:dyDescent="0.35">
      <c r="A14">
        <v>2034</v>
      </c>
      <c r="B14" s="28">
        <f>'Total Property Damage 95%'!B15*Frequency!B14</f>
        <v>961582577.86657119</v>
      </c>
      <c r="C14" s="28">
        <f>'Total Property Damage 95%'!C15*Frequency!C14</f>
        <v>2467316537.0064731</v>
      </c>
      <c r="D14" s="28">
        <f>'Total Property Damage 95%'!D15*Frequency!D14</f>
        <v>1690969052.6281524</v>
      </c>
      <c r="E14" s="28">
        <f>'Total Property Damage 95%'!E15*Frequency!E14</f>
        <v>855361246.59061265</v>
      </c>
      <c r="F14" s="28">
        <f>'Total Property Damage 95%'!F15*Frequency!F14</f>
        <v>569495418.20934904</v>
      </c>
      <c r="G14" s="28">
        <f>'Total Property Damage 95%'!G15*Frequency!G14</f>
        <v>213374428.6157411</v>
      </c>
    </row>
    <row r="15" spans="1:7" x14ac:dyDescent="0.35">
      <c r="A15">
        <v>2035</v>
      </c>
      <c r="B15" s="28">
        <f>'Total Property Damage 95%'!B16*Frequency!B15</f>
        <v>983572580.90243316</v>
      </c>
      <c r="C15" s="28">
        <f>'Total Property Damage 95%'!C16*Frequency!C15</f>
        <v>2523740498.2845373</v>
      </c>
      <c r="D15" s="28">
        <f>'Total Property Damage 95%'!D16*Frequency!D15</f>
        <v>1729639069.5947051</v>
      </c>
      <c r="E15" s="28">
        <f>'Total Property Damage 95%'!E16*Frequency!E15</f>
        <v>874922121.38414109</v>
      </c>
      <c r="F15" s="28">
        <f>'Total Property Damage 95%'!F16*Frequency!F15</f>
        <v>582518954.89105332</v>
      </c>
      <c r="G15" s="28">
        <f>'Total Property Damage 95%'!G16*Frequency!G15</f>
        <v>218253993.24288484</v>
      </c>
    </row>
    <row r="16" spans="1:7" x14ac:dyDescent="0.35">
      <c r="A16">
        <v>2036</v>
      </c>
      <c r="B16" s="28">
        <f>'Total Property Damage 95%'!B17*Frequency!B16</f>
        <v>1006065463.5085449</v>
      </c>
      <c r="C16" s="28">
        <f>'Total Property Damage 95%'!C17*Frequency!C16</f>
        <v>2581454793.9637856</v>
      </c>
      <c r="D16" s="28">
        <f>'Total Property Damage 95%'!D17*Frequency!D16</f>
        <v>1769193413.9295609</v>
      </c>
      <c r="E16" s="28">
        <f>'Total Property Damage 95%'!E17*Frequency!E16</f>
        <v>894930325.09771717</v>
      </c>
      <c r="F16" s="28">
        <f>'Total Property Damage 95%'!F17*Frequency!F16</f>
        <v>595840321.02366519</v>
      </c>
      <c r="G16" s="28">
        <f>'Total Property Damage 95%'!G17*Frequency!G16</f>
        <v>223245146.45683792</v>
      </c>
    </row>
    <row r="17" spans="1:7" x14ac:dyDescent="0.35">
      <c r="A17">
        <v>2037</v>
      </c>
      <c r="B17" s="28">
        <f>'Total Property Damage 95%'!B18*Frequency!B17</f>
        <v>1029072725.8134766</v>
      </c>
      <c r="C17" s="28">
        <f>'Total Property Damage 95%'!C18*Frequency!C17</f>
        <v>2640488932.1260519</v>
      </c>
      <c r="D17" s="28">
        <f>'Total Property Damage 95%'!D18*Frequency!D17</f>
        <v>1809652308.9208305</v>
      </c>
      <c r="E17" s="28">
        <f>'Total Property Damage 95%'!E18*Frequency!E17</f>
        <v>915396087.49687147</v>
      </c>
      <c r="F17" s="28">
        <f>'Total Property Damage 95%'!F18*Frequency!F17</f>
        <v>609466327.53604341</v>
      </c>
      <c r="G17" s="28">
        <f>'Total Property Damage 95%'!G18*Frequency!G17</f>
        <v>228350440.12721527</v>
      </c>
    </row>
    <row r="18" spans="1:7" x14ac:dyDescent="0.35">
      <c r="A18">
        <v>2038</v>
      </c>
      <c r="B18" s="28">
        <f>'Total Property Damage 95%'!B19*Frequency!B18</f>
        <v>1052606130.9371091</v>
      </c>
      <c r="C18" s="28">
        <f>'Total Property Damage 95%'!C19*Frequency!C18</f>
        <v>2700873095.6603341</v>
      </c>
      <c r="D18" s="28">
        <f>'Total Property Damage 95%'!D19*Frequency!D18</f>
        <v>1851036440.3339784</v>
      </c>
      <c r="E18" s="28">
        <f>'Total Property Damage 95%'!E19*Frequency!E18</f>
        <v>936329872.28707945</v>
      </c>
      <c r="F18" s="28">
        <f>'Total Property Damage 95%'!F19*Frequency!F18</f>
        <v>623403941.11314046</v>
      </c>
      <c r="G18" s="28">
        <f>'Total Property Damage 95%'!G19*Frequency!G18</f>
        <v>233572484.48119959</v>
      </c>
    </row>
    <row r="19" spans="1:7" x14ac:dyDescent="0.35">
      <c r="A19">
        <v>2039</v>
      </c>
      <c r="B19" s="28">
        <f>'Total Property Damage 95%'!B20*Frequency!B19</f>
        <v>1076677711.0048647</v>
      </c>
      <c r="C19" s="28">
        <f>'Total Property Damage 95%'!C20*Frequency!C19</f>
        <v>2762638157.6946521</v>
      </c>
      <c r="D19" s="28">
        <f>'Total Property Damage 95%'!D20*Frequency!D19</f>
        <v>1893366966.9880116</v>
      </c>
      <c r="E19" s="28">
        <f>'Total Property Damage 95%'!E20*Frequency!E19</f>
        <v>957742382.46362948</v>
      </c>
      <c r="F19" s="28">
        <f>'Total Property Damage 95%'!F20*Frequency!F19</f>
        <v>637660287.75791979</v>
      </c>
      <c r="G19" s="28">
        <f>'Total Property Damage 95%'!G20*Frequency!G19</f>
        <v>238913949.43809494</v>
      </c>
    </row>
    <row r="20" spans="1:7" x14ac:dyDescent="0.35">
      <c r="A20">
        <v>2040</v>
      </c>
      <c r="B20" s="28">
        <f>'Total Property Damage 95%'!B21*Frequency!B20</f>
        <v>1223709877.2842717</v>
      </c>
      <c r="C20" s="28">
        <f>'Total Property Damage 95%'!C21*Frequency!C20</f>
        <v>3139906739.3883252</v>
      </c>
      <c r="D20" s="28">
        <f>'Total Property Damage 95%'!D21*Frequency!D20</f>
        <v>2151927020.6351705</v>
      </c>
      <c r="E20" s="28">
        <f>'Total Property Damage 95%'!E21*Frequency!E20</f>
        <v>1088532623.3982184</v>
      </c>
      <c r="F20" s="28">
        <f>'Total Property Damage 95%'!F21*Frequency!F20</f>
        <v>724739803.29083991</v>
      </c>
      <c r="G20" s="28">
        <f>'Total Property Damage 95%'!G21*Frequency!G20</f>
        <v>271540273.15707195</v>
      </c>
    </row>
    <row r="21" spans="1:7" x14ac:dyDescent="0.35">
      <c r="A21">
        <v>2041</v>
      </c>
      <c r="B21" s="28">
        <f>'Total Property Damage 95%'!B22*Frequency!B21</f>
        <v>1251694352.6022401</v>
      </c>
      <c r="C21" s="28">
        <f>'Total Property Damage 95%'!C22*Frequency!C21</f>
        <v>3211711865.9793906</v>
      </c>
      <c r="D21" s="28">
        <f>'Total Property Damage 95%'!D22*Frequency!D21</f>
        <v>2201138479.7505283</v>
      </c>
      <c r="E21" s="28">
        <f>'Total Property Damage 95%'!E22*Frequency!E21</f>
        <v>1113425790.3961785</v>
      </c>
      <c r="F21" s="28">
        <f>'Total Property Damage 95%'!F22*Frequency!F21</f>
        <v>741313554.56442726</v>
      </c>
      <c r="G21" s="28">
        <f>'Total Property Damage 95%'!G22*Frequency!G21</f>
        <v>277750006.53673738</v>
      </c>
    </row>
    <row r="22" spans="1:7" x14ac:dyDescent="0.35">
      <c r="A22">
        <v>2042</v>
      </c>
      <c r="B22" s="28">
        <f>'Total Property Damage 95%'!B23*Frequency!B22</f>
        <v>1280318792.4030969</v>
      </c>
      <c r="C22" s="28">
        <f>'Total Property Damage 95%'!C23*Frequency!C22</f>
        <v>3285159071.9800391</v>
      </c>
      <c r="D22" s="28">
        <f>'Total Property Damage 95%'!D23*Frequency!D22</f>
        <v>2251475333.7724223</v>
      </c>
      <c r="E22" s="28">
        <f>'Total Property Damage 95%'!E23*Frequency!E22</f>
        <v>1138888228.1260104</v>
      </c>
      <c r="F22" s="28">
        <f>'Total Property Damage 95%'!F23*Frequency!F22</f>
        <v>758266323.56276417</v>
      </c>
      <c r="G22" s="28">
        <f>'Total Property Damage 95%'!G23*Frequency!G22</f>
        <v>284101747.53905928</v>
      </c>
    </row>
    <row r="23" spans="1:7" x14ac:dyDescent="0.35">
      <c r="A23">
        <v>2043</v>
      </c>
      <c r="B23" s="28">
        <f>'Total Property Damage 95%'!B24*Frequency!B23</f>
        <v>1309597831.7491298</v>
      </c>
      <c r="C23" s="28">
        <f>'Total Property Damage 95%'!C24*Frequency!C23</f>
        <v>3360285909.3717976</v>
      </c>
      <c r="D23" s="28">
        <f>'Total Property Damage 95%'!D24*Frequency!D23</f>
        <v>2302963318.8549614</v>
      </c>
      <c r="E23" s="28">
        <f>'Total Property Damage 95%'!E24*Frequency!E23</f>
        <v>1164932954.9861443</v>
      </c>
      <c r="F23" s="28">
        <f>'Total Property Damage 95%'!F24*Frequency!F23</f>
        <v>775606777.87312794</v>
      </c>
      <c r="G23" s="28">
        <f>'Total Property Damage 95%'!G24*Frequency!G23</f>
        <v>290598743.67301422</v>
      </c>
    </row>
    <row r="24" spans="1:7" x14ac:dyDescent="0.35">
      <c r="A24">
        <v>2044</v>
      </c>
      <c r="B24" s="28">
        <f>'Total Property Damage 95%'!B25*Frequency!B24</f>
        <v>1339546440.3853371</v>
      </c>
      <c r="C24" s="28">
        <f>'Total Property Damage 95%'!C25*Frequency!C24</f>
        <v>3437130788.89571</v>
      </c>
      <c r="D24" s="28">
        <f>'Total Property Damage 95%'!D25*Frequency!D24</f>
        <v>2355628759.7008815</v>
      </c>
      <c r="E24" s="28">
        <f>'Total Property Damage 95%'!E25*Frequency!E24</f>
        <v>1191573287.0869567</v>
      </c>
      <c r="F24" s="28">
        <f>'Total Property Damage 95%'!F25*Frequency!F24</f>
        <v>793343783.29798245</v>
      </c>
      <c r="G24" s="28">
        <f>'Total Property Damage 95%'!G25*Frequency!G24</f>
        <v>297244316.713413</v>
      </c>
    </row>
    <row r="25" spans="1:7" x14ac:dyDescent="0.35">
      <c r="A25">
        <v>2045</v>
      </c>
      <c r="B25" s="28">
        <f>'Total Property Damage 95%'!B26*Frequency!B25</f>
        <v>1370179930.3931384</v>
      </c>
      <c r="C25" s="28">
        <f>'Total Property Damage 95%'!C26*Frequency!C25</f>
        <v>3515732999.6909208</v>
      </c>
      <c r="D25" s="28">
        <f>'Total Property Damage 95%'!D26*Frequency!D25</f>
        <v>2409498583.0208015</v>
      </c>
      <c r="E25" s="28">
        <f>'Total Property Damage 95%'!E26*Frequency!E25</f>
        <v>1218822845.0590129</v>
      </c>
      <c r="F25" s="28">
        <f>'Total Property Damage 95%'!F26*Frequency!F25</f>
        <v>811486408.38787425</v>
      </c>
      <c r="G25" s="28">
        <f>'Total Property Damage 95%'!G26*Frequency!G25</f>
        <v>304041864.39925265</v>
      </c>
    </row>
    <row r="26" spans="1:7" x14ac:dyDescent="0.35">
      <c r="A26">
        <v>2046</v>
      </c>
      <c r="B26" s="28">
        <f>'Total Property Damage 95%'!B27*Frequency!B26</f>
        <v>1401513964.0191128</v>
      </c>
      <c r="C26" s="28">
        <f>'Total Property Damage 95%'!C27*Frequency!C26</f>
        <v>3596132729.3823748</v>
      </c>
      <c r="D26" s="28">
        <f>'Total Property Damage 95%'!D27*Frequency!D26</f>
        <v>2464600331.3002772</v>
      </c>
      <c r="E26" s="28">
        <f>'Total Property Damage 95%'!E27*Frequency!E26</f>
        <v>1246695561.0170016</v>
      </c>
      <c r="F26" s="28">
        <f>'Total Property Damage 95%'!F27*Frequency!F26</f>
        <v>830043929.07798624</v>
      </c>
      <c r="G26" s="28">
        <f>'Total Property Damage 95%'!G27*Frequency!G26</f>
        <v>310994862.1709078</v>
      </c>
    </row>
    <row r="27" spans="1:7" x14ac:dyDescent="0.35">
      <c r="A27">
        <v>2047</v>
      </c>
      <c r="B27" s="28">
        <f>'Total Property Damage 95%'!B28*Frequency!B27</f>
        <v>1433564561.6827695</v>
      </c>
      <c r="C27" s="28">
        <f>'Total Property Damage 95%'!C28*Frequency!C27</f>
        <v>3678371084.6278811</v>
      </c>
      <c r="D27" s="28">
        <f>'Total Property Damage 95%'!D28*Frequency!D27</f>
        <v>2520962176.8816757</v>
      </c>
      <c r="E27" s="28">
        <f>'Total Property Damage 95%'!E28*Frequency!E27</f>
        <v>1275205685.6829286</v>
      </c>
      <c r="F27" s="28">
        <f>'Total Property Damage 95%'!F28*Frequency!F27</f>
        <v>849025833.43072534</v>
      </c>
      <c r="G27" s="28">
        <f>'Total Property Damage 95%'!G28*Frequency!G27</f>
        <v>318106864.9470486</v>
      </c>
    </row>
    <row r="28" spans="1:7" x14ac:dyDescent="0.35">
      <c r="A28">
        <v>2048</v>
      </c>
      <c r="B28" s="28">
        <f>'Total Property Damage 95%'!B29*Frequency!B28</f>
        <v>1466348110.1674449</v>
      </c>
      <c r="C28" s="28">
        <f>'Total Property Damage 95%'!C29*Frequency!C28</f>
        <v>3762490112.1350713</v>
      </c>
      <c r="D28" s="28">
        <f>'Total Property Damage 95%'!D29*Frequency!D28</f>
        <v>2578612936.3680997</v>
      </c>
      <c r="E28" s="28">
        <f>'Total Property Damage 95%'!E29*Frequency!E28</f>
        <v>1304367795.672204</v>
      </c>
      <c r="F28" s="28">
        <f>'Total Property Damage 95%'!F29*Frequency!F28</f>
        <v>868441826.48676574</v>
      </c>
      <c r="G28" s="28">
        <f>'Total Property Damage 95%'!G29*Frequency!G28</f>
        <v>325381508.94219464</v>
      </c>
    </row>
    <row r="29" spans="1:7" x14ac:dyDescent="0.35">
      <c r="A29">
        <v>2049</v>
      </c>
      <c r="B29" s="28">
        <f>'Total Property Damage 95%'!B30*Frequency!B29</f>
        <v>1499881370.9985151</v>
      </c>
      <c r="C29" s="28">
        <f>'Total Property Damage 95%'!C30*Frequency!C29</f>
        <v>3848532820.1589799</v>
      </c>
      <c r="D29" s="28">
        <f>'Total Property Damage 95%'!D30*Frequency!D29</f>
        <v>2637582085.3566909</v>
      </c>
      <c r="E29" s="28">
        <f>'Total Property Damage 95%'!E30*Frequency!E29</f>
        <v>1334196800.9463534</v>
      </c>
      <c r="F29" s="28">
        <f>'Total Property Damage 95%'!F30*Frequency!F29</f>
        <v>888301835.22702742</v>
      </c>
      <c r="G29" s="28">
        <f>'Total Property Damage 95%'!G30*Frequency!G29</f>
        <v>332822513.52583331</v>
      </c>
    </row>
    <row r="30" spans="1:7" x14ac:dyDescent="0.35">
      <c r="A30">
        <v>2050</v>
      </c>
      <c r="B30" s="28">
        <f>'Total Property Damage 95%'!B31*Frequency!B30</f>
        <v>1670885586.1426563</v>
      </c>
      <c r="C30" s="28">
        <f>'Total Property Damage 95%'!C31*Frequency!C30</f>
        <v>4287311077.6218543</v>
      </c>
      <c r="D30" s="28">
        <f>'Total Property Damage 95%'!D31*Frequency!D30</f>
        <v>2938297637.3369112</v>
      </c>
      <c r="E30" s="28">
        <f>'Total Property Damage 95%'!E31*Frequency!E30</f>
        <v>1486311015.5803862</v>
      </c>
      <c r="F30" s="28">
        <f>'Total Property Damage 95%'!F31*Frequency!F30</f>
        <v>989578750.24262726</v>
      </c>
      <c r="G30" s="28">
        <f>'Total Property Damage 95%'!G31*Frequency!G30</f>
        <v>370768216.30491114</v>
      </c>
    </row>
    <row r="31" spans="1:7" x14ac:dyDescent="0.35">
      <c r="A31">
        <v>2051</v>
      </c>
      <c r="B31" s="28">
        <f>'Total Property Damage 95%'!B32*Frequency!B31</f>
        <v>1709096323.2728724</v>
      </c>
      <c r="C31" s="28">
        <f>'Total Property Damage 95%'!C32*Frequency!C31</f>
        <v>4385355682.1962843</v>
      </c>
      <c r="D31" s="28">
        <f>'Total Property Damage 95%'!D32*Frequency!D31</f>
        <v>3005492255.3058219</v>
      </c>
      <c r="E31" s="28">
        <f>'Total Property Damage 95%'!E32*Frequency!E31</f>
        <v>1520300799.1904037</v>
      </c>
      <c r="F31" s="28">
        <f>'Total Property Damage 95%'!F32*Frequency!F31</f>
        <v>1012208985.2561815</v>
      </c>
      <c r="G31" s="28">
        <f>'Total Property Damage 95%'!G32*Frequency!G31</f>
        <v>379247149.25337958</v>
      </c>
    </row>
    <row r="32" spans="1:7" x14ac:dyDescent="0.35">
      <c r="A32">
        <v>2052</v>
      </c>
      <c r="B32" s="28">
        <f>'Total Property Damage 95%'!B33*Frequency!B32</f>
        <v>1748180884.7056878</v>
      </c>
      <c r="C32" s="28">
        <f>'Total Property Damage 95%'!C33*Frequency!C32</f>
        <v>4485642425.0975389</v>
      </c>
      <c r="D32" s="28">
        <f>'Total Property Damage 95%'!D33*Frequency!D32</f>
        <v>3074223517.0192647</v>
      </c>
      <c r="E32" s="28">
        <f>'Total Property Damage 95%'!E33*Frequency!E32</f>
        <v>1555067879.9998267</v>
      </c>
      <c r="F32" s="28">
        <f>'Total Property Damage 95%'!F33*Frequency!F32</f>
        <v>1035356741.0194923</v>
      </c>
      <c r="G32" s="28">
        <f>'Total Property Damage 95%'!G33*Frequency!G32</f>
        <v>387919983.13721162</v>
      </c>
    </row>
    <row r="33" spans="1:7" x14ac:dyDescent="0.35">
      <c r="A33">
        <v>2053</v>
      </c>
      <c r="B33" s="28">
        <f>'Total Property Damage 95%'!B34*Frequency!B33</f>
        <v>1788159253.5392876</v>
      </c>
      <c r="C33" s="28">
        <f>'Total Property Damage 95%'!C34*Frequency!C33</f>
        <v>4588222580.7868538</v>
      </c>
      <c r="D33" s="28">
        <f>'Total Property Damage 95%'!D34*Frequency!D33</f>
        <v>3144526563.2975764</v>
      </c>
      <c r="E33" s="28">
        <f>'Total Property Damage 95%'!E34*Frequency!E33</f>
        <v>1590630033.6715758</v>
      </c>
      <c r="F33" s="28">
        <f>'Total Property Damage 95%'!F34*Frequency!F33</f>
        <v>1059033852.4837329</v>
      </c>
      <c r="G33" s="28">
        <f>'Total Property Damage 95%'!G34*Frequency!G33</f>
        <v>396791152.19040394</v>
      </c>
    </row>
    <row r="34" spans="1:7" x14ac:dyDescent="0.35">
      <c r="A34">
        <v>2054</v>
      </c>
      <c r="B34" s="28">
        <f>'Total Property Damage 95%'!B35*Frequency!B34</f>
        <v>1829051869.8564167</v>
      </c>
      <c r="C34" s="28">
        <f>'Total Property Damage 95%'!C35*Frequency!C34</f>
        <v>4693148596.2982464</v>
      </c>
      <c r="D34" s="28">
        <f>'Total Property Damage 95%'!D35*Frequency!D34</f>
        <v>3216437338.5808372</v>
      </c>
      <c r="E34" s="28">
        <f>'Total Property Damage 95%'!E35*Frequency!E34</f>
        <v>1627005442.3722775</v>
      </c>
      <c r="F34" s="28">
        <f>'Total Property Damage 95%'!F35*Frequency!F34</f>
        <v>1083252425.248296</v>
      </c>
      <c r="G34" s="28">
        <f>'Total Property Damage 95%'!G35*Frequency!G34</f>
        <v>405865192.05147225</v>
      </c>
    </row>
    <row r="35" spans="1:7" x14ac:dyDescent="0.35">
      <c r="A35">
        <v>2055</v>
      </c>
      <c r="B35" s="28">
        <f>'Total Property Damage 95%'!B36*Frequency!B35</f>
        <v>1870879641.1749527</v>
      </c>
      <c r="C35" s="28">
        <f>'Total Property Damage 95%'!C36*Frequency!C35</f>
        <v>4800474118.0535603</v>
      </c>
      <c r="D35" s="28">
        <f>'Total Property Damage 95%'!D36*Frequency!D35</f>
        <v>3289992609.3064952</v>
      </c>
      <c r="E35" s="28">
        <f>'Total Property Damage 95%'!E36*Frequency!E35</f>
        <v>1664212704.0684171</v>
      </c>
      <c r="F35" s="28">
        <f>'Total Property Damage 95%'!F36*Frequency!F35</f>
        <v>1108024841.7501268</v>
      </c>
      <c r="G35" s="28">
        <f>'Total Property Damage 95%'!G36*Frequency!G35</f>
        <v>415146742.08242649</v>
      </c>
    </row>
    <row r="36" spans="1:7" x14ac:dyDescent="0.35">
      <c r="A36">
        <v>2056</v>
      </c>
      <c r="B36" s="28">
        <f>'Total Property Damage 95%'!B37*Frequency!B36</f>
        <v>1913663953.1374745</v>
      </c>
      <c r="C36" s="28">
        <f>'Total Property Damage 95%'!C37*Frequency!C36</f>
        <v>4910254019.2907286</v>
      </c>
      <c r="D36" s="28">
        <f>'Total Property Damage 95%'!D37*Frequency!D36</f>
        <v>3365229982.7072558</v>
      </c>
      <c r="E36" s="28">
        <f>'Total Property Damage 95%'!E37*Frequency!E36</f>
        <v>1702270842.035079</v>
      </c>
      <c r="F36" s="28">
        <f>'Total Property Damage 95%'!F37*Frequency!F36</f>
        <v>1133363767.5945971</v>
      </c>
      <c r="G36" s="28">
        <f>'Total Property Damage 95%'!G37*Frequency!G36</f>
        <v>424640547.74077672</v>
      </c>
    </row>
    <row r="37" spans="1:7" x14ac:dyDescent="0.35">
      <c r="A37">
        <v>2057</v>
      </c>
      <c r="B37" s="28">
        <f>'Total Property Damage 95%'!B38*Frequency!B37</f>
        <v>1957426680.445281</v>
      </c>
      <c r="C37" s="28">
        <f>'Total Property Damage 95%'!C38*Frequency!C37</f>
        <v>5022544428.1192865</v>
      </c>
      <c r="D37" s="28">
        <f>'Total Property Damage 95%'!D38*Frequency!D37</f>
        <v>3442187926.0388522</v>
      </c>
      <c r="E37" s="28">
        <f>'Total Property Damage 95%'!E38*Frequency!E37</f>
        <v>1741199314.5821397</v>
      </c>
      <c r="F37" s="28">
        <f>'Total Property Damage 95%'!F38*Frequency!F37</f>
        <v>1159282158.0311584</v>
      </c>
      <c r="G37" s="28">
        <f>'Total Property Damage 95%'!G38*Frequency!G37</f>
        <v>434351463.00578427</v>
      </c>
    </row>
    <row r="38" spans="1:7" x14ac:dyDescent="0.35">
      <c r="A38">
        <v>2058</v>
      </c>
      <c r="B38" s="28">
        <f>'Total Property Damage 95%'!B39*Frequency!B38</f>
        <v>2002190198.0424578</v>
      </c>
      <c r="C38" s="28">
        <f>'Total Property Damage 95%'!C39*Frequency!C38</f>
        <v>5137402756.2174683</v>
      </c>
      <c r="D38" s="28">
        <f>'Total Property Damage 95%'!D39*Frequency!D38</f>
        <v>3520905786.2475309</v>
      </c>
      <c r="E38" s="28">
        <f>'Total Property Damage 95%'!E39*Frequency!E38</f>
        <v>1781018025.0028841</v>
      </c>
      <c r="F38" s="28">
        <f>'Total Property Damage 95%'!F39*Frequency!F38</f>
        <v>1185793264.5770833</v>
      </c>
      <c r="G38" s="28">
        <f>'Total Property Damage 95%'!G39*Frequency!G38</f>
        <v>444284452.86019647</v>
      </c>
    </row>
    <row r="39" spans="1:7" x14ac:dyDescent="0.35">
      <c r="A39">
        <v>2059</v>
      </c>
      <c r="B39" s="28">
        <f>'Total Property Damage 95%'!B40*Frequency!B39</f>
        <v>2047977392.5557051</v>
      </c>
      <c r="C39" s="28">
        <f>'Total Property Damage 95%'!C40*Frequency!C39</f>
        <v>5254887728.1855688</v>
      </c>
      <c r="D39" s="28">
        <f>'Total Property Damage 95%'!D40*Frequency!D39</f>
        <v>3601423810.0872993</v>
      </c>
      <c r="E39" s="28">
        <f>'Total Property Damage 95%'!E40*Frequency!E39</f>
        <v>1821747331.7501328</v>
      </c>
      <c r="F39" s="28">
        <f>'Total Property Damage 95%'!F40*Frequency!F39</f>
        <v>1212910641.792681</v>
      </c>
      <c r="G39" s="28">
        <f>'Total Property Damage 95%'!G40*Frequency!G39</f>
        <v>454444595.82873684</v>
      </c>
    </row>
    <row r="40" spans="1:7" x14ac:dyDescent="0.35">
      <c r="A40">
        <v>2060</v>
      </c>
      <c r="B40" s="28">
        <f>'Total Property Damage 95%'!B41*Frequency!B40</f>
        <v>2220178767.9332867</v>
      </c>
      <c r="C40" s="28">
        <f>'Total Property Damage 95%'!C41*Frequency!C40</f>
        <v>5696737768.8830833</v>
      </c>
      <c r="D40" s="28">
        <f>'Total Property Damage 95%'!D41*Frequency!D40</f>
        <v>3904244600.8191171</v>
      </c>
      <c r="E40" s="28">
        <f>'Total Property Damage 95%'!E41*Frequency!E40</f>
        <v>1974926462.1732142</v>
      </c>
      <c r="F40" s="28">
        <f>'Total Property Damage 95%'!F41*Frequency!F40</f>
        <v>1314896572.6364579</v>
      </c>
      <c r="G40" s="28">
        <f>'Total Property Damage 95%'!G41*Frequency!G40</f>
        <v>492655947.53558391</v>
      </c>
    </row>
    <row r="41" spans="1:7" x14ac:dyDescent="0.35">
      <c r="A41">
        <v>2061</v>
      </c>
      <c r="B41" s="28">
        <f>'Total Property Damage 95%'!B42*Frequency!B41</f>
        <v>2270951045.8122473</v>
      </c>
      <c r="C41" s="28">
        <f>'Total Property Damage 95%'!C42*Frequency!C41</f>
        <v>5827013923.7508039</v>
      </c>
      <c r="D41" s="28">
        <f>'Total Property Damage 95%'!D42*Frequency!D41</f>
        <v>3993529029.011692</v>
      </c>
      <c r="E41" s="28">
        <f>'Total Property Damage 95%'!E42*Frequency!E41</f>
        <v>2020090174.4725223</v>
      </c>
      <c r="F41" s="28">
        <f>'Total Property Damage 95%'!F42*Frequency!F41</f>
        <v>1344966355.8143852</v>
      </c>
      <c r="G41" s="28">
        <f>'Total Property Damage 95%'!G42*Frequency!G41</f>
        <v>503922276.63857043</v>
      </c>
    </row>
    <row r="42" spans="1:7" x14ac:dyDescent="0.35">
      <c r="A42">
        <v>2062</v>
      </c>
      <c r="B42" s="28">
        <f>'Total Property Damage 95%'!B43*Frequency!B42</f>
        <v>2322884412.2658091</v>
      </c>
      <c r="C42" s="28">
        <f>'Total Property Damage 95%'!C43*Frequency!C42</f>
        <v>5960269305.8913383</v>
      </c>
      <c r="D42" s="28">
        <f>'Total Property Damage 95%'!D43*Frequency!D42</f>
        <v>4084855262.965106</v>
      </c>
      <c r="E42" s="28">
        <f>'Total Property Damage 95%'!E43*Frequency!E42</f>
        <v>2066286715.5620272</v>
      </c>
      <c r="F42" s="28">
        <f>'Total Property Damage 95%'!F43*Frequency!F42</f>
        <v>1375723791.4504478</v>
      </c>
      <c r="G42" s="28">
        <f>'Total Property Damage 95%'!G43*Frequency!G42</f>
        <v>515446250.39619207</v>
      </c>
    </row>
    <row r="43" spans="1:7" x14ac:dyDescent="0.35">
      <c r="A43">
        <v>2063</v>
      </c>
      <c r="B43" s="28">
        <f>'Total Property Damage 95%'!B44*Frequency!B43</f>
        <v>2376005419.7106514</v>
      </c>
      <c r="C43" s="28">
        <f>'Total Property Damage 95%'!C44*Frequency!C43</f>
        <v>6096572045.9242296</v>
      </c>
      <c r="D43" s="28">
        <f>'Total Property Damage 95%'!D44*Frequency!D43</f>
        <v>4178269995.8245058</v>
      </c>
      <c r="E43" s="28">
        <f>'Total Property Damage 95%'!E44*Frequency!E43</f>
        <v>2113539704.7426143</v>
      </c>
      <c r="F43" s="28">
        <f>'Total Property Damage 95%'!F44*Frequency!F43</f>
        <v>1407184605.161967</v>
      </c>
      <c r="G43" s="28">
        <f>'Total Property Damage 95%'!G44*Frequency!G43</f>
        <v>527233760.76912713</v>
      </c>
    </row>
    <row r="44" spans="1:7" x14ac:dyDescent="0.35">
      <c r="A44">
        <v>2064</v>
      </c>
      <c r="B44" s="28">
        <f>'Total Property Damage 95%'!B45*Frequency!B44</f>
        <v>2430341227.7788291</v>
      </c>
      <c r="C44" s="28">
        <f>'Total Property Damage 95%'!C45*Frequency!C44</f>
        <v>6235991832.5177698</v>
      </c>
      <c r="D44" s="28">
        <f>'Total Property Damage 95%'!D45*Frequency!D44</f>
        <v>4273820988.5397468</v>
      </c>
      <c r="E44" s="28">
        <f>'Total Property Damage 95%'!E45*Frequency!E44</f>
        <v>2161873301.4544234</v>
      </c>
      <c r="F44" s="28">
        <f>'Total Property Damage 95%'!F45*Frequency!F44</f>
        <v>1439364882.1883917</v>
      </c>
      <c r="G44" s="28">
        <f>'Total Property Damage 95%'!G45*Frequency!G44</f>
        <v>539290834.45867431</v>
      </c>
    </row>
    <row r="45" spans="1:7" x14ac:dyDescent="0.35">
      <c r="A45">
        <v>2065</v>
      </c>
      <c r="B45" s="28">
        <f>'Total Property Damage 95%'!B46*Frequency!B45</f>
        <v>2485919617.2039051</v>
      </c>
      <c r="C45" s="28">
        <f>'Total Property Damage 95%'!C46*Frequency!C45</f>
        <v>6378599948.0193224</v>
      </c>
      <c r="D45" s="28">
        <f>'Total Property Damage 95%'!D46*Frequency!D45</f>
        <v>4371557094.2845411</v>
      </c>
      <c r="E45" s="28">
        <f>'Total Property Damage 95%'!E46*Frequency!E45</f>
        <v>2211312217.629055</v>
      </c>
      <c r="F45" s="28">
        <f>'Total Property Damage 95%'!F46*Frequency!F45</f>
        <v>1472281075.6153357</v>
      </c>
      <c r="G45" s="28">
        <f>'Total Property Damage 95%'!G46*Frequency!G45</f>
        <v>551623635.98807585</v>
      </c>
    </row>
    <row r="46" spans="1:7" x14ac:dyDescent="0.35">
      <c r="A46">
        <v>2066</v>
      </c>
      <c r="B46" s="28">
        <f>'Total Property Damage 95%'!B47*Frequency!B46</f>
        <v>2542769004.0246468</v>
      </c>
      <c r="C46" s="28">
        <f>'Total Property Damage 95%'!C47*Frequency!C46</f>
        <v>6524469304.9004498</v>
      </c>
      <c r="D46" s="28">
        <f>'Total Property Damage 95%'!D47*Frequency!D46</f>
        <v>4471528283.4340401</v>
      </c>
      <c r="E46" s="28">
        <f>'Total Property Damage 95%'!E47*Frequency!E46</f>
        <v>2261881730.3242497</v>
      </c>
      <c r="F46" s="28">
        <f>'Total Property Damage 95%'!F47*Frequency!F46</f>
        <v>1505950014.7866898</v>
      </c>
      <c r="G46" s="28">
        <f>'Total Property Damage 95%'!G47*Frequency!G46</f>
        <v>564238470.85430634</v>
      </c>
    </row>
    <row r="47" spans="1:7" x14ac:dyDescent="0.35">
      <c r="A47">
        <v>2067</v>
      </c>
      <c r="B47" s="28">
        <f>'Total Property Damage 95%'!B48*Frequency!B47</f>
        <v>2600918454.1135354</v>
      </c>
      <c r="C47" s="28">
        <f>'Total Property Damage 95%'!C48*Frequency!C47</f>
        <v>6673674483.0355053</v>
      </c>
      <c r="D47" s="28">
        <f>'Total Property Damage 95%'!D48*Frequency!D47</f>
        <v>4573785669.1136084</v>
      </c>
      <c r="E47" s="28">
        <f>'Total Property Damage 95%'!E48*Frequency!E47</f>
        <v>2313607694.6475053</v>
      </c>
      <c r="F47" s="28">
        <f>'Total Property Damage 95%'!F48*Frequency!F47</f>
        <v>1540388913.9091015</v>
      </c>
      <c r="G47" s="28">
        <f>'Total Property Damage 95%'!G48*Frequency!G47</f>
        <v>577141788.75193763</v>
      </c>
    </row>
    <row r="48" spans="1:7" x14ac:dyDescent="0.35">
      <c r="A48">
        <v>2068</v>
      </c>
      <c r="B48" s="28">
        <f>'Total Property Damage 95%'!B49*Frequency!B48</f>
        <v>2660397698.0375266</v>
      </c>
      <c r="C48" s="28">
        <f>'Total Property Damage 95%'!C49*Frequency!C48</f>
        <v>6826291767.8327217</v>
      </c>
      <c r="D48" s="28">
        <f>'Total Property Damage 95%'!D49*Frequency!D48</f>
        <v>4678381533.3318825</v>
      </c>
      <c r="E48" s="28">
        <f>'Total Property Damage 95%'!E49*Frequency!E48</f>
        <v>2366516556.9752412</v>
      </c>
      <c r="F48" s="28">
        <f>'Total Property Damage 95%'!F49*Frequency!F48</f>
        <v>1575615380.8532324</v>
      </c>
      <c r="G48" s="28">
        <f>'Total Property Damage 95%'!G49*Frequency!G48</f>
        <v>590340186.87073016</v>
      </c>
    </row>
    <row r="49" spans="1:7" x14ac:dyDescent="0.35">
      <c r="A49">
        <v>2069</v>
      </c>
      <c r="B49" s="28">
        <f>'Total Property Damage 95%'!B50*Frequency!B49</f>
        <v>2721237146.2586474</v>
      </c>
      <c r="C49" s="28">
        <f>'Total Property Damage 95%'!C50*Frequency!C49</f>
        <v>6982399189.2373037</v>
      </c>
      <c r="D49" s="28">
        <f>'Total Property Damage 95%'!D50*Frequency!D49</f>
        <v>4785369353.7114277</v>
      </c>
      <c r="E49" s="28">
        <f>'Total Property Damage 95%'!E50*Frequency!E49</f>
        <v>2420635368.4742618</v>
      </c>
      <c r="F49" s="28">
        <f>'Total Property Damage 95%'!F50*Frequency!F49</f>
        <v>1611647426.1562839</v>
      </c>
      <c r="G49" s="28">
        <f>'Total Property Damage 95%'!G50*Frequency!G49</f>
        <v>603840413.26863396</v>
      </c>
    </row>
    <row r="50" spans="1:7" x14ac:dyDescent="0.35">
      <c r="A50">
        <v>2070</v>
      </c>
      <c r="B50" s="28">
        <f>'Total Property Damage 95%'!B51*Frequency!B50</f>
        <v>2859966824.5345979</v>
      </c>
      <c r="C50" s="28">
        <f>'Total Property Damage 95%'!C51*Frequency!C50</f>
        <v>7338364487.7593155</v>
      </c>
      <c r="D50" s="28">
        <f>'Total Property Damage 95%'!D51*Frequency!D50</f>
        <v>5029329256.9432058</v>
      </c>
      <c r="E50" s="28">
        <f>'Total Property Damage 95%'!E51*Frequency!E50</f>
        <v>2544040256.7081017</v>
      </c>
      <c r="F50" s="28">
        <f>'Total Property Damage 95%'!F51*Frequency!F50</f>
        <v>1693809809.2592499</v>
      </c>
      <c r="G50" s="28">
        <f>'Total Property Damage 95%'!G51*Frequency!G50</f>
        <v>634624421.33568108</v>
      </c>
    </row>
    <row r="51" spans="1:7" x14ac:dyDescent="0.35">
      <c r="A51">
        <v>2071</v>
      </c>
      <c r="B51" s="28">
        <f>'Total Property Damage 95%'!B52*Frequency!B51</f>
        <v>2925370130.0869026</v>
      </c>
      <c r="C51" s="28">
        <f>'Total Property Damage 95%'!C52*Frequency!C51</f>
        <v>7506182271.7733679</v>
      </c>
      <c r="D51" s="28">
        <f>'Total Property Damage 95%'!D52*Frequency!D51</f>
        <v>5144342744.2652225</v>
      </c>
      <c r="E51" s="28">
        <f>'Total Property Damage 95%'!E52*Frequency!E51</f>
        <v>2602218778.507535</v>
      </c>
      <c r="F51" s="28">
        <f>'Total Property Damage 95%'!F52*Frequency!F51</f>
        <v>1732544790.2220104</v>
      </c>
      <c r="G51" s="28">
        <f>'Total Property Damage 95%'!G52*Frequency!G51</f>
        <v>649137364.13750064</v>
      </c>
    </row>
    <row r="52" spans="1:7" x14ac:dyDescent="0.35">
      <c r="A52">
        <v>2072</v>
      </c>
      <c r="B52" s="28">
        <f>'Total Property Damage 95%'!B53*Frequency!B52</f>
        <v>2992269114.6591425</v>
      </c>
      <c r="C52" s="28">
        <f>'Total Property Damage 95%'!C53*Frequency!C52</f>
        <v>7677837805.830821</v>
      </c>
      <c r="D52" s="28">
        <f>'Total Property Damage 95%'!D53*Frequency!D52</f>
        <v>5261986423.7242355</v>
      </c>
      <c r="E52" s="28">
        <f>'Total Property Damage 95%'!E53*Frequency!E52</f>
        <v>2661727758.9700513</v>
      </c>
      <c r="F52" s="28">
        <f>'Total Property Damage 95%'!F53*Frequency!F52</f>
        <v>1772165584.1857245</v>
      </c>
      <c r="G52" s="28">
        <f>'Total Property Damage 95%'!G53*Frequency!G52</f>
        <v>663982196.95440269</v>
      </c>
    </row>
    <row r="53" spans="1:7" x14ac:dyDescent="0.35">
      <c r="A53">
        <v>2073</v>
      </c>
      <c r="B53" s="28">
        <f>'Total Property Damage 95%'!B54*Frequency!B53</f>
        <v>3060697982.2676411</v>
      </c>
      <c r="C53" s="28">
        <f>'Total Property Damage 95%'!C54*Frequency!C53</f>
        <v>7853418853.7254963</v>
      </c>
      <c r="D53" s="28">
        <f>'Total Property Damage 95%'!D54*Frequency!D53</f>
        <v>5382320444.0109634</v>
      </c>
      <c r="E53" s="28">
        <f>'Total Property Damage 95%'!E54*Frequency!E53</f>
        <v>2722597623.761332</v>
      </c>
      <c r="F53" s="28">
        <f>'Total Property Damage 95%'!F54*Frequency!F53</f>
        <v>1812692448.4127734</v>
      </c>
      <c r="G53" s="28">
        <f>'Total Property Damage 95%'!G54*Frequency!G53</f>
        <v>679166509.63109469</v>
      </c>
    </row>
    <row r="54" spans="1:7" x14ac:dyDescent="0.35">
      <c r="A54">
        <v>2074</v>
      </c>
      <c r="B54" s="28">
        <f>'Total Property Damage 95%'!B55*Frequency!B54</f>
        <v>3130691719.1251125</v>
      </c>
      <c r="C54" s="28">
        <f>'Total Property Damage 95%'!C55*Frequency!C54</f>
        <v>8033015186.2822638</v>
      </c>
      <c r="D54" s="28">
        <f>'Total Property Damage 95%'!D55*Frequency!D54</f>
        <v>5505406329.3297033</v>
      </c>
      <c r="E54" s="28">
        <f>'Total Property Damage 95%'!E55*Frequency!E54</f>
        <v>2784859494.3380361</v>
      </c>
      <c r="F54" s="28">
        <f>'Total Property Damage 95%'!F55*Frequency!F54</f>
        <v>1854146103.4198337</v>
      </c>
      <c r="G54" s="28">
        <f>'Total Property Damage 95%'!G55*Frequency!G54</f>
        <v>694698065.58105683</v>
      </c>
    </row>
    <row r="55" spans="1:7" x14ac:dyDescent="0.35">
      <c r="A55">
        <v>2075</v>
      </c>
      <c r="B55" s="28">
        <f>'Total Property Damage 95%'!B56*Frequency!B55</f>
        <v>3202286111.5283632</v>
      </c>
      <c r="C55" s="28">
        <f>'Total Property Damage 95%'!C56*Frequency!C55</f>
        <v>8216718627.2549467</v>
      </c>
      <c r="D55" s="28">
        <f>'Total Property Damage 95%'!D56*Frequency!D55</f>
        <v>5631307010.8543348</v>
      </c>
      <c r="E55" s="28">
        <f>'Total Property Damage 95%'!E56*Frequency!E55</f>
        <v>2848545203.8595324</v>
      </c>
      <c r="F55" s="28">
        <f>'Total Property Damage 95%'!F56*Frequency!F55</f>
        <v>1896547743.5718367</v>
      </c>
      <c r="G55" s="28">
        <f>'Total Property Damage 95%'!G56*Frequency!G55</f>
        <v>710584805.75580919</v>
      </c>
    </row>
    <row r="56" spans="1:7" x14ac:dyDescent="0.35">
      <c r="A56">
        <v>2076</v>
      </c>
      <c r="B56" s="28">
        <f>'Total Property Damage 95%'!B57*Frequency!B56</f>
        <v>3275517764.1550589</v>
      </c>
      <c r="C56" s="28">
        <f>'Total Property Damage 95%'!C57*Frequency!C56</f>
        <v>8404623100.2738314</v>
      </c>
      <c r="D56" s="28">
        <f>'Total Property Damage 95%'!D57*Frequency!D56</f>
        <v>5760086858.9036837</v>
      </c>
      <c r="E56" s="28">
        <f>'Total Property Damage 95%'!E57*Frequency!E56</f>
        <v>2913687313.4635115</v>
      </c>
      <c r="F56" s="28">
        <f>'Total Property Damage 95%'!F57*Frequency!F56</f>
        <v>1939919047.9181898</v>
      </c>
      <c r="G56" s="28">
        <f>'Total Property Damage 95%'!G57*Frequency!G56</f>
        <v>726834852.70495009</v>
      </c>
    </row>
    <row r="57" spans="1:7" x14ac:dyDescent="0.35">
      <c r="A57">
        <v>2077</v>
      </c>
      <c r="B57" s="28">
        <f>'Total Property Damage 95%'!B58*Frequency!B57</f>
        <v>3350424118.7789092</v>
      </c>
      <c r="C57" s="28">
        <f>'Total Property Damage 95%'!C58*Frequency!C57</f>
        <v>8596824676.8668118</v>
      </c>
      <c r="D57" s="28">
        <f>'Total Property Damage 95%'!D58*Frequency!D57</f>
        <v>5891811715.8526783</v>
      </c>
      <c r="E57" s="28">
        <f>'Total Property Damage 95%'!E58*Frequency!E57</f>
        <v>2980319128.9137969</v>
      </c>
      <c r="F57" s="28">
        <f>'Total Property Damage 95%'!F58*Frequency!F57</f>
        <v>1984282191.2768106</v>
      </c>
      <c r="G57" s="28">
        <f>'Total Property Damage 95%'!G58*Frequency!G57</f>
        <v>743456514.72904074</v>
      </c>
    </row>
    <row r="58" spans="1:7" x14ac:dyDescent="0.35">
      <c r="A58">
        <v>2078</v>
      </c>
      <c r="B58" s="28">
        <f>'Total Property Damage 95%'!B59*Frequency!B58</f>
        <v>3427043473.4128447</v>
      </c>
      <c r="C58" s="28">
        <f>'Total Property Damage 95%'!C59*Frequency!C58</f>
        <v>8793421625.5786934</v>
      </c>
      <c r="D58" s="28">
        <f>'Total Property Damage 95%'!D59*Frequency!D58</f>
        <v>6026548929.7961531</v>
      </c>
      <c r="E58" s="28">
        <f>'Total Property Damage 95%'!E59*Frequency!E58</f>
        <v>3048474717.6288676</v>
      </c>
      <c r="F58" s="28">
        <f>'Total Property Damage 95%'!F59*Frequency!F58</f>
        <v>2029659855.5716381</v>
      </c>
      <c r="G58" s="28">
        <f>'Total Property Damage 95%'!G59*Frequency!G58</f>
        <v>760458290.12746263</v>
      </c>
    </row>
    <row r="59" spans="1:7" x14ac:dyDescent="0.35">
      <c r="A59">
        <v>2079</v>
      </c>
      <c r="B59" s="28">
        <f>'Total Property Damage 95%'!B60*Frequency!B59</f>
        <v>3505415001.8899717</v>
      </c>
      <c r="C59" s="28">
        <f>'Total Property Damage 95%'!C60*Frequency!C59</f>
        <v>8994514462.2138023</v>
      </c>
      <c r="D59" s="28">
        <f>'Total Property Damage 95%'!D60*Frequency!D59</f>
        <v>6164367388.982481</v>
      </c>
      <c r="E59" s="28">
        <f>'Total Property Damage 95%'!E60*Frequency!E59</f>
        <v>3118188926.0998001</v>
      </c>
      <c r="F59" s="28">
        <f>'Total Property Damage 95%'!F60*Frequency!F59</f>
        <v>2076075241.4294095</v>
      </c>
      <c r="G59" s="28">
        <f>'Total Property Damage 95%'!G60*Frequency!G59</f>
        <v>777848871.54341424</v>
      </c>
    </row>
    <row r="60" spans="1:7" x14ac:dyDescent="0.35">
      <c r="A60">
        <v>2080</v>
      </c>
      <c r="B60" s="28">
        <f>'Total Property Damage 95%'!B61*Frequency!B60</f>
        <v>3592692592.3012333</v>
      </c>
      <c r="C60" s="28">
        <f>'Total Property Damage 95%'!C61*Frequency!C60</f>
        <v>9218459287.2225418</v>
      </c>
      <c r="D60" s="28">
        <f>'Total Property Damage 95%'!D61*Frequency!D60</f>
        <v>6317847399.7173233</v>
      </c>
      <c r="E60" s="28">
        <f>'Total Property Damage 95%'!E61*Frequency!E60</f>
        <v>3195825387.3377247</v>
      </c>
      <c r="F60" s="28">
        <f>'Total Property Damage 95%'!F61*Frequency!F60</f>
        <v>2127765225.2078617</v>
      </c>
      <c r="G60" s="28">
        <f>'Total Property Damage 95%'!G61*Frequency!G60</f>
        <v>797215701.19862616</v>
      </c>
    </row>
    <row r="61" spans="1:7" x14ac:dyDescent="0.35">
      <c r="A61">
        <v>2081</v>
      </c>
      <c r="B61" s="28">
        <f>'Total Property Damage 95%'!B62*Frequency!B61</f>
        <v>3674852276.5863872</v>
      </c>
      <c r="C61" s="28">
        <f>'Total Property Damage 95%'!C62*Frequency!C61</f>
        <v>9429272120.5433636</v>
      </c>
      <c r="D61" s="28">
        <f>'Total Property Damage 95%'!D62*Frequency!D61</f>
        <v>6462327433.6714869</v>
      </c>
      <c r="E61" s="28">
        <f>'Total Property Damage 95%'!E62*Frequency!E61</f>
        <v>3268909292.5448675</v>
      </c>
      <c r="F61" s="28">
        <f>'Total Property Damage 95%'!F62*Frequency!F61</f>
        <v>2176424139.0015497</v>
      </c>
      <c r="G61" s="28">
        <f>'Total Property Damage 95%'!G62*Frequency!G61</f>
        <v>815446871.45182431</v>
      </c>
    </row>
    <row r="62" spans="1:7" x14ac:dyDescent="0.35">
      <c r="A62">
        <v>2082</v>
      </c>
      <c r="B62" s="28">
        <f>'Total Property Damage 95%'!B63*Frequency!B62</f>
        <v>3758890834.0421276</v>
      </c>
      <c r="C62" s="28">
        <f>'Total Property Damage 95%'!C63*Frequency!C62</f>
        <v>9644905938.5111942</v>
      </c>
      <c r="D62" s="28">
        <f>'Total Property Damage 95%'!D63*Frequency!D62</f>
        <v>6610111517.073307</v>
      </c>
      <c r="E62" s="28">
        <f>'Total Property Damage 95%'!E63*Frequency!E62</f>
        <v>3343664520.9793339</v>
      </c>
      <c r="F62" s="28">
        <f>'Total Property Damage 95%'!F63*Frequency!F62</f>
        <v>2226195811.7892904</v>
      </c>
      <c r="G62" s="28">
        <f>'Total Property Damage 95%'!G63*Frequency!G62</f>
        <v>834094962.20508444</v>
      </c>
    </row>
    <row r="63" spans="1:7" x14ac:dyDescent="0.35">
      <c r="A63">
        <v>2083</v>
      </c>
      <c r="B63" s="28">
        <f>'Total Property Damage 95%'!B64*Frequency!B63</f>
        <v>3844851231.7808738</v>
      </c>
      <c r="C63" s="28">
        <f>'Total Property Damage 95%'!C64*Frequency!C63</f>
        <v>9865470990.0734043</v>
      </c>
      <c r="D63" s="28">
        <f>'Total Property Damage 95%'!D64*Frequency!D63</f>
        <v>6761275208.7557459</v>
      </c>
      <c r="E63" s="28">
        <f>'Total Property Damage 95%'!E64*Frequency!E63</f>
        <v>3420129293.3864751</v>
      </c>
      <c r="F63" s="28">
        <f>'Total Property Damage 95%'!F64*Frequency!F63</f>
        <v>2277105690.7601452</v>
      </c>
      <c r="G63" s="28">
        <f>'Total Property Damage 95%'!G64*Frequency!G63</f>
        <v>853169507.82734489</v>
      </c>
    </row>
    <row r="64" spans="1:7" x14ac:dyDescent="0.35">
      <c r="A64">
        <v>2084</v>
      </c>
      <c r="B64" s="28">
        <f>'Total Property Damage 95%'!B65*Frequency!B64</f>
        <v>3932777419.5107751</v>
      </c>
      <c r="C64" s="28">
        <f>'Total Property Damage 95%'!C65*Frequency!C64</f>
        <v>10091080045.411367</v>
      </c>
      <c r="D64" s="28">
        <f>'Total Property Damage 95%'!D65*Frequency!D64</f>
        <v>6915895795.4730177</v>
      </c>
      <c r="E64" s="28">
        <f>'Total Property Damage 95%'!E65*Frequency!E64</f>
        <v>3498342704.5648174</v>
      </c>
      <c r="F64" s="28">
        <f>'Total Property Damage 95%'!F65*Frequency!F64</f>
        <v>2329179805.0435905</v>
      </c>
      <c r="G64" s="28">
        <f>'Total Property Damage 95%'!G65*Frequency!G64</f>
        <v>872680260.72477472</v>
      </c>
    </row>
    <row r="65" spans="1:7" x14ac:dyDescent="0.35">
      <c r="A65">
        <v>2085</v>
      </c>
      <c r="B65" s="28">
        <f>'Total Property Damage 95%'!B66*Frequency!B65</f>
        <v>4022714352.0062504</v>
      </c>
      <c r="C65" s="28">
        <f>'Total Property Damage 95%'!C66*Frequency!C65</f>
        <v>10321848453.597431</v>
      </c>
      <c r="D65" s="28">
        <f>'Total Property Damage 95%'!D66*Frequency!D65</f>
        <v>7074052331.4156427</v>
      </c>
      <c r="E65" s="28">
        <f>'Total Property Damage 95%'!E66*Frequency!E65</f>
        <v>3578344743.3543963</v>
      </c>
      <c r="F65" s="28">
        <f>'Total Property Damage 95%'!F66*Frequency!F65</f>
        <v>2382444779.0176549</v>
      </c>
      <c r="G65" s="28">
        <f>'Total Property Damage 95%'!G66*Frequency!G65</f>
        <v>892637196.32696831</v>
      </c>
    </row>
    <row r="66" spans="1:7" x14ac:dyDescent="0.35">
      <c r="A66">
        <v>2086</v>
      </c>
      <c r="B66" s="28">
        <f>'Total Property Damage 95%'!B67*Frequency!B66</f>
        <v>4114708012.092401</v>
      </c>
      <c r="C66" s="28">
        <f>'Total Property Damage 95%'!C67*Frequency!C66</f>
        <v>10557894201.570423</v>
      </c>
      <c r="D66" s="28">
        <f>'Total Property Damage 95%'!D67*Frequency!D66</f>
        <v>7235825678.6291561</v>
      </c>
      <c r="E66" s="28">
        <f>'Total Property Damage 95%'!E67*Frequency!E66</f>
        <v>3660176313.0821943</v>
      </c>
      <c r="F66" s="28">
        <f>'Total Property Damage 95%'!F67*Frequency!F66</f>
        <v>2436927845.921391</v>
      </c>
      <c r="G66" s="28">
        <f>'Total Property Damage 95%'!G67*Frequency!G66</f>
        <v>913050518.18717051</v>
      </c>
    </row>
    <row r="67" spans="1:7" x14ac:dyDescent="0.35">
      <c r="A67">
        <v>2087</v>
      </c>
      <c r="B67" s="28">
        <f>'Total Property Damage 95%'!B68*Frequency!B67</f>
        <v>4208805434.155046</v>
      </c>
      <c r="C67" s="28">
        <f>'Total Property Damage 95%'!C68*Frequency!C67</f>
        <v>10799337974.459846</v>
      </c>
      <c r="D67" s="28">
        <f>'Total Property Damage 95%'!D68*Frequency!D67</f>
        <v>7401298548.3571491</v>
      </c>
      <c r="E67" s="28">
        <f>'Total Property Damage 95%'!E68*Frequency!E67</f>
        <v>3743879252.4751282</v>
      </c>
      <c r="F67" s="28">
        <f>'Total Property Damage 95%'!F68*Frequency!F67</f>
        <v>2492656861.7786474</v>
      </c>
      <c r="G67" s="28">
        <f>'Total Property Damage 95%'!G68*Frequency!G67</f>
        <v>933930663.19913328</v>
      </c>
    </row>
    <row r="68" spans="1:7" x14ac:dyDescent="0.35">
      <c r="A68">
        <v>2088</v>
      </c>
      <c r="B68" s="28">
        <f>'Total Property Damage 95%'!B69*Frequency!B68</f>
        <v>4305054728.1883917</v>
      </c>
      <c r="C68" s="28">
        <f>'Total Property Damage 95%'!C69*Frequency!C68</f>
        <v>11046303217.289593</v>
      </c>
      <c r="D68" s="28">
        <f>'Total Property Damage 95%'!D69*Frequency!D68</f>
        <v>7570555543.3297405</v>
      </c>
      <c r="E68" s="28">
        <f>'Total Property Damage 95%'!E69*Frequency!E68</f>
        <v>3829496357.051302</v>
      </c>
      <c r="F68" s="28">
        <f>'Total Property Damage 95%'!F69*Frequency!F68</f>
        <v>2549660319.6402564</v>
      </c>
      <c r="G68" s="28">
        <f>'Total Property Damage 95%'!G69*Frequency!G68</f>
        <v>955288306.93327677</v>
      </c>
    </row>
    <row r="69" spans="1:7" x14ac:dyDescent="0.35">
      <c r="A69">
        <v>2089</v>
      </c>
      <c r="B69" s="28">
        <f>'Total Property Damage 95%'!B70*Frequency!B69</f>
        <v>4403505104.3926392</v>
      </c>
      <c r="C69" s="28">
        <f>'Total Property Damage 95%'!C70*Frequency!C69</f>
        <v>11298916198.092739</v>
      </c>
      <c r="D69" s="28">
        <f>'Total Property Damage 95%'!D70*Frequency!D69</f>
        <v>7743683201.0191488</v>
      </c>
      <c r="E69" s="28">
        <f>'Total Property Damage 95%'!E70*Frequency!E69</f>
        <v>3917071401.0004292</v>
      </c>
      <c r="F69" s="28">
        <f>'Total Property Damage 95%'!F70*Frequency!F69</f>
        <v>2607967364.1519194</v>
      </c>
      <c r="G69" s="28">
        <f>'Total Property Damage 95%'!G70*Frequency!G69</f>
        <v>977134369.0948782</v>
      </c>
    </row>
    <row r="70" spans="1:7" x14ac:dyDescent="0.35">
      <c r="A70">
        <v>2090</v>
      </c>
      <c r="B70" s="28">
        <f>'Total Property Damage 95%'!B71*Frequency!B70</f>
        <v>4431865613.5244427</v>
      </c>
      <c r="C70" s="28">
        <f>'Total Property Damage 95%'!C71*Frequency!C70</f>
        <v>11371686186.640236</v>
      </c>
      <c r="D70" s="28">
        <f>'Total Property Damage 95%'!D71*Frequency!D70</f>
        <v>7793555925.7986031</v>
      </c>
      <c r="E70" s="28">
        <f>'Total Property Damage 95%'!E71*Frequency!E70</f>
        <v>3942299063.193254</v>
      </c>
      <c r="F70" s="28">
        <f>'Total Property Damage 95%'!F71*Frequency!F70</f>
        <v>2624763820.7230034</v>
      </c>
      <c r="G70" s="28">
        <f>'Total Property Damage 95%'!G71*Frequency!G70</f>
        <v>983427544.08633471</v>
      </c>
    </row>
    <row r="71" spans="1:7" x14ac:dyDescent="0.35">
      <c r="A71">
        <v>2091</v>
      </c>
      <c r="B71" s="28">
        <f>'Total Property Damage 95%'!B72*Frequency!B71</f>
        <v>4533215971.2983513</v>
      </c>
      <c r="C71" s="28">
        <f>'Total Property Damage 95%'!C72*Frequency!C71</f>
        <v>11631740205.42445</v>
      </c>
      <c r="D71" s="28">
        <f>'Total Property Damage 95%'!D72*Frequency!D71</f>
        <v>7971783279.7599287</v>
      </c>
      <c r="E71" s="28">
        <f>'Total Property Damage 95%'!E72*Frequency!E71</f>
        <v>4032453741.9107423</v>
      </c>
      <c r="F71" s="28">
        <f>'Total Property Damage 95%'!F72*Frequency!F71</f>
        <v>2684788373.6991782</v>
      </c>
      <c r="G71" s="28">
        <f>'Total Property Damage 95%'!G72*Frequency!G71</f>
        <v>1005917109.9101961</v>
      </c>
    </row>
    <row r="72" spans="1:7" x14ac:dyDescent="0.35">
      <c r="A72">
        <v>2092</v>
      </c>
      <c r="B72" s="28">
        <f>'Total Property Damage 95%'!B73*Frequency!B72</f>
        <v>4636884065.1943922</v>
      </c>
      <c r="C72" s="28">
        <f>'Total Property Damage 95%'!C73*Frequency!C72</f>
        <v>11897741283.560802</v>
      </c>
      <c r="D72" s="28">
        <f>'Total Property Damage 95%'!D73*Frequency!D72</f>
        <v>8154086435.5763388</v>
      </c>
      <c r="E72" s="28">
        <f>'Total Property Damage 95%'!E73*Frequency!E72</f>
        <v>4124670127.7601271</v>
      </c>
      <c r="F72" s="28">
        <f>'Total Property Damage 95%'!F73*Frequency!F72</f>
        <v>2746185601.4019494</v>
      </c>
      <c r="G72" s="28">
        <f>'Total Property Damage 95%'!G73*Frequency!G72</f>
        <v>1028920979.582864</v>
      </c>
    </row>
    <row r="73" spans="1:7" x14ac:dyDescent="0.35">
      <c r="A73">
        <v>2093</v>
      </c>
      <c r="B73" s="28">
        <f>'Total Property Damage 95%'!B74*Frequency!B73</f>
        <v>4742922898.4860582</v>
      </c>
      <c r="C73" s="28">
        <f>'Total Property Damage 95%'!C74*Frequency!C73</f>
        <v>12169825421.696783</v>
      </c>
      <c r="D73" s="28">
        <f>'Total Property Damage 95%'!D74*Frequency!D73</f>
        <v>8340558600.9423428</v>
      </c>
      <c r="E73" s="28">
        <f>'Total Property Damage 95%'!E74*Frequency!E73</f>
        <v>4218995369.0021329</v>
      </c>
      <c r="F73" s="28">
        <f>'Total Property Damage 95%'!F74*Frequency!F73</f>
        <v>2808986894.9173241</v>
      </c>
      <c r="G73" s="28">
        <f>'Total Property Damage 95%'!G74*Frequency!G73</f>
        <v>1052450914.489639</v>
      </c>
    </row>
    <row r="74" spans="1:7" x14ac:dyDescent="0.35">
      <c r="A74">
        <v>2094</v>
      </c>
      <c r="B74" s="28">
        <f>'Total Property Damage 95%'!B75*Frequency!B74</f>
        <v>4851386686.5550632</v>
      </c>
      <c r="C74" s="28">
        <f>'Total Property Damage 95%'!C75*Frequency!C74</f>
        <v>12448131730.618029</v>
      </c>
      <c r="D74" s="28">
        <f>'Total Property Damage 95%'!D75*Frequency!D74</f>
        <v>8531295115.0776424</v>
      </c>
      <c r="E74" s="28">
        <f>'Total Property Damage 95%'!E75*Frequency!E74</f>
        <v>4315477692.1100264</v>
      </c>
      <c r="F74" s="28">
        <f>'Total Property Damage 95%'!F75*Frequency!F74</f>
        <v>2873224363.2000523</v>
      </c>
      <c r="G74" s="28">
        <f>'Total Property Damage 95%'!G75*Frequency!G74</f>
        <v>1076518944.9816952</v>
      </c>
    </row>
    <row r="75" spans="1:7" x14ac:dyDescent="0.35">
      <c r="A75">
        <v>2095</v>
      </c>
      <c r="B75" s="28">
        <f>'Total Property Damage 95%'!B76*Frequency!B75</f>
        <v>4962330884.6104984</v>
      </c>
      <c r="C75" s="28">
        <f>'Total Property Damage 95%'!C76*Frequency!C75</f>
        <v>12732802502.372673</v>
      </c>
      <c r="D75" s="28">
        <f>'Total Property Damage 95%'!D76*Frequency!D75</f>
        <v>8726393497.4720268</v>
      </c>
      <c r="E75" s="28">
        <f>'Total Property Damage 95%'!E76*Frequency!E75</f>
        <v>4414166426.4267807</v>
      </c>
      <c r="F75" s="28">
        <f>'Total Property Damage 95%'!F76*Frequency!F75</f>
        <v>2938930849.4902487</v>
      </c>
      <c r="G75" s="28">
        <f>'Total Property Damage 95%'!G76*Frequency!G75</f>
        <v>1101137376.526942</v>
      </c>
    </row>
    <row r="76" spans="1:7" x14ac:dyDescent="0.35">
      <c r="A76">
        <v>2096</v>
      </c>
      <c r="B76" s="28">
        <f>'Total Property Damage 95%'!B77*Frequency!B76</f>
        <v>5075812216.0418978</v>
      </c>
      <c r="C76" s="28">
        <f>'Total Property Damage 95%'!C77*Frequency!C76</f>
        <v>13023983283.022232</v>
      </c>
      <c r="D76" s="28">
        <f>'Total Property Damage 95%'!D77*Frequency!D76</f>
        <v>8925953497.7449951</v>
      </c>
      <c r="E76" s="28">
        <f>'Total Property Damage 95%'!E77*Frequency!E76</f>
        <v>4515112029.3861065</v>
      </c>
      <c r="F76" s="28">
        <f>'Total Property Damage 95%'!F77*Frequency!F76</f>
        <v>3006139948.1054344</v>
      </c>
      <c r="G76" s="28">
        <f>'Total Property Damage 95%'!G77*Frequency!G76</f>
        <v>1126318796.0015452</v>
      </c>
    </row>
    <row r="77" spans="1:7" x14ac:dyDescent="0.35">
      <c r="A77">
        <v>2097</v>
      </c>
      <c r="B77" s="28">
        <f>'Total Property Damage 95%'!B78*Frequency!B77</f>
        <v>5191888701.4206858</v>
      </c>
      <c r="C77" s="28">
        <f>'Total Property Damage 95%'!C78*Frequency!C77</f>
        <v>13321822947.056175</v>
      </c>
      <c r="D77" s="28">
        <f>'Total Property Damage 95%'!D78*Frequency!D77</f>
        <v>9130077146.6456013</v>
      </c>
      <c r="E77" s="28">
        <f>'Total Property Damage 95%'!E78*Frequency!E77</f>
        <v>4618366112.3102608</v>
      </c>
      <c r="F77" s="28">
        <f>'Total Property Damage 95%'!F78*Frequency!F77</f>
        <v>3074886021.6165919</v>
      </c>
      <c r="G77" s="28">
        <f>'Total Property Damage 95%'!G78*Frequency!G77</f>
        <v>1152076078.1253266</v>
      </c>
    </row>
    <row r="78" spans="1:7" x14ac:dyDescent="0.35">
      <c r="A78">
        <v>2098</v>
      </c>
      <c r="B78" s="28">
        <f>'Total Property Damage 95%'!B79*Frequency!B78</f>
        <v>5310619688.1648521</v>
      </c>
      <c r="C78" s="28">
        <f>'Total Property Damage 95%'!C79*Frequency!C78</f>
        <v>13626473773.508263</v>
      </c>
      <c r="D78" s="28">
        <f>'Total Property Damage 95%'!D79*Frequency!D78</f>
        <v>9338868808.2185802</v>
      </c>
      <c r="E78" s="28">
        <f>'Total Property Damage 95%'!E79*Frequency!E78</f>
        <v>4723981466.7978048</v>
      </c>
      <c r="F78" s="28">
        <f>'Total Property Damage 95%'!F79*Frequency!F78</f>
        <v>3145204218.4170132</v>
      </c>
      <c r="G78" s="28">
        <f>'Total Property Damage 95%'!G79*Frequency!G78</f>
        <v>1178422392.0443325</v>
      </c>
    </row>
    <row r="79" spans="1:7" x14ac:dyDescent="0.35">
      <c r="A79">
        <v>2099</v>
      </c>
      <c r="B79" s="28">
        <f>'Total Property Damage 95%'!B80*Frequency!B79</f>
        <v>5432065880.882019</v>
      </c>
      <c r="C79" s="28">
        <f>'Total Property Damage 95%'!C80*Frequency!C79</f>
        <v>13938091523.813549</v>
      </c>
      <c r="D79" s="28">
        <f>'Total Property Damage 95%'!D80*Frequency!D79</f>
        <v>9552435233.163456</v>
      </c>
      <c r="E79" s="28">
        <f>'Total Property Damage 95%'!E80*Frequency!E79</f>
        <v>4832012091.714819</v>
      </c>
      <c r="F79" s="28">
        <f>'Total Property Damage 95%'!F80*Frequency!F79</f>
        <v>3217130490.6929159</v>
      </c>
      <c r="G79" s="28">
        <f>'Total Property Damage 95%'!G80*Frequency!G79</f>
        <v>1205371208.0639362</v>
      </c>
    </row>
    <row r="80" spans="1:7" x14ac:dyDescent="0.35">
      <c r="A80">
        <v>2100</v>
      </c>
      <c r="B80" s="28">
        <f>'Total Property Damage 95%'!B81*Frequency!B80</f>
        <v>5411652795.5482225</v>
      </c>
      <c r="C80" s="28">
        <f>'Total Property Damage 95%'!C81*Frequency!C80</f>
        <v>13885713762.220631</v>
      </c>
      <c r="D80" s="28">
        <f>'Total Property Damage 95%'!D81*Frequency!D80</f>
        <v>9516538268.7605743</v>
      </c>
      <c r="E80" s="28">
        <f>'Total Property Damage 95%'!E81*Frequency!E80</f>
        <v>4813853940.2260351</v>
      </c>
      <c r="F80" s="28">
        <f>'Total Property Damage 95%'!F81*Frequency!F80</f>
        <v>3205040880.4642177</v>
      </c>
      <c r="G80" s="28">
        <f>'Total Property Damage 95%'!G81*Frequency!G80</f>
        <v>1200841560.2524638</v>
      </c>
    </row>
    <row r="81" spans="1:7" x14ac:dyDescent="0.35">
      <c r="A81">
        <v>2101</v>
      </c>
      <c r="B81" s="28">
        <f>'Total Property Damage 95%'!B82*Frequency!B81</f>
        <v>5535409469.3298559</v>
      </c>
      <c r="C81" s="28">
        <f>'Total Property Damage 95%'!C82*Frequency!C81</f>
        <v>14203259956.187456</v>
      </c>
      <c r="D81" s="28">
        <f>'Total Property Damage 95%'!D82*Frequency!D81</f>
        <v>9734167737.3447895</v>
      </c>
      <c r="E81" s="28">
        <f>'Total Property Damage 95%'!E82*Frequency!E81</f>
        <v>4923939818.6480694</v>
      </c>
      <c r="F81" s="28">
        <f>'Total Property Damage 95%'!F82*Frequency!F81</f>
        <v>3278335530.6728754</v>
      </c>
      <c r="G81" s="28">
        <f>'Total Property Damage 95%'!G82*Frequency!G81</f>
        <v>1228303070.2292023</v>
      </c>
    </row>
    <row r="82" spans="1:7" x14ac:dyDescent="0.35">
      <c r="A82">
        <v>2102</v>
      </c>
      <c r="B82" s="28">
        <f>'Total Property Damage 95%'!B83*Frequency!B82</f>
        <v>5661996279.2795181</v>
      </c>
      <c r="C82" s="28">
        <f>'Total Property Damage 95%'!C83*Frequency!C82</f>
        <v>14528067972.414886</v>
      </c>
      <c r="D82" s="28">
        <f>'Total Property Damage 95%'!D83*Frequency!D82</f>
        <v>9956774077.1671219</v>
      </c>
      <c r="E82" s="28">
        <f>'Total Property Damage 95%'!E83*Frequency!E82</f>
        <v>5036543201.9172459</v>
      </c>
      <c r="F82" s="28">
        <f>'Total Property Damage 95%'!F83*Frequency!F82</f>
        <v>3353306323.5422878</v>
      </c>
      <c r="G82" s="28">
        <f>'Total Property Damage 95%'!G83*Frequency!G82</f>
        <v>1256392585.2277224</v>
      </c>
    </row>
    <row r="83" spans="1:7" x14ac:dyDescent="0.35">
      <c r="A83">
        <v>2103</v>
      </c>
      <c r="B83" s="28">
        <f>'Total Property Damage 95%'!B84*Frequency!B83</f>
        <v>5791477946.5187845</v>
      </c>
      <c r="C83" s="28">
        <f>'Total Property Damage 95%'!C84*Frequency!C83</f>
        <v>14860303878.276878</v>
      </c>
      <c r="D83" s="28">
        <f>'Total Property Damage 95%'!D84*Frequency!D83</f>
        <v>10184471102.075861</v>
      </c>
      <c r="E83" s="28">
        <f>'Total Property Damage 95%'!E84*Frequency!E83</f>
        <v>5151721661.7289181</v>
      </c>
      <c r="F83" s="28">
        <f>'Total Property Damage 95%'!F84*Frequency!F83</f>
        <v>3429991590.03128</v>
      </c>
      <c r="G83" s="28">
        <f>'Total Property Damage 95%'!G84*Frequency!G83</f>
        <v>1285124466.8147302</v>
      </c>
    </row>
    <row r="84" spans="1:7" x14ac:dyDescent="0.35">
      <c r="A84">
        <v>2104</v>
      </c>
      <c r="B84" s="28">
        <f>'Total Property Damage 95%'!B85*Frequency!B84</f>
        <v>5923920672.2476892</v>
      </c>
      <c r="C84" s="28">
        <f>'Total Property Damage 95%'!C85*Frequency!C84</f>
        <v>15200137538.868099</v>
      </c>
      <c r="D84" s="28">
        <f>'Total Property Damage 95%'!D85*Frequency!D84</f>
        <v>10417375228.677429</v>
      </c>
      <c r="E84" s="28">
        <f>'Total Property Damage 95%'!E85*Frequency!E84</f>
        <v>5269534086.3598633</v>
      </c>
      <c r="F84" s="28">
        <f>'Total Property Damage 95%'!F85*Frequency!F84</f>
        <v>3508430537.6722741</v>
      </c>
      <c r="G84" s="28">
        <f>'Total Property Damage 95%'!G85*Frequency!G84</f>
        <v>1314513404.9851944</v>
      </c>
    </row>
    <row r="85" spans="1:7" x14ac:dyDescent="0.35">
      <c r="A85">
        <v>2105</v>
      </c>
      <c r="B85" s="28">
        <f>'Total Property Damage 95%'!B86*Frequency!B85</f>
        <v>6059392171.5919781</v>
      </c>
      <c r="C85" s="28">
        <f>'Total Property Damage 95%'!C86*Frequency!C85</f>
        <v>15547742703.852283</v>
      </c>
      <c r="D85" s="28">
        <f>'Total Property Damage 95%'!D86*Frequency!D85</f>
        <v>10655605535.857677</v>
      </c>
      <c r="E85" s="28">
        <f>'Total Property Damage 95%'!E86*Frequency!E85</f>
        <v>5390040710.7765865</v>
      </c>
      <c r="F85" s="28">
        <f>'Total Property Damage 95%'!F86*Frequency!F85</f>
        <v>3588663270.6172647</v>
      </c>
      <c r="G85" s="28">
        <f>'Total Property Damage 95%'!G86*Frequency!G85</f>
        <v>1344574425.6730263</v>
      </c>
    </row>
    <row r="86" spans="1:7" x14ac:dyDescent="0.35">
      <c r="A86">
        <v>2106</v>
      </c>
      <c r="B86" s="28">
        <f>'Total Property Damage 95%'!B87*Frequency!B86</f>
        <v>6197961708.2244053</v>
      </c>
      <c r="C86" s="28">
        <f>'Total Property Damage 95%'!C87*Frequency!C86</f>
        <v>15903297096.296728</v>
      </c>
      <c r="D86" s="28">
        <f>'Total Property Damage 95%'!D87*Frequency!D86</f>
        <v>10899283825.664391</v>
      </c>
      <c r="E86" s="28">
        <f>'Total Property Damage 95%'!E87*Frequency!E86</f>
        <v>5513303147.4321747</v>
      </c>
      <c r="F86" s="28">
        <f>'Total Property Damage 95%'!F87*Frequency!F86</f>
        <v>3670730810.1422052</v>
      </c>
      <c r="G86" s="28">
        <f>'Total Property Damage 95%'!G87*Frequency!G86</f>
        <v>1375322898.4335163</v>
      </c>
    </row>
    <row r="87" spans="1:7" x14ac:dyDescent="0.35">
      <c r="A87">
        <v>2107</v>
      </c>
      <c r="B87" s="28">
        <f>'Total Property Damage 95%'!B88*Frequency!B87</f>
        <v>6339700129.7777567</v>
      </c>
      <c r="C87" s="28">
        <f>'Total Property Damage 95%'!C88*Frequency!C87</f>
        <v>16266982503.538275</v>
      </c>
      <c r="D87" s="28">
        <f>'Total Property Damage 95%'!D88*Frequency!D87</f>
        <v>11148534685.582047</v>
      </c>
      <c r="E87" s="28">
        <f>'Total Property Damage 95%'!E88*Frequency!E87</f>
        <v>5639384417.7674236</v>
      </c>
      <c r="F87" s="28">
        <f>'Total Property Damage 95%'!F88*Frequency!F87</f>
        <v>3754675115.6203146</v>
      </c>
      <c r="G87" s="28">
        <f>'Total Property Damage 95%'!G88*Frequency!G87</f>
        <v>1406774544.3014596</v>
      </c>
    </row>
    <row r="88" spans="1:7" x14ac:dyDescent="0.35">
      <c r="A88">
        <v>2108</v>
      </c>
      <c r="B88" s="28">
        <f>'Total Property Damage 95%'!B89*Frequency!B88</f>
        <v>6484679904.0677309</v>
      </c>
      <c r="C88" s="28">
        <f>'Total Property Damage 95%'!C89*Frequency!C88</f>
        <v>16638984870.127275</v>
      </c>
      <c r="D88" s="28">
        <f>'Total Property Damage 95%'!D89*Frequency!D88</f>
        <v>11403485552.230734</v>
      </c>
      <c r="E88" s="28">
        <f>'Total Property Damage 95%'!E89*Frequency!E88</f>
        <v>5768348984.4323416</v>
      </c>
      <c r="F88" s="28">
        <f>'Total Property Damage 95%'!F89*Frequency!F88</f>
        <v>3840539105.9749966</v>
      </c>
      <c r="G88" s="28">
        <f>'Total Property Damage 95%'!G89*Frequency!G88</f>
        <v>1438945443.8289826</v>
      </c>
    </row>
    <row r="89" spans="1:7" x14ac:dyDescent="0.35">
      <c r="A89">
        <v>2109</v>
      </c>
      <c r="B89" s="28">
        <f>'Total Property Damage 95%'!B90*Frequency!B89</f>
        <v>6632975156.1441755</v>
      </c>
      <c r="C89" s="28">
        <f>'Total Property Damage 95%'!C90*Frequency!C89</f>
        <v>17019494392.89707</v>
      </c>
      <c r="D89" s="28">
        <f>'Total Property Damage 95%'!D90*Frequency!D89</f>
        <v>11664266776.521753</v>
      </c>
      <c r="E89" s="28">
        <f>'Total Property Damage 95%'!E90*Frequency!E89</f>
        <v>5900262784.2445288</v>
      </c>
      <c r="F89" s="28">
        <f>'Total Property Damage 95%'!F90*Frequency!F89</f>
        <v>3928366681.6233721</v>
      </c>
      <c r="G89" s="28">
        <f>'Total Property Damage 95%'!G90*Frequency!G89</f>
        <v>1471852045.3071861</v>
      </c>
    </row>
    <row r="90" spans="1:7" x14ac:dyDescent="0.35">
      <c r="A90">
        <v>2110</v>
      </c>
      <c r="B90" s="28">
        <f>'Total Property Damage 95%'!B91*Frequency!B90</f>
        <v>6605720267.7462511</v>
      </c>
      <c r="C90" s="28">
        <f>'Total Property Damage 95%'!C91*Frequency!C90</f>
        <v>16949561307.162861</v>
      </c>
      <c r="D90" s="28">
        <f>'Total Property Damage 95%'!D91*Frequency!D90</f>
        <v>11616338315.800287</v>
      </c>
      <c r="E90" s="28">
        <f>'Total Property Damage 95%'!E91*Frequency!E90</f>
        <v>5876018610.2626534</v>
      </c>
      <c r="F90" s="28">
        <f>'Total Property Damage 95%'!F91*Frequency!F90</f>
        <v>3912225026.7892523</v>
      </c>
      <c r="G90" s="28">
        <f>'Total Property Damage 95%'!G91*Frequency!G90</f>
        <v>1465804206.6995072</v>
      </c>
    </row>
    <row r="91" spans="1:7" x14ac:dyDescent="0.35">
      <c r="A91">
        <v>2111</v>
      </c>
      <c r="B91" s="28">
        <f>'Total Property Damage 95%'!B92*Frequency!B91</f>
        <v>6756783537.9066544</v>
      </c>
      <c r="C91" s="28">
        <f>'Total Property Damage 95%'!C92*Frequency!C91</f>
        <v>17337173263.931023</v>
      </c>
      <c r="D91" s="28">
        <f>'Total Property Damage 95%'!D92*Frequency!D91</f>
        <v>11881987174.993212</v>
      </c>
      <c r="E91" s="28">
        <f>'Total Property Damage 95%'!E92*Frequency!E91</f>
        <v>6010394658.7192898</v>
      </c>
      <c r="F91" s="28">
        <f>'Total Property Damage 95%'!F92*Frequency!F91</f>
        <v>4001691955.7834749</v>
      </c>
      <c r="G91" s="28">
        <f>'Total Property Damage 95%'!G92*Frequency!G91</f>
        <v>1499325029.2447903</v>
      </c>
    </row>
    <row r="92" spans="1:7" x14ac:dyDescent="0.35">
      <c r="A92">
        <v>2112</v>
      </c>
      <c r="B92" s="28">
        <f>'Total Property Damage 95%'!B93*Frequency!B92</f>
        <v>6911301406.6068964</v>
      </c>
      <c r="C92" s="28">
        <f>'Total Property Damage 95%'!C93*Frequency!C92</f>
        <v>17733649345.634747</v>
      </c>
      <c r="D92" s="28">
        <f>'Total Property Damage 95%'!D93*Frequency!D92</f>
        <v>12153711039.447865</v>
      </c>
      <c r="E92" s="28">
        <f>'Total Property Damage 95%'!E93*Frequency!E92</f>
        <v>6147843693.0863667</v>
      </c>
      <c r="F92" s="28">
        <f>'Total Property Damage 95%'!F93*Frequency!F92</f>
        <v>4093204864.0679598</v>
      </c>
      <c r="G92" s="28">
        <f>'Total Property Damage 95%'!G93*Frequency!G92</f>
        <v>1533612424.5280807</v>
      </c>
    </row>
    <row r="93" spans="1:7" x14ac:dyDescent="0.35">
      <c r="A93">
        <v>2113</v>
      </c>
      <c r="B93" s="28">
        <f>'Total Property Damage 95%'!B94*Frequency!B93</f>
        <v>7069352875.5199823</v>
      </c>
      <c r="C93" s="28">
        <f>'Total Property Damage 95%'!C94*Frequency!C93</f>
        <v>18139192261.99313</v>
      </c>
      <c r="D93" s="28">
        <f>'Total Property Damage 95%'!D94*Frequency!D93</f>
        <v>12431648835.749672</v>
      </c>
      <c r="E93" s="28">
        <f>'Total Property Damage 95%'!E94*Frequency!E93</f>
        <v>6288435988.1078901</v>
      </c>
      <c r="F93" s="28">
        <f>'Total Property Damage 95%'!F94*Frequency!F93</f>
        <v>4186810540.2304382</v>
      </c>
      <c r="G93" s="28">
        <f>'Total Property Damage 95%'!G94*Frequency!G93</f>
        <v>1568683922.9593756</v>
      </c>
    </row>
    <row r="94" spans="1:7" x14ac:dyDescent="0.35">
      <c r="A94">
        <v>2114</v>
      </c>
      <c r="B94" s="28">
        <f>'Total Property Damage 95%'!B95*Frequency!B94</f>
        <v>7231018752.9729261</v>
      </c>
      <c r="C94" s="28">
        <f>'Total Property Damage 95%'!C95*Frequency!C94</f>
        <v>18554009358.403397</v>
      </c>
      <c r="D94" s="28">
        <f>'Total Property Damage 95%'!D95*Frequency!D94</f>
        <v>12715942667.534172</v>
      </c>
      <c r="E94" s="28">
        <f>'Total Property Damage 95%'!E95*Frequency!E94</f>
        <v>6432243425.6096382</v>
      </c>
      <c r="F94" s="28">
        <f>'Total Property Damage 95%'!F95*Frequency!F94</f>
        <v>4282556842.8459806</v>
      </c>
      <c r="G94" s="28">
        <f>'Total Property Damage 95%'!G95*Frequency!G94</f>
        <v>1604557455.8437984</v>
      </c>
    </row>
    <row r="95" spans="1:7" x14ac:dyDescent="0.35">
      <c r="A95">
        <v>2115</v>
      </c>
      <c r="B95" s="28">
        <f>'Total Property Damage 95%'!B96*Frequency!B95</f>
        <v>7396381695.262332</v>
      </c>
      <c r="C95" s="28">
        <f>'Total Property Damage 95%'!C96*Frequency!C95</f>
        <v>18978312721.952183</v>
      </c>
      <c r="D95" s="28">
        <f>'Total Property Damage 95%'!D96*Frequency!D95</f>
        <v>13006737888.14155</v>
      </c>
      <c r="E95" s="28">
        <f>'Total Property Damage 95%'!E96*Frequency!E95</f>
        <v>6579339531.2507954</v>
      </c>
      <c r="F95" s="28">
        <f>'Total Property Damage 95%'!F96*Frequency!F95</f>
        <v>4380492724.946063</v>
      </c>
      <c r="G95" s="28">
        <f>'Total Property Damage 95%'!G96*Frequency!G95</f>
        <v>1641251364.5494902</v>
      </c>
    </row>
    <row r="96" spans="1:7" x14ac:dyDescent="0.35">
      <c r="A96">
        <v>2116</v>
      </c>
      <c r="B96" s="28">
        <f>'Total Property Damage 95%'!B97*Frequency!B96</f>
        <v>7565526248.9147816</v>
      </c>
      <c r="C96" s="28">
        <f>'Total Property Damage 95%'!C97*Frequency!C96</f>
        <v>19412319289.851101</v>
      </c>
      <c r="D96" s="28">
        <f>'Total Property Damage 95%'!D97*Frequency!D96</f>
        <v>13304183174.932697</v>
      </c>
      <c r="E96" s="28">
        <f>'Total Property Damage 95%'!E97*Frequency!E96</f>
        <v>6729799512.1160555</v>
      </c>
      <c r="F96" s="28">
        <f>'Total Property Damage 95%'!F97*Frequency!F96</f>
        <v>4480668259.0472031</v>
      </c>
      <c r="G96" s="28">
        <f>'Total Property Damage 95%'!G97*Frequency!G96</f>
        <v>1678784409.8851595</v>
      </c>
    </row>
    <row r="97" spans="1:7" x14ac:dyDescent="0.35">
      <c r="A97">
        <v>2117</v>
      </c>
      <c r="B97" s="28">
        <f>'Total Property Damage 95%'!B98*Frequency!B97</f>
        <v>7738538893.9136534</v>
      </c>
      <c r="C97" s="28">
        <f>'Total Property Damage 95%'!C98*Frequency!C97</f>
        <v>19856250960.352085</v>
      </c>
      <c r="D97" s="28">
        <f>'Total Property Damage 95%'!D98*Frequency!D97</f>
        <v>13608430605.304745</v>
      </c>
      <c r="E97" s="28">
        <f>'Total Property Damage 95%'!E98*Frequency!E97</f>
        <v>6883700295.1673775</v>
      </c>
      <c r="F97" s="28">
        <f>'Total Property Damage 95%'!F98*Frequency!F97</f>
        <v>4583134662.7519617</v>
      </c>
      <c r="G97" s="28">
        <f>'Total Property Damage 95%'!G98*Frequency!G97</f>
        <v>1717175781.6920798</v>
      </c>
    </row>
    <row r="98" spans="1:7" x14ac:dyDescent="0.35">
      <c r="A98">
        <v>2118</v>
      </c>
      <c r="B98" s="28">
        <f>'Total Property Damage 95%'!B99*Frequency!B98</f>
        <v>7915508087.9144926</v>
      </c>
      <c r="C98" s="28">
        <f>'Total Property Damage 95%'!C99*Frequency!C98</f>
        <v>20310334706.1992</v>
      </c>
      <c r="D98" s="28">
        <f>'Total Property Damage 95%'!D99*Frequency!D98</f>
        <v>13919635734.444981</v>
      </c>
      <c r="E98" s="28">
        <f>'Total Property Damage 95%'!E99*Frequency!E98</f>
        <v>7041120566.5751009</v>
      </c>
      <c r="F98" s="28">
        <f>'Total Property Damage 95%'!F99*Frequency!F98</f>
        <v>4687944324.9354038</v>
      </c>
      <c r="G98" s="28">
        <f>'Total Property Damage 95%'!G99*Frequency!G98</f>
        <v>1756445108.6554446</v>
      </c>
    </row>
    <row r="99" spans="1:7" x14ac:dyDescent="0.35">
      <c r="A99">
        <v>2119</v>
      </c>
      <c r="B99" s="28">
        <f>'Total Property Damage 95%'!B100*Frequency!B99</f>
        <v>8096524311.4715099</v>
      </c>
      <c r="C99" s="28">
        <f>'Total Property Damage 95%'!C100*Frequency!C99</f>
        <v>20774802690.674953</v>
      </c>
      <c r="D99" s="28">
        <f>'Total Property Damage 95%'!D100*Frequency!D99</f>
        <v>14237957674.862883</v>
      </c>
      <c r="E99" s="28">
        <f>'Total Property Damage 95%'!E100*Frequency!E99</f>
        <v>7202140811.948493</v>
      </c>
      <c r="F99" s="28">
        <f>'Total Property Damage 95%'!F100*Frequency!F99</f>
        <v>4795150832.5304127</v>
      </c>
      <c r="G99" s="28">
        <f>'Total Property Damage 95%'!G100*Frequency!G99</f>
        <v>1796612468.3400924</v>
      </c>
    </row>
    <row r="100" spans="1:7" x14ac:dyDescent="0.35">
      <c r="A100">
        <v>2120</v>
      </c>
      <c r="B100" s="28">
        <f>'Total Property Damage 95%'!B101*Frequency!B100</f>
        <v>8060336935.4308071</v>
      </c>
      <c r="C100" s="28">
        <f>'Total Property Damage 95%'!C101*Frequency!C100</f>
        <v>20681949811.066647</v>
      </c>
      <c r="D100" s="28">
        <f>'Total Property Damage 95%'!D101*Frequency!D100</f>
        <v>14174321192.267277</v>
      </c>
      <c r="E100" s="28">
        <f>'Total Property Damage 95%'!E101*Frequency!E100</f>
        <v>7169950878.6099625</v>
      </c>
      <c r="F100" s="28">
        <f>'Total Property Damage 95%'!F101*Frequency!F100</f>
        <v>4773718929.200881</v>
      </c>
      <c r="G100" s="28">
        <f>'Total Property Damage 95%'!G101*Frequency!G100</f>
        <v>1788582517.6488903</v>
      </c>
    </row>
    <row r="101" spans="1:7" x14ac:dyDescent="0.35">
      <c r="A101">
        <v>2121</v>
      </c>
      <c r="B101" s="28">
        <f>'Total Property Damage 95%'!B102*Frequency!B101</f>
        <v>8244665185.2972355</v>
      </c>
      <c r="C101" s="28">
        <f>'Total Property Damage 95%'!C102*Frequency!C101</f>
        <v>21154916095.607635</v>
      </c>
      <c r="D101" s="28">
        <f>'Total Property Damage 95%'!D102*Frequency!D101</f>
        <v>14498467420.811455</v>
      </c>
      <c r="E101" s="28">
        <f>'Total Property Damage 95%'!E102*Frequency!E101</f>
        <v>7333917286.9213772</v>
      </c>
      <c r="F101" s="28">
        <f>'Total Property Damage 95%'!F102*Frequency!F101</f>
        <v>4882886977.9589825</v>
      </c>
      <c r="G101" s="28">
        <f>'Total Property Damage 95%'!G102*Frequency!G101</f>
        <v>1829484813.4041343</v>
      </c>
    </row>
    <row r="102" spans="1:7" x14ac:dyDescent="0.35">
      <c r="A102">
        <v>2122</v>
      </c>
      <c r="B102" s="28">
        <f>'Total Property Damage 95%'!B103*Frequency!B102</f>
        <v>8433208755.6857452</v>
      </c>
      <c r="C102" s="28">
        <f>'Total Property Damage 95%'!C103*Frequency!C102</f>
        <v>21638698435.131641</v>
      </c>
      <c r="D102" s="28">
        <f>'Total Property Damage 95%'!D103*Frequency!D102</f>
        <v>14830026404.862879</v>
      </c>
      <c r="E102" s="28">
        <f>'Total Property Damage 95%'!E103*Frequency!E102</f>
        <v>7501633369.8832512</v>
      </c>
      <c r="F102" s="28">
        <f>'Total Property Damage 95%'!F103*Frequency!F102</f>
        <v>4994551542.1270618</v>
      </c>
      <c r="G102" s="28">
        <f>'Total Property Damage 95%'!G103*Frequency!G102</f>
        <v>1871322485.5155382</v>
      </c>
    </row>
    <row r="103" spans="1:7" x14ac:dyDescent="0.35">
      <c r="A103">
        <v>2123</v>
      </c>
      <c r="B103" s="28">
        <f>'Total Property Damage 95%'!B104*Frequency!B103</f>
        <v>8626064044.881012</v>
      </c>
      <c r="C103" s="28">
        <f>'Total Property Damage 95%'!C104*Frequency!C103</f>
        <v>22133544177.175308</v>
      </c>
      <c r="D103" s="28">
        <f>'Total Property Damage 95%'!D104*Frequency!D103</f>
        <v>15169167663.420599</v>
      </c>
      <c r="E103" s="28">
        <f>'Total Property Damage 95%'!E104*Frequency!E103</f>
        <v>7673184877.1325274</v>
      </c>
      <c r="F103" s="28">
        <f>'Total Property Damage 95%'!F104*Frequency!F103</f>
        <v>5108769713.4023972</v>
      </c>
      <c r="G103" s="28">
        <f>'Total Property Damage 95%'!G104*Frequency!G103</f>
        <v>1914116924.6877437</v>
      </c>
    </row>
    <row r="104" spans="1:7" x14ac:dyDescent="0.35">
      <c r="A104">
        <v>2124</v>
      </c>
      <c r="B104" s="28">
        <f>'Total Property Damage 95%'!B105*Frequency!B104</f>
        <v>8823329655.6570778</v>
      </c>
      <c r="C104" s="28">
        <f>'Total Property Damage 95%'!C105*Frequency!C104</f>
        <v>22639706325.755753</v>
      </c>
      <c r="D104" s="28">
        <f>'Total Property Damage 95%'!D105*Frequency!D104</f>
        <v>15516064592.138044</v>
      </c>
      <c r="E104" s="28">
        <f>'Total Property Damage 95%'!E105*Frequency!E104</f>
        <v>7848659519.2763538</v>
      </c>
      <c r="F104" s="28">
        <f>'Total Property Damage 95%'!F105*Frequency!F104</f>
        <v>5225599889.0868263</v>
      </c>
      <c r="G104" s="28">
        <f>'Total Property Damage 95%'!G105*Frequency!G104</f>
        <v>1957890010.7998743</v>
      </c>
    </row>
    <row r="105" spans="1:7" x14ac:dyDescent="0.35">
      <c r="A105">
        <v>2125</v>
      </c>
      <c r="B105" s="28">
        <f>'Total Property Damage 95%'!B106*Frequency!B105</f>
        <v>9025106445.6908417</v>
      </c>
      <c r="C105" s="28">
        <f>'Total Property Damage 95%'!C106*Frequency!C105</f>
        <v>23157443670.726112</v>
      </c>
      <c r="D105" s="28">
        <f>'Total Property Damage 95%'!D106*Frequency!D105</f>
        <v>15870894551.97649</v>
      </c>
      <c r="E105" s="28">
        <f>'Total Property Damage 95%'!E106*Frequency!E105</f>
        <v>8028147012.7366199</v>
      </c>
      <c r="F105" s="28">
        <f>'Total Property Damage 95%'!F106*Frequency!F105</f>
        <v>5345101801.9440327</v>
      </c>
      <c r="G105" s="28">
        <f>'Total Property Damage 95%'!G106*Frequency!G105</f>
        <v>2002664124.0922503</v>
      </c>
    </row>
    <row r="106" spans="1:7" x14ac:dyDescent="0.35">
      <c r="A106">
        <v>2126</v>
      </c>
      <c r="B106" s="28">
        <f>'Total Property Damage 95%'!B107*Frequency!B106</f>
        <v>9231497579.1284275</v>
      </c>
      <c r="C106" s="28">
        <f>'Total Property Damage 95%'!C107*Frequency!C106</f>
        <v>23687020920.089226</v>
      </c>
      <c r="D106" s="28">
        <f>'Total Property Damage 95%'!D107*Frequency!D106</f>
        <v>16233838959.885923</v>
      </c>
      <c r="E106" s="28">
        <f>'Total Property Damage 95%'!E107*Frequency!E106</f>
        <v>8211739125.6200552</v>
      </c>
      <c r="F106" s="28">
        <f>'Total Property Damage 95%'!F107*Frequency!F106</f>
        <v>5467336550.7396269</v>
      </c>
      <c r="G106" s="28">
        <f>'Total Property Damage 95%'!G107*Frequency!G106</f>
        <v>2048462156.6089244</v>
      </c>
    </row>
    <row r="107" spans="1:7" x14ac:dyDescent="0.35">
      <c r="A107">
        <v>2127</v>
      </c>
      <c r="B107" s="28">
        <f>'Total Property Damage 95%'!B108*Frequency!B107</f>
        <v>9442608579.3307991</v>
      </c>
      <c r="C107" s="28">
        <f>'Total Property Damage 95%'!C108*Frequency!C107</f>
        <v>24228708835.337166</v>
      </c>
      <c r="D107" s="28">
        <f>'Total Property Damage 95%'!D108*Frequency!D107</f>
        <v>16605083381.559626</v>
      </c>
      <c r="E107" s="28">
        <f>'Total Property Damage 95%'!E108*Frequency!E107</f>
        <v>8399529724.6372805</v>
      </c>
      <c r="F107" s="28">
        <f>'Total Property Damage 95%'!F108*Frequency!F107</f>
        <v>5592366631.4796352</v>
      </c>
      <c r="G107" s="28">
        <f>'Total Property Damage 95%'!G108*Frequency!G107</f>
        <v>2095307523.9018922</v>
      </c>
    </row>
    <row r="108" spans="1:7" x14ac:dyDescent="0.35">
      <c r="A108">
        <v>2128</v>
      </c>
      <c r="B108" s="28">
        <f>'Total Property Damage 95%'!B109*Frequency!B108</f>
        <v>9658547382.8255863</v>
      </c>
      <c r="C108" s="28">
        <f>'Total Property Damage 95%'!C109*Frequency!C108</f>
        <v>24782784369.885807</v>
      </c>
      <c r="D108" s="28">
        <f>'Total Property Damage 95%'!D109*Frequency!D108</f>
        <v>16984817626.309954</v>
      </c>
      <c r="E108" s="28">
        <f>'Total Property Damage 95%'!E109*Frequency!E108</f>
        <v>8591614823.0948524</v>
      </c>
      <c r="F108" s="28">
        <f>'Total Property Damage 95%'!F109*Frequency!F108</f>
        <v>5720255969.3633699</v>
      </c>
      <c r="G108" s="28">
        <f>'Total Property Damage 95%'!G109*Frequency!G108</f>
        <v>2143224177.0029643</v>
      </c>
    </row>
    <row r="109" spans="1:7" x14ac:dyDescent="0.35">
      <c r="A109">
        <v>2129</v>
      </c>
      <c r="B109" s="28">
        <f>'Total Property Damage 95%'!B110*Frequency!B109</f>
        <v>9879424394.4927216</v>
      </c>
      <c r="C109" s="28">
        <f>'Total Property Damage 95%'!C110*Frequency!C109</f>
        <v>25349530810.675125</v>
      </c>
      <c r="D109" s="28">
        <f>'Total Property Damage 95%'!D110*Frequency!D109</f>
        <v>17373235844.11375</v>
      </c>
      <c r="E109" s="28">
        <f>'Total Property Damage 95%'!E110*Frequency!E109</f>
        <v>8788092629.9848042</v>
      </c>
      <c r="F109" s="28">
        <f>'Total Property Damage 95%'!F110*Frequency!F109</f>
        <v>5851069951.4670076</v>
      </c>
      <c r="G109" s="28">
        <f>'Total Property Damage 95%'!G110*Frequency!G109</f>
        <v>2192236614.6694121</v>
      </c>
    </row>
    <row r="110" spans="1:7" x14ac:dyDescent="0.35">
      <c r="A110">
        <v>2130</v>
      </c>
      <c r="B110" s="28">
        <f>'Total Property Damage 95%'!B111*Frequency!B110</f>
        <v>9831610393.3072109</v>
      </c>
      <c r="C110" s="28">
        <f>'Total Property Damage 95%'!C111*Frequency!C110</f>
        <v>25226845272.749504</v>
      </c>
      <c r="D110" s="28">
        <f>'Total Property Damage 95%'!D111*Frequency!D110</f>
        <v>17289153625.749928</v>
      </c>
      <c r="E110" s="28">
        <f>'Total Property Damage 95%'!E111*Frequency!E110</f>
        <v>8745560408.0000172</v>
      </c>
      <c r="F110" s="28">
        <f>'Total Property Damage 95%'!F111*Frequency!F110</f>
        <v>5822752201.92768</v>
      </c>
      <c r="G110" s="28">
        <f>'Total Property Damage 95%'!G111*Frequency!G110</f>
        <v>2181626724.8714643</v>
      </c>
    </row>
    <row r="111" spans="1:7" x14ac:dyDescent="0.35">
      <c r="A111">
        <v>2131</v>
      </c>
      <c r="B111" s="28">
        <f>'Total Property Damage 95%'!B112*Frequency!B111</f>
        <v>10056445105.762074</v>
      </c>
      <c r="C111" s="28">
        <f>'Total Property Damage 95%'!C112*Frequency!C111</f>
        <v>25803746744.242218</v>
      </c>
      <c r="D111" s="28">
        <f>'Total Property Damage 95%'!D112*Frequency!D111</f>
        <v>17684531567.768421</v>
      </c>
      <c r="E111" s="28">
        <f>'Total Property Damage 95%'!E112*Frequency!E111</f>
        <v>8945558727.799984</v>
      </c>
      <c r="F111" s="28">
        <f>'Total Property Damage 95%'!F112*Frequency!F111</f>
        <v>5955910124.6528864</v>
      </c>
      <c r="G111" s="28">
        <f>'Total Property Damage 95%'!G112*Frequency!G111</f>
        <v>2231517373.2747235</v>
      </c>
    </row>
    <row r="112" spans="1:7" x14ac:dyDescent="0.35">
      <c r="A112">
        <v>2132</v>
      </c>
      <c r="B112" s="28">
        <f>'Total Property Damage 95%'!B113*Frequency!B112</f>
        <v>10286421462.963058</v>
      </c>
      <c r="C112" s="28">
        <f>'Total Property Damage 95%'!C113*Frequency!C112</f>
        <v>26393841118.145519</v>
      </c>
      <c r="D112" s="28">
        <f>'Total Property Damage 95%'!D113*Frequency!D112</f>
        <v>18088951231.574959</v>
      </c>
      <c r="E112" s="28">
        <f>'Total Property Damage 95%'!E113*Frequency!E112</f>
        <v>9150130719.9613247</v>
      </c>
      <c r="F112" s="28">
        <f>'Total Property Damage 95%'!F113*Frequency!F112</f>
        <v>6092113176.514555</v>
      </c>
      <c r="G112" s="28">
        <f>'Total Property Damage 95%'!G113*Frequency!G112</f>
        <v>2282548948.661376</v>
      </c>
    </row>
    <row r="113" spans="1:7" x14ac:dyDescent="0.35">
      <c r="A113">
        <v>2133</v>
      </c>
      <c r="B113" s="28">
        <f>'Total Property Damage 95%'!B114*Frequency!B113</f>
        <v>10521657046.890308</v>
      </c>
      <c r="C113" s="28">
        <f>'Total Property Damage 95%'!C114*Frequency!C113</f>
        <v>26997430097.059624</v>
      </c>
      <c r="D113" s="28">
        <f>'Total Property Damage 95%'!D114*Frequency!D113</f>
        <v>18502619388.271832</v>
      </c>
      <c r="E113" s="28">
        <f>'Total Property Damage 95%'!E114*Frequency!E113</f>
        <v>9359380977.7570763</v>
      </c>
      <c r="F113" s="28">
        <f>'Total Property Damage 95%'!F114*Frequency!F113</f>
        <v>6231430995.212554</v>
      </c>
      <c r="G113" s="28">
        <f>'Total Property Damage 95%'!G114*Frequency!G113</f>
        <v>2334747542.3816671</v>
      </c>
    </row>
    <row r="114" spans="1:7" x14ac:dyDescent="0.35">
      <c r="A114">
        <v>2134</v>
      </c>
      <c r="B114" s="28">
        <f>'Total Property Damage 95%'!B115*Frequency!B114</f>
        <v>10762272128.453817</v>
      </c>
      <c r="C114" s="28">
        <f>'Total Property Damage 95%'!C115*Frequency!C114</f>
        <v>27614822283.086926</v>
      </c>
      <c r="D114" s="28">
        <f>'Total Property Damage 95%'!D115*Frequency!D114</f>
        <v>18925747537.517429</v>
      </c>
      <c r="E114" s="28">
        <f>'Total Property Damage 95%'!E115*Frequency!E114</f>
        <v>9573416486.3571739</v>
      </c>
      <c r="F114" s="28">
        <f>'Total Property Damage 95%'!F115*Frequency!F114</f>
        <v>6373934810.9602451</v>
      </c>
      <c r="G114" s="28">
        <f>'Total Property Damage 95%'!G115*Frequency!G114</f>
        <v>2388139842.4572906</v>
      </c>
    </row>
    <row r="115" spans="1:7" x14ac:dyDescent="0.35">
      <c r="A115">
        <v>2135</v>
      </c>
      <c r="B115" s="28">
        <f>'Total Property Damage 95%'!B116*Frequency!B115</f>
        <v>11008389728.985374</v>
      </c>
      <c r="C115" s="28">
        <f>'Total Property Damage 95%'!C116*Frequency!C115</f>
        <v>28246333335.61364</v>
      </c>
      <c r="D115" s="28">
        <f>'Total Property Damage 95%'!D116*Frequency!D115</f>
        <v>19358552015.661491</v>
      </c>
      <c r="E115" s="28">
        <f>'Total Property Damage 95%'!E116*Frequency!E115</f>
        <v>9792346677.527689</v>
      </c>
      <c r="F115" s="28">
        <f>'Total Property Damage 95%'!F116*Frequency!F115</f>
        <v>6519697482.9029655</v>
      </c>
      <c r="G115" s="28">
        <f>'Total Property Damage 95%'!G116*Frequency!G115</f>
        <v>2442753147.2264061</v>
      </c>
    </row>
    <row r="116" spans="1:7" x14ac:dyDescent="0.35">
      <c r="A116">
        <v>2136</v>
      </c>
      <c r="B116" s="28">
        <f>'Total Property Damage 95%'!B117*Frequency!B116</f>
        <v>11260135683.13673</v>
      </c>
      <c r="C116" s="28">
        <f>'Total Property Damage 95%'!C117*Frequency!C116</f>
        <v>28892286132.699669</v>
      </c>
      <c r="D116" s="28">
        <f>'Total Property Damage 95%'!D117*Frequency!D116</f>
        <v>19801254106.353233</v>
      </c>
      <c r="E116" s="28">
        <f>'Total Property Damage 95%'!E117*Frequency!E116</f>
        <v>10016283485.580929</v>
      </c>
      <c r="F116" s="28">
        <f>'Total Property Damage 95%'!F117*Frequency!F116</f>
        <v>6668793536.3693504</v>
      </c>
      <c r="G116" s="28">
        <f>'Total Property Damage 95%'!G117*Frequency!G116</f>
        <v>2498615379.3006887</v>
      </c>
    </row>
    <row r="117" spans="1:7" x14ac:dyDescent="0.35">
      <c r="A117">
        <v>2137</v>
      </c>
      <c r="B117" s="28">
        <f>'Total Property Damage 95%'!B118*Frequency!B117</f>
        <v>11517638703.216148</v>
      </c>
      <c r="C117" s="28">
        <f>'Total Property Damage 95%'!C118*Frequency!C117</f>
        <v>29553010936.15926</v>
      </c>
      <c r="D117" s="28">
        <f>'Total Property Damage 95%'!D118*Frequency!D117</f>
        <v>20254080153.678936</v>
      </c>
      <c r="E117" s="28">
        <f>'Total Property Damage 95%'!E118*Frequency!E117</f>
        <v>10245341404.605061</v>
      </c>
      <c r="F117" s="28">
        <f>'Total Property Damage 95%'!F118*Frequency!F117</f>
        <v>6821299200.9745235</v>
      </c>
      <c r="G117" s="28">
        <f>'Total Property Damage 95%'!G118*Frequency!G117</f>
        <v>2555755099.841567</v>
      </c>
    </row>
    <row r="118" spans="1:7" x14ac:dyDescent="0.35">
      <c r="A118">
        <v>2138</v>
      </c>
      <c r="B118" s="28">
        <f>'Total Property Damage 95%'!B119*Frequency!B118</f>
        <v>11781030444.996256</v>
      </c>
      <c r="C118" s="28">
        <f>'Total Property Damage 95%'!C119*Frequency!C118</f>
        <v>30228845560.416748</v>
      </c>
      <c r="D118" s="28">
        <f>'Total Property Damage 95%'!D119*Frequency!D118</f>
        <v>20717261677.886826</v>
      </c>
      <c r="E118" s="28">
        <f>'Total Property Damage 95%'!E119*Frequency!E118</f>
        <v>10479637547.002483</v>
      </c>
      <c r="F118" s="28">
        <f>'Total Property Damage 95%'!F119*Frequency!F118</f>
        <v>6977292449.5946798</v>
      </c>
      <c r="G118" s="28">
        <f>'Total Property Damage 95%'!G119*Frequency!G118</f>
        <v>2614201523.1629286</v>
      </c>
    </row>
    <row r="119" spans="1:7" x14ac:dyDescent="0.35">
      <c r="A119">
        <v>2139</v>
      </c>
      <c r="B119" s="28">
        <f>'Total Property Damage 95%'!B120*Frequency!B119</f>
        <v>12050445575.026821</v>
      </c>
      <c r="C119" s="28">
        <f>'Total Property Damage 95%'!C120*Frequency!C119</f>
        <v>30920135545.223854</v>
      </c>
      <c r="D119" s="28">
        <f>'Total Property Damage 95%'!D120*Frequency!D119</f>
        <v>21191035493.758404</v>
      </c>
      <c r="E119" s="28">
        <f>'Total Property Damage 95%'!E120*Frequency!E119</f>
        <v>10719291703.36688</v>
      </c>
      <c r="F119" s="28">
        <f>'Total Property Damage 95%'!F120*Frequency!F119</f>
        <v>7136853038.2329378</v>
      </c>
      <c r="G119" s="28">
        <f>'Total Property Damage 95%'!G120*Frequency!G119</f>
        <v>2673984531.6677728</v>
      </c>
    </row>
    <row r="120" spans="1:7" x14ac:dyDescent="0.35">
      <c r="A120">
        <v>2140</v>
      </c>
      <c r="B120" s="28">
        <f>'Total Property Damage 95%'!B121*Frequency!B120</f>
        <v>11987540043.189081</v>
      </c>
      <c r="C120" s="28">
        <f>'Total Property Damage 95%'!C121*Frequency!C120</f>
        <v>30758726777.485157</v>
      </c>
      <c r="D120" s="28">
        <f>'Total Property Damage 95%'!D121*Frequency!D120</f>
        <v>21080414409.282501</v>
      </c>
      <c r="E120" s="28">
        <f>'Total Property Damage 95%'!E121*Frequency!E120</f>
        <v>10663335038.418194</v>
      </c>
      <c r="F120" s="28">
        <f>'Total Property Damage 95%'!F121*Frequency!F120</f>
        <v>7099597358.9119825</v>
      </c>
      <c r="G120" s="28">
        <f>'Total Property Damage 95%'!G121*Frequency!G120</f>
        <v>2660025842.9169569</v>
      </c>
    </row>
    <row r="121" spans="1:7" x14ac:dyDescent="0.35">
      <c r="A121">
        <v>2141</v>
      </c>
      <c r="B121" s="28">
        <f>'Total Property Damage 95%'!B122*Frequency!B121</f>
        <v>12261677749.102072</v>
      </c>
      <c r="C121" s="28">
        <f>'Total Property Damage 95%'!C122*Frequency!C121</f>
        <v>31462134379.478962</v>
      </c>
      <c r="D121" s="28">
        <f>'Total Property Damage 95%'!D122*Frequency!D121</f>
        <v>21562493002.975235</v>
      </c>
      <c r="E121" s="28">
        <f>'Total Property Damage 95%'!E122*Frequency!E121</f>
        <v>10907190090.77103</v>
      </c>
      <c r="F121" s="28">
        <f>'Total Property Damage 95%'!F122*Frequency!F121</f>
        <v>7261954883.9643278</v>
      </c>
      <c r="G121" s="28">
        <f>'Total Property Damage 95%'!G122*Frequency!G121</f>
        <v>2720856787.3492002</v>
      </c>
    </row>
    <row r="122" spans="1:7" x14ac:dyDescent="0.35">
      <c r="A122">
        <v>2142</v>
      </c>
      <c r="B122" s="28">
        <f>'Total Property Damage 95%'!B123*Frequency!B122</f>
        <v>12542084587.925777</v>
      </c>
      <c r="C122" s="28">
        <f>'Total Property Damage 95%'!C123*Frequency!C122</f>
        <v>32181627896.150631</v>
      </c>
      <c r="D122" s="28">
        <f>'Total Property Damage 95%'!D123*Frequency!D122</f>
        <v>22055596036.984203</v>
      </c>
      <c r="E122" s="28">
        <f>'Total Property Damage 95%'!E123*Frequency!E122</f>
        <v>11156621755.538628</v>
      </c>
      <c r="F122" s="28">
        <f>'Total Property Damage 95%'!F123*Frequency!F122</f>
        <v>7428025290.83356</v>
      </c>
      <c r="G122" s="28">
        <f>'Total Property Damage 95%'!G123*Frequency!G122</f>
        <v>2783078847.5145378</v>
      </c>
    </row>
    <row r="123" spans="1:7" x14ac:dyDescent="0.35">
      <c r="A123">
        <v>2143</v>
      </c>
      <c r="B123" s="28">
        <f>'Total Property Damage 95%'!B124*Frequency!B123</f>
        <v>12828903925.66423</v>
      </c>
      <c r="C123" s="28">
        <f>'Total Property Damage 95%'!C124*Frequency!C123</f>
        <v>32917575189.107437</v>
      </c>
      <c r="D123" s="28">
        <f>'Total Property Damage 95%'!D124*Frequency!D123</f>
        <v>22559975624.317291</v>
      </c>
      <c r="E123" s="28">
        <f>'Total Property Damage 95%'!E124*Frequency!E123</f>
        <v>11411757561.782717</v>
      </c>
      <c r="F123" s="28">
        <f>'Total Property Damage 95%'!F124*Frequency!F123</f>
        <v>7597893487.7577295</v>
      </c>
      <c r="G123" s="28">
        <f>'Total Property Damage 95%'!G124*Frequency!G123</f>
        <v>2846723836.2181282</v>
      </c>
    </row>
    <row r="124" spans="1:7" x14ac:dyDescent="0.35">
      <c r="A124">
        <v>2144</v>
      </c>
      <c r="B124" s="28">
        <f>'Total Property Damage 95%'!B125*Frequency!B124</f>
        <v>13122282406.894659</v>
      </c>
      <c r="C124" s="28">
        <f>'Total Property Damage 95%'!C125*Frequency!C124</f>
        <v>33670352532.419621</v>
      </c>
      <c r="D124" s="28">
        <f>'Total Property Damage 95%'!D125*Frequency!D124</f>
        <v>23075889643.442272</v>
      </c>
      <c r="E124" s="28">
        <f>'Total Property Damage 95%'!E125*Frequency!E124</f>
        <v>11672727954.970249</v>
      </c>
      <c r="F124" s="28">
        <f>'Total Property Damage 95%'!F125*Frequency!F124</f>
        <v>7771646324.7035027</v>
      </c>
      <c r="G124" s="28">
        <f>'Total Property Damage 95%'!G125*Frequency!G124</f>
        <v>2911824293.7779813</v>
      </c>
    </row>
    <row r="125" spans="1:7" x14ac:dyDescent="0.35">
      <c r="A125">
        <v>2145</v>
      </c>
      <c r="B125" s="28">
        <f>'Total Property Damage 95%'!B126*Frequency!B125</f>
        <v>13422370029.743719</v>
      </c>
      <c r="C125" s="28">
        <f>'Total Property Damage 95%'!C126*Frequency!C125</f>
        <v>34440344805.00132</v>
      </c>
      <c r="D125" s="28">
        <f>'Total Property Damage 95%'!D126*Frequency!D125</f>
        <v>23603601870.13459</v>
      </c>
      <c r="E125" s="28">
        <f>'Total Property Damage 95%'!E126*Frequency!E125</f>
        <v>11939666363.667377</v>
      </c>
      <c r="F125" s="28">
        <f>'Total Property Damage 95%'!F126*Frequency!F125</f>
        <v>7949372637.7706985</v>
      </c>
      <c r="G125" s="28">
        <f>'Total Property Damage 95%'!G126*Frequency!G125</f>
        <v>2978413504.6621237</v>
      </c>
    </row>
    <row r="126" spans="1:7" x14ac:dyDescent="0.35">
      <c r="A126">
        <v>2146</v>
      </c>
      <c r="B126" s="28">
        <f>'Total Property Damage 95%'!B127*Frequency!B126</f>
        <v>13729320222.578308</v>
      </c>
      <c r="C126" s="28">
        <f>'Total Property Damage 95%'!C127*Frequency!C126</f>
        <v>35227945687.390846</v>
      </c>
      <c r="D126" s="28">
        <f>'Total Property Damage 95%'!D127*Frequency!D126</f>
        <v>24143382112.340221</v>
      </c>
      <c r="E126" s="28">
        <f>'Total Property Damage 95%'!E127*Frequency!E126</f>
        <v>12212709267.758612</v>
      </c>
      <c r="F126" s="28">
        <f>'Total Property Damage 95%'!F127*Frequency!F126</f>
        <v>8131163294.6122684</v>
      </c>
      <c r="G126" s="28">
        <f>'Total Property Damage 95%'!G127*Frequency!G126</f>
        <v>3046525514.5062332</v>
      </c>
    </row>
    <row r="127" spans="1:7" x14ac:dyDescent="0.35">
      <c r="A127">
        <v>2147</v>
      </c>
      <c r="B127" s="28">
        <f>'Total Property Damage 95%'!B128*Frequency!B127</f>
        <v>14043289922.450209</v>
      </c>
      <c r="C127" s="28">
        <f>'Total Property Damage 95%'!C128*Frequency!C127</f>
        <v>36033557863.031151</v>
      </c>
      <c r="D127" s="28">
        <f>'Total Property Damage 95%'!D128*Frequency!D127</f>
        <v>24695506348.122707</v>
      </c>
      <c r="E127" s="28">
        <f>'Total Property Damage 95%'!E128*Frequency!E127</f>
        <v>12491996268.226057</v>
      </c>
      <c r="F127" s="28">
        <f>'Total Property Damage 95%'!F128*Frequency!F127</f>
        <v>8317111240.8929911</v>
      </c>
      <c r="G127" s="28">
        <f>'Total Property Damage 95%'!G128*Frequency!G127</f>
        <v>3116195147.5204434</v>
      </c>
    </row>
    <row r="128" spans="1:7" x14ac:dyDescent="0.35">
      <c r="A128">
        <v>2148</v>
      </c>
      <c r="B128" s="28">
        <f>'Total Property Damage 95%'!B129*Frequency!B128</f>
        <v>14364439655.334637</v>
      </c>
      <c r="C128" s="28">
        <f>'Total Property Damage 95%'!C129*Frequency!C128</f>
        <v>36857593224.153206</v>
      </c>
      <c r="D128" s="28">
        <f>'Total Property Damage 95%'!D129*Frequency!D128</f>
        <v>25260256866.76482</v>
      </c>
      <c r="E128" s="28">
        <f>'Total Property Damage 95%'!E129*Frequency!E128</f>
        <v>12777670158.524414</v>
      </c>
      <c r="F128" s="28">
        <f>'Total Property Damage 95%'!F129*Frequency!F128</f>
        <v>8507311547.8105907</v>
      </c>
      <c r="G128" s="28">
        <f>'Total Property Damage 95%'!G129*Frequency!G128</f>
        <v>3187458024.2942171</v>
      </c>
    </row>
    <row r="129" spans="1:7" x14ac:dyDescent="0.35">
      <c r="A129">
        <v>2149</v>
      </c>
      <c r="B129" s="28">
        <f>'Total Property Damage 95%'!B130*Frequency!B129</f>
        <v>14692933618.203724</v>
      </c>
      <c r="C129" s="28">
        <f>'Total Property Damage 95%'!C130*Frequency!C129</f>
        <v>37700473082.367691</v>
      </c>
      <c r="D129" s="28">
        <f>'Total Property Damage 95%'!D130*Frequency!D129</f>
        <v>25837922413.097012</v>
      </c>
      <c r="E129" s="28">
        <f>'Total Property Damage 95%'!E130*Frequency!E129</f>
        <v>13069876997.588196</v>
      </c>
      <c r="F129" s="28">
        <f>'Total Property Damage 95%'!F130*Frequency!F129</f>
        <v>8701861460.7035999</v>
      </c>
      <c r="G129" s="28">
        <f>'Total Property Damage 95%'!G130*Frequency!G129</f>
        <v>3260350580.0083847</v>
      </c>
    </row>
    <row r="130" spans="1:7" x14ac:dyDescent="0.35">
      <c r="A130">
        <v>2150</v>
      </c>
      <c r="B130" s="28">
        <f>'Total Property Damage 95%'!B131*Frequency!B130</f>
        <v>14610488606.223436</v>
      </c>
      <c r="C130" s="28">
        <f>'Total Property Damage 95%'!C131*Frequency!C130</f>
        <v>37488928129.14695</v>
      </c>
      <c r="D130" s="28">
        <f>'Total Property Damage 95%'!D131*Frequency!D130</f>
        <v>25692940622.649509</v>
      </c>
      <c r="E130" s="28">
        <f>'Total Property Damage 95%'!E131*Frequency!E130</f>
        <v>12996539283.44294</v>
      </c>
      <c r="F130" s="28">
        <f>'Total Property Damage 95%'!F131*Frequency!F130</f>
        <v>8653033562.1354313</v>
      </c>
      <c r="G130" s="28">
        <f>'Total Property Damage 95%'!G131*Frequency!G130</f>
        <v>3242056095.7608204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A0EED-E956-444F-BE54-BF52EC065FE3}">
  <sheetPr>
    <tabColor theme="1"/>
  </sheetPr>
  <dimension ref="A1:G130"/>
  <sheetViews>
    <sheetView topLeftCell="A2" workbookViewId="0">
      <selection activeCell="B3" sqref="B3"/>
    </sheetView>
  </sheetViews>
  <sheetFormatPr defaultColWidth="8.81640625" defaultRowHeight="14.5" x14ac:dyDescent="0.35"/>
  <cols>
    <col min="2" max="2" width="11.54296875" customWidth="1"/>
    <col min="3" max="4" width="14.54296875" bestFit="1" customWidth="1"/>
    <col min="5" max="5" width="13.54296875" bestFit="1" customWidth="1"/>
    <col min="6" max="6" width="14.54296875" bestFit="1" customWidth="1"/>
    <col min="7" max="7" width="13.54296875" bestFit="1" customWidth="1"/>
  </cols>
  <sheetData>
    <row r="1" spans="1:7" x14ac:dyDescent="0.35">
      <c r="A1" t="s">
        <v>111</v>
      </c>
    </row>
    <row r="2" spans="1:7" x14ac:dyDescent="0.3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</row>
    <row r="3" spans="1:7" x14ac:dyDescent="0.35">
      <c r="A3">
        <v>2023</v>
      </c>
      <c r="B3" s="29">
        <f>'Total Severity'!B3/('Property Value'!B3/'Population Estimate'!B3)</f>
        <v>4997.2888607321593</v>
      </c>
      <c r="C3" s="29">
        <f>'Total Severity'!C3/('Property Value'!C3/'Population Estimate'!C3)</f>
        <v>14734.597520561023</v>
      </c>
      <c r="D3" s="29">
        <f>'Total Severity'!D3/('Property Value'!D3/'Population Estimate'!D3)</f>
        <v>10462.0610690634</v>
      </c>
      <c r="E3" s="29">
        <f>'Total Severity'!E3/('Property Value'!E3/'Population Estimate'!E3)</f>
        <v>7809.0672397478675</v>
      </c>
      <c r="F3" s="29">
        <f>'Total Severity'!F3/('Property Value'!F3/'Population Estimate'!F3)</f>
        <v>4763.9450329176716</v>
      </c>
      <c r="G3" s="29">
        <f>'Total Severity'!G3/('Property Value'!G3/'Population Estimate'!G3)</f>
        <v>1705.5205103136684</v>
      </c>
    </row>
    <row r="4" spans="1:7" x14ac:dyDescent="0.35">
      <c r="A4">
        <v>2024</v>
      </c>
      <c r="B4" s="29">
        <f>'Total Severity'!B4/('Property Value'!B4/'Population Estimate'!B4)</f>
        <v>5141.9353907069681</v>
      </c>
      <c r="C4" s="29">
        <f>'Total Severity'!C4/('Property Value'!C4/'Population Estimate'!C4)</f>
        <v>15161.090457295586</v>
      </c>
      <c r="D4" s="29">
        <f>'Total Severity'!D4/('Property Value'!D4/'Population Estimate'!D4)</f>
        <v>10764.885434874195</v>
      </c>
      <c r="E4" s="29">
        <f>'Total Severity'!E4/('Property Value'!E4/'Population Estimate'!E4)</f>
        <v>8035.100697098178</v>
      </c>
      <c r="F4" s="29">
        <f>'Total Severity'!F4/('Property Value'!F4/'Population Estimate'!F4)</f>
        <v>4901.8374256142388</v>
      </c>
      <c r="G4" s="29">
        <f>'Total Severity'!G4/('Property Value'!G4/'Population Estimate'!G4)</f>
        <v>1754.8868028160375</v>
      </c>
    </row>
    <row r="5" spans="1:7" x14ac:dyDescent="0.35">
      <c r="A5">
        <v>2025</v>
      </c>
      <c r="B5" s="29">
        <f>'Total Severity'!B5/('Property Value'!B5/'Population Estimate'!B5)</f>
        <v>5290.7687146048083</v>
      </c>
      <c r="C5" s="29">
        <f>'Total Severity'!C5/('Property Value'!C5/'Population Estimate'!C5)</f>
        <v>15599.928232416851</v>
      </c>
      <c r="D5" s="29">
        <f>'Total Severity'!D5/('Property Value'!D5/'Population Estimate'!D5)</f>
        <v>11076.475052189768</v>
      </c>
      <c r="E5" s="29">
        <f>'Total Severity'!E5/('Property Value'!E5/'Population Estimate'!E5)</f>
        <v>8267.6766930479353</v>
      </c>
      <c r="F5" s="29">
        <f>'Total Severity'!F5/('Property Value'!F5/'Population Estimate'!F5)</f>
        <v>5043.7211137250488</v>
      </c>
      <c r="G5" s="29">
        <f>'Total Severity'!G5/('Property Value'!G5/'Population Estimate'!G5)</f>
        <v>1805.6820026934242</v>
      </c>
    </row>
    <row r="6" spans="1:7" x14ac:dyDescent="0.35">
      <c r="A6">
        <v>2026</v>
      </c>
      <c r="B6" s="29">
        <f>'Total Severity'!B6/('Property Value'!B6/'Population Estimate'!B6)</f>
        <v>5443.9100191790521</v>
      </c>
      <c r="C6" s="29">
        <f>'Total Severity'!C6/('Property Value'!C6/'Population Estimate'!C6)</f>
        <v>16051.468167281559</v>
      </c>
      <c r="D6" s="29">
        <f>'Total Severity'!D6/('Property Value'!D6/'Population Estimate'!D6)</f>
        <v>11397.083631221769</v>
      </c>
      <c r="E6" s="29">
        <f>'Total Severity'!E6/('Property Value'!E6/'Population Estimate'!E6)</f>
        <v>8506.9846013820079</v>
      </c>
      <c r="F6" s="29">
        <f>'Total Severity'!F6/('Property Value'!F6/'Population Estimate'!F6)</f>
        <v>5189.7116252989827</v>
      </c>
      <c r="G6" s="29">
        <f>'Total Severity'!G6/('Property Value'!G6/'Population Estimate'!G6)</f>
        <v>1857.9474696709119</v>
      </c>
    </row>
    <row r="7" spans="1:7" x14ac:dyDescent="0.35">
      <c r="A7">
        <v>2027</v>
      </c>
      <c r="B7" s="29">
        <f>'Total Severity'!B7/('Property Value'!B7/'Population Estimate'!B7)</f>
        <v>5601.4839989337415</v>
      </c>
      <c r="C7" s="29">
        <f>'Total Severity'!C7/('Property Value'!C7/'Population Estimate'!C7)</f>
        <v>16516.077925913403</v>
      </c>
      <c r="D7" s="29">
        <f>'Total Severity'!D7/('Property Value'!D7/'Population Estimate'!D7)</f>
        <v>11726.972225824118</v>
      </c>
      <c r="E7" s="29">
        <f>'Total Severity'!E7/('Property Value'!E7/'Population Estimate'!E7)</f>
        <v>8753.2192773096176</v>
      </c>
      <c r="F7" s="29">
        <f>'Total Severity'!F7/('Property Value'!F7/'Population Estimate'!F7)</f>
        <v>5339.9278323443823</v>
      </c>
      <c r="G7" s="29">
        <f>'Total Severity'!G7/('Property Value'!G7/'Population Estimate'!G7)</f>
        <v>1911.7257606308622</v>
      </c>
    </row>
    <row r="8" spans="1:7" x14ac:dyDescent="0.35">
      <c r="A8">
        <v>2028</v>
      </c>
      <c r="B8" s="29">
        <f>'Total Severity'!B8/('Property Value'!B8/'Population Estimate'!B8)</f>
        <v>5763.6189576554343</v>
      </c>
      <c r="C8" s="29">
        <f>'Total Severity'!C8/('Property Value'!C8/'Population Estimate'!C8)</f>
        <v>16994.135814371522</v>
      </c>
      <c r="D8" s="29">
        <f>'Total Severity'!D8/('Property Value'!D8/'Population Estimate'!D8)</f>
        <v>12066.409446054748</v>
      </c>
      <c r="E8" s="29">
        <f>'Total Severity'!E8/('Property Value'!E8/'Population Estimate'!E8)</f>
        <v>9006.5812161241611</v>
      </c>
      <c r="F8" s="29">
        <f>'Total Severity'!F8/('Property Value'!F8/'Population Estimate'!F8)</f>
        <v>5494.4920476199723</v>
      </c>
      <c r="G8" s="29">
        <f>'Total Severity'!G8/('Property Value'!G8/'Population Estimate'!G8)</f>
        <v>1967.0606642646271</v>
      </c>
    </row>
    <row r="9" spans="1:7" x14ac:dyDescent="0.35">
      <c r="A9">
        <v>2029</v>
      </c>
      <c r="B9" s="29">
        <f>'Total Severity'!B9/('Property Value'!B9/'Population Estimate'!B9)</f>
        <v>5930.4469128838873</v>
      </c>
      <c r="C9" s="29">
        <f>'Total Severity'!C9/('Property Value'!C9/'Population Estimate'!C9)</f>
        <v>17486.031088784239</v>
      </c>
      <c r="D9" s="29">
        <f>'Total Severity'!D9/('Property Value'!D9/'Population Estimate'!D9)</f>
        <v>12415.671676889917</v>
      </c>
      <c r="E9" s="29">
        <f>'Total Severity'!E9/('Property Value'!E9/'Population Estimate'!E9)</f>
        <v>9267.2767164554698</v>
      </c>
      <c r="F9" s="29">
        <f>'Total Severity'!F9/('Property Value'!F9/'Population Estimate'!F9)</f>
        <v>5653.5301242273681</v>
      </c>
      <c r="G9" s="29">
        <f>'Total Severity'!G9/('Property Value'!G9/'Population Estimate'!G9)</f>
        <v>2023.9972367272669</v>
      </c>
    </row>
    <row r="10" spans="1:7" x14ac:dyDescent="0.35">
      <c r="A10">
        <v>2030</v>
      </c>
      <c r="B10" s="29">
        <f>'Total Severity'!B10/('Property Value'!B10/'Population Estimate'!B10)</f>
        <v>6855.4996880471026</v>
      </c>
      <c r="C10" s="29">
        <f>'Total Severity'!C10/('Property Value'!C10/'Population Estimate'!C10)</f>
        <v>20213.56609970034</v>
      </c>
      <c r="D10" s="29">
        <f>'Total Severity'!D10/('Property Value'!D10/'Population Estimate'!D10)</f>
        <v>14352.313503203357</v>
      </c>
      <c r="E10" s="29">
        <f>'Total Severity'!E10/('Property Value'!E10/'Population Estimate'!E10)</f>
        <v>10712.820394814407</v>
      </c>
      <c r="F10" s="29">
        <f>'Total Severity'!F10/('Property Value'!F10/'Population Estimate'!F10)</f>
        <v>6535.3884070363074</v>
      </c>
      <c r="G10" s="29">
        <f>'Total Severity'!G10/('Property Value'!G10/'Population Estimate'!G10)</f>
        <v>2339.7077199776372</v>
      </c>
    </row>
    <row r="11" spans="1:7" x14ac:dyDescent="0.35">
      <c r="A11">
        <v>2031</v>
      </c>
      <c r="B11" s="29">
        <f>'Total Severity'!B11/('Property Value'!B11/'Population Estimate'!B11)</f>
        <v>7053.9321318690727</v>
      </c>
      <c r="C11" s="29">
        <f>'Total Severity'!C11/('Property Value'!C11/'Population Estimate'!C11)</f>
        <v>20798.647786235004</v>
      </c>
      <c r="D11" s="29">
        <f>'Total Severity'!D11/('Property Value'!D11/'Population Estimate'!D11)</f>
        <v>14767.741228757086</v>
      </c>
      <c r="E11" s="29">
        <f>'Total Severity'!E11/('Property Value'!E11/'Population Estimate'!E11)</f>
        <v>11022.902989504804</v>
      </c>
      <c r="F11" s="29">
        <f>'Total Severity'!F11/('Property Value'!F11/'Population Estimate'!F11)</f>
        <v>6724.5552295795396</v>
      </c>
      <c r="G11" s="29">
        <f>'Total Severity'!G11/('Property Value'!G11/'Population Estimate'!G11)</f>
        <v>2407.4305617587811</v>
      </c>
    </row>
    <row r="12" spans="1:7" x14ac:dyDescent="0.35">
      <c r="A12">
        <v>2032</v>
      </c>
      <c r="B12" s="29">
        <f>'Total Severity'!B12/('Property Value'!B12/'Population Estimate'!B12)</f>
        <v>7258.1082029323679</v>
      </c>
      <c r="C12" s="29">
        <f>'Total Severity'!C12/('Property Value'!C12/'Population Estimate'!C12)</f>
        <v>21400.664662643136</v>
      </c>
      <c r="D12" s="29">
        <f>'Total Severity'!D12/('Property Value'!D12/'Population Estimate'!D12)</f>
        <v>15195.193510151254</v>
      </c>
      <c r="E12" s="29">
        <f>'Total Severity'!E12/('Property Value'!E12/'Population Estimate'!E12)</f>
        <v>11341.960925140573</v>
      </c>
      <c r="F12" s="29">
        <f>'Total Severity'!F12/('Property Value'!F12/'Population Estimate'!F12)</f>
        <v>6919.1974859489501</v>
      </c>
      <c r="G12" s="29">
        <f>'Total Severity'!G12/('Property Value'!G12/'Population Estimate'!G12)</f>
        <v>2477.1136412481442</v>
      </c>
    </row>
    <row r="13" spans="1:7" x14ac:dyDescent="0.35">
      <c r="A13">
        <v>2033</v>
      </c>
      <c r="B13" s="29">
        <f>'Total Severity'!B13/('Property Value'!B13/'Population Estimate'!B13)</f>
        <v>7468.1941505319719</v>
      </c>
      <c r="C13" s="29">
        <f>'Total Severity'!C13/('Property Value'!C13/'Population Estimate'!C13)</f>
        <v>22020.106918008838</v>
      </c>
      <c r="D13" s="29">
        <f>'Total Severity'!D13/('Property Value'!D13/'Population Estimate'!D13)</f>
        <v>15635.018398164042</v>
      </c>
      <c r="E13" s="29">
        <f>'Total Severity'!E13/('Property Value'!E13/'Population Estimate'!E13)</f>
        <v>11670.253992972373</v>
      </c>
      <c r="F13" s="29">
        <f>'Total Severity'!F13/('Property Value'!F13/'Population Estimate'!F13)</f>
        <v>7119.4736625809128</v>
      </c>
      <c r="G13" s="29">
        <f>'Total Severity'!G13/('Property Value'!G13/'Population Estimate'!G13)</f>
        <v>2548.8136975277225</v>
      </c>
    </row>
    <row r="14" spans="1:7" x14ac:dyDescent="0.35">
      <c r="A14">
        <v>2034</v>
      </c>
      <c r="B14" s="29">
        <f>'Total Severity'!B14/('Property Value'!B14/'Population Estimate'!B14)</f>
        <v>7684.361036048841</v>
      </c>
      <c r="C14" s="29">
        <f>'Total Severity'!C14/('Property Value'!C14/'Population Estimate'!C14)</f>
        <v>22657.478929939643</v>
      </c>
      <c r="D14" s="29">
        <f>'Total Severity'!D14/('Property Value'!D14/'Population Estimate'!D14)</f>
        <v>16087.5740179037</v>
      </c>
      <c r="E14" s="29">
        <f>'Total Severity'!E14/('Property Value'!E14/'Population Estimate'!E14)</f>
        <v>12008.049503908836</v>
      </c>
      <c r="F14" s="29">
        <f>'Total Severity'!F14/('Property Value'!F14/'Population Estimate'!F14)</f>
        <v>7325.5468333018234</v>
      </c>
      <c r="G14" s="29">
        <f>'Total Severity'!G14/('Property Value'!G14/'Population Estimate'!G14)</f>
        <v>2622.5891119922831</v>
      </c>
    </row>
    <row r="15" spans="1:7" x14ac:dyDescent="0.35">
      <c r="A15">
        <v>2035</v>
      </c>
      <c r="B15" s="29">
        <f>'Total Severity'!B15/('Property Value'!B15/'Population Estimate'!B15)</f>
        <v>7906.7848722357367</v>
      </c>
      <c r="C15" s="29">
        <f>'Total Severity'!C15/('Property Value'!C15/'Population Estimate'!C15)</f>
        <v>23313.299675253318</v>
      </c>
      <c r="D15" s="29">
        <f>'Total Severity'!D15/('Property Value'!D15/'Population Estimate'!D15)</f>
        <v>16553.228860409985</v>
      </c>
      <c r="E15" s="29">
        <f>'Total Severity'!E15/('Property Value'!E15/'Population Estimate'!E15)</f>
        <v>12355.622506173038</v>
      </c>
      <c r="F15" s="29">
        <f>'Total Severity'!F15/('Property Value'!F15/'Population Estimate'!F15)</f>
        <v>7537.5847921101149</v>
      </c>
      <c r="G15" s="29">
        <f>'Total Severity'!G15/('Property Value'!G15/'Population Estimate'!G15)</f>
        <v>2698.4999558861086</v>
      </c>
    </row>
    <row r="16" spans="1:7" x14ac:dyDescent="0.35">
      <c r="A16">
        <v>2036</v>
      </c>
      <c r="B16" s="29">
        <f>'Total Severity'!B16/('Property Value'!B16/'Population Estimate'!B16)</f>
        <v>8135.6467665346881</v>
      </c>
      <c r="C16" s="29">
        <f>'Total Severity'!C16/('Property Value'!C16/'Population Estimate'!C16)</f>
        <v>23988.103152552045</v>
      </c>
      <c r="D16" s="29">
        <f>'Total Severity'!D16/('Property Value'!D16/'Population Estimate'!D16)</f>
        <v>17032.362082696105</v>
      </c>
      <c r="E16" s="29">
        <f>'Total Severity'!E16/('Property Value'!E16/'Population Estimate'!E16)</f>
        <v>12713.256009259096</v>
      </c>
      <c r="F16" s="29">
        <f>'Total Severity'!F16/('Property Value'!F16/'Population Estimate'!F16)</f>
        <v>7755.760189801631</v>
      </c>
      <c r="G16" s="29">
        <f>'Total Severity'!G16/('Property Value'!G16/'Population Estimate'!G16)</f>
        <v>2776.6080392156991</v>
      </c>
    </row>
    <row r="17" spans="1:7" x14ac:dyDescent="0.35">
      <c r="A17">
        <v>2037</v>
      </c>
      <c r="B17" s="29">
        <f>'Total Severity'!B17/('Property Value'!B17/'Population Estimate'!B17)</f>
        <v>8371.1330685427729</v>
      </c>
      <c r="C17" s="29">
        <f>'Total Severity'!C17/('Property Value'!C17/'Population Estimate'!C17)</f>
        <v>24682.438817027927</v>
      </c>
      <c r="D17" s="29">
        <f>'Total Severity'!D17/('Property Value'!D17/'Population Estimate'!D17)</f>
        <v>17525.363816475317</v>
      </c>
      <c r="E17" s="29">
        <f>'Total Severity'!E17/('Property Value'!E17/'Population Estimate'!E17)</f>
        <v>13081.241214371144</v>
      </c>
      <c r="F17" s="29">
        <f>'Total Severity'!F17/('Property Value'!F17/'Population Estimate'!F17)</f>
        <v>7980.2506745496348</v>
      </c>
      <c r="G17" s="29">
        <f>'Total Severity'!G17/('Property Value'!G17/'Population Estimate'!G17)</f>
        <v>2856.9769610782359</v>
      </c>
    </row>
    <row r="18" spans="1:7" x14ac:dyDescent="0.35">
      <c r="A18">
        <v>2038</v>
      </c>
      <c r="B18" s="29">
        <f>'Total Severity'!B18/('Property Value'!B18/'Population Estimate'!B18)</f>
        <v>8613.4355217463017</v>
      </c>
      <c r="C18" s="29">
        <f>'Total Severity'!C18/('Property Value'!C18/'Population Estimate'!C18)</f>
        <v>25396.872027854071</v>
      </c>
      <c r="D18" s="29">
        <f>'Total Severity'!D18/('Property Value'!D18/'Population Estimate'!D18)</f>
        <v>18032.635485823605</v>
      </c>
      <c r="E18" s="29">
        <f>'Total Severity'!E18/('Property Value'!E18/'Population Estimate'!E18)</f>
        <v>13459.87775153242</v>
      </c>
      <c r="F18" s="29">
        <f>'Total Severity'!F18/('Property Value'!F18/'Population Estimate'!F18)</f>
        <v>8211.2390365539086</v>
      </c>
      <c r="G18" s="29">
        <f>'Total Severity'!G18/('Property Value'!G18/'Population Estimate'!G18)</f>
        <v>2939.6721614468202</v>
      </c>
    </row>
    <row r="19" spans="1:7" x14ac:dyDescent="0.35">
      <c r="A19">
        <v>2039</v>
      </c>
      <c r="B19" s="29">
        <f>'Total Severity'!B19/('Property Value'!B19/'Population Estimate'!B19)</f>
        <v>8862.751419646951</v>
      </c>
      <c r="C19" s="29">
        <f>'Total Severity'!C19/('Property Value'!C19/'Population Estimate'!C19)</f>
        <v>26131.984508525267</v>
      </c>
      <c r="D19" s="29">
        <f>'Total Severity'!D19/('Property Value'!D19/'Population Estimate'!D19)</f>
        <v>18554.59013403716</v>
      </c>
      <c r="E19" s="29">
        <f>'Total Severity'!E19/('Property Value'!E19/'Population Estimate'!E19)</f>
        <v>13849.473923557394</v>
      </c>
      <c r="F19" s="29">
        <f>'Total Severity'!F19/('Property Value'!F19/'Population Estimate'!F19)</f>
        <v>8448.9133568767065</v>
      </c>
      <c r="G19" s="29">
        <f>'Total Severity'!G19/('Property Value'!G19/'Population Estimate'!G19)</f>
        <v>3024.7609744546253</v>
      </c>
    </row>
    <row r="20" spans="1:7" x14ac:dyDescent="0.35">
      <c r="A20">
        <v>2040</v>
      </c>
      <c r="B20" s="29">
        <f>'Total Severity'!B20/('Property Value'!B20/'Population Estimate'!B20)</f>
        <v>10132.89740837508</v>
      </c>
      <c r="C20" s="29">
        <f>'Total Severity'!C20/('Property Value'!C20/'Population Estimate'!C20)</f>
        <v>29877.033165472843</v>
      </c>
      <c r="D20" s="29">
        <f>'Total Severity'!D20/('Property Value'!D20/'Population Estimate'!D20)</f>
        <v>21213.700958131627</v>
      </c>
      <c r="E20" s="29">
        <f>'Total Severity'!E20/('Property Value'!E20/'Population Estimate'!E20)</f>
        <v>15834.281227416312</v>
      </c>
      <c r="F20" s="29">
        <f>'Total Severity'!F20/('Property Value'!F20/'Population Estimate'!F20)</f>
        <v>9659.7510416118548</v>
      </c>
      <c r="G20" s="29">
        <f>'Total Severity'!G20/('Property Value'!G20/'Population Estimate'!G20)</f>
        <v>3458.2480301840951</v>
      </c>
    </row>
    <row r="21" spans="1:7" x14ac:dyDescent="0.35">
      <c r="A21">
        <v>2041</v>
      </c>
      <c r="B21" s="29">
        <f>'Total Severity'!B21/('Property Value'!B21/'Population Estimate'!B21)</f>
        <v>10426.194131770304</v>
      </c>
      <c r="C21" s="29">
        <f>'Total Severity'!C21/('Property Value'!C21/'Population Estimate'!C21)</f>
        <v>30741.823913769655</v>
      </c>
      <c r="D21" s="29">
        <f>'Total Severity'!D21/('Property Value'!D21/'Population Estimate'!D21)</f>
        <v>21827.731548924305</v>
      </c>
      <c r="E21" s="29">
        <f>'Total Severity'!E21/('Property Value'!E21/'Population Estimate'!E21)</f>
        <v>16292.604509904222</v>
      </c>
      <c r="F21" s="29">
        <f>'Total Severity'!F21/('Property Value'!F21/'Population Estimate'!F21)</f>
        <v>9939.3525430517748</v>
      </c>
      <c r="G21" s="29">
        <f>'Total Severity'!G21/('Property Value'!G21/'Population Estimate'!G21)</f>
        <v>3558.3470221173043</v>
      </c>
    </row>
    <row r="22" spans="1:7" x14ac:dyDescent="0.35">
      <c r="A22">
        <v>2042</v>
      </c>
      <c r="B22" s="29">
        <f>'Total Severity'!B22/('Property Value'!B22/'Population Estimate'!B22)</f>
        <v>10727.980329053149</v>
      </c>
      <c r="C22" s="29">
        <f>'Total Severity'!C22/('Property Value'!C22/'Population Estimate'!C22)</f>
        <v>31631.646030950982</v>
      </c>
      <c r="D22" s="29">
        <f>'Total Severity'!D22/('Property Value'!D22/'Population Estimate'!D22)</f>
        <v>22459.535255646781</v>
      </c>
      <c r="E22" s="29">
        <f>'Total Severity'!E22/('Property Value'!E22/'Population Estimate'!E22)</f>
        <v>16764.193960161509</v>
      </c>
      <c r="F22" s="29">
        <f>'Total Severity'!F22/('Property Value'!F22/'Population Estimate'!F22)</f>
        <v>10227.047110169129</v>
      </c>
      <c r="G22" s="29">
        <f>'Total Severity'!G22/('Property Value'!G22/'Population Estimate'!G22)</f>
        <v>3661.343379450158</v>
      </c>
    </row>
    <row r="23" spans="1:7" x14ac:dyDescent="0.35">
      <c r="A23">
        <v>2043</v>
      </c>
      <c r="B23" s="29">
        <f>'Total Severity'!B23/('Property Value'!B23/'Population Estimate'!B23)</f>
        <v>11038.501728051921</v>
      </c>
      <c r="C23" s="29">
        <f>'Total Severity'!C23/('Property Value'!C23/'Population Estimate'!C23)</f>
        <v>32547.224050008721</v>
      </c>
      <c r="D23" s="29">
        <f>'Total Severity'!D23/('Property Value'!D23/'Population Estimate'!D23)</f>
        <v>23109.626521153536</v>
      </c>
      <c r="E23" s="29">
        <f>'Total Severity'!E23/('Property Value'!E23/'Population Estimate'!E23)</f>
        <v>17249.433567424621</v>
      </c>
      <c r="F23" s="29">
        <f>'Total Severity'!F23/('Property Value'!F23/'Population Estimate'!F23)</f>
        <v>10523.068996756274</v>
      </c>
      <c r="G23" s="29">
        <f>'Total Severity'!G23/('Property Value'!G23/'Population Estimate'!G23)</f>
        <v>3767.32096642641</v>
      </c>
    </row>
    <row r="24" spans="1:7" x14ac:dyDescent="0.35">
      <c r="A24">
        <v>2044</v>
      </c>
      <c r="B24" s="29">
        <f>'Total Severity'!B24/('Property Value'!B24/'Population Estimate'!B24)</f>
        <v>11358.011169187108</v>
      </c>
      <c r="C24" s="29">
        <f>'Total Severity'!C24/('Property Value'!C24/'Population Estimate'!C24)</f>
        <v>33489.303475542794</v>
      </c>
      <c r="D24" s="29">
        <f>'Total Severity'!D24/('Property Value'!D24/'Population Estimate'!D24)</f>
        <v>23778.534678847845</v>
      </c>
      <c r="E24" s="29">
        <f>'Total Severity'!E24/('Property Value'!E24/'Population Estimate'!E24)</f>
        <v>17748.718435498744</v>
      </c>
      <c r="F24" s="29">
        <f>'Total Severity'!F24/('Property Value'!F24/'Population Estimate'!F24)</f>
        <v>10827.659237081756</v>
      </c>
      <c r="G24" s="29">
        <f>'Total Severity'!G24/('Property Value'!G24/'Population Estimate'!G24)</f>
        <v>3876.3660747404178</v>
      </c>
    </row>
    <row r="25" spans="1:7" x14ac:dyDescent="0.35">
      <c r="A25">
        <v>2045</v>
      </c>
      <c r="B25" s="29">
        <f>'Total Severity'!B25/('Property Value'!B25/'Population Estimate'!B25)</f>
        <v>11686.768811345366</v>
      </c>
      <c r="C25" s="29">
        <f>'Total Severity'!C25/('Property Value'!C25/'Population Estimate'!C25)</f>
        <v>34458.65139078434</v>
      </c>
      <c r="D25" s="29">
        <f>'Total Severity'!D25/('Property Value'!D25/'Population Estimate'!D25)</f>
        <v>24466.804383688766</v>
      </c>
      <c r="E25" s="29">
        <f>'Total Severity'!E25/('Property Value'!E25/'Population Estimate'!E25)</f>
        <v>18262.455104469023</v>
      </c>
      <c r="F25" s="29">
        <f>'Total Severity'!F25/('Property Value'!F25/'Population Estimate'!F25)</f>
        <v>11141.065842151231</v>
      </c>
      <c r="G25" s="29">
        <f>'Total Severity'!G25/('Property Value'!G25/'Population Estimate'!G25)</f>
        <v>3988.567493799696</v>
      </c>
    </row>
    <row r="26" spans="1:7" x14ac:dyDescent="0.35">
      <c r="A26">
        <v>2046</v>
      </c>
      <c r="B26" s="29">
        <f>'Total Severity'!B26/('Property Value'!B26/'Population Estimate'!B26)</f>
        <v>12025.042343712525</v>
      </c>
      <c r="C26" s="29">
        <f>'Total Severity'!C26/('Property Value'!C26/'Population Estimate'!C26)</f>
        <v>35456.05708218924</v>
      </c>
      <c r="D26" s="29">
        <f>'Total Severity'!D26/('Property Value'!D26/'Population Estimate'!D26)</f>
        <v>25174.996055673593</v>
      </c>
      <c r="E26" s="29">
        <f>'Total Severity'!E26/('Property Value'!E26/'Population Estimate'!E26)</f>
        <v>18791.061881723672</v>
      </c>
      <c r="F26" s="29">
        <f>'Total Severity'!F26/('Property Value'!F26/'Population Estimate'!F26)</f>
        <v>11463.544001649087</v>
      </c>
      <c r="G26" s="29">
        <f>'Total Severity'!G26/('Property Value'!G26/'Population Estimate'!G26)</f>
        <v>4104.01658302123</v>
      </c>
    </row>
    <row r="27" spans="1:7" x14ac:dyDescent="0.35">
      <c r="A27">
        <v>2047</v>
      </c>
      <c r="B27" s="29">
        <f>'Total Severity'!B27/('Property Value'!B27/'Population Estimate'!B27)</f>
        <v>12373.107203738111</v>
      </c>
      <c r="C27" s="29">
        <f>'Total Severity'!C27/('Property Value'!C27/'Population Estimate'!C27)</f>
        <v>36482.332682110427</v>
      </c>
      <c r="D27" s="29">
        <f>'Total Severity'!D27/('Property Value'!D27/'Population Estimate'!D27)</f>
        <v>25903.686336156825</v>
      </c>
      <c r="E27" s="29">
        <f>'Total Severity'!E27/('Property Value'!E27/'Population Estimate'!E27)</f>
        <v>19334.969182558583</v>
      </c>
      <c r="F27" s="29">
        <f>'Total Severity'!F27/('Property Value'!F27/'Population Estimate'!F27)</f>
        <v>11795.356291725335</v>
      </c>
      <c r="G27" s="29">
        <f>'Total Severity'!G27/('Property Value'!G27/'Population Estimate'!G27)</f>
        <v>4222.8073462204002</v>
      </c>
    </row>
    <row r="28" spans="1:7" x14ac:dyDescent="0.35">
      <c r="A28">
        <v>2048</v>
      </c>
      <c r="B28" s="29">
        <f>'Total Severity'!B28/('Property Value'!B28/'Population Estimate'!B28)</f>
        <v>12731.246801408835</v>
      </c>
      <c r="C28" s="29">
        <f>'Total Severity'!C28/('Property Value'!C28/'Population Estimate'!C28)</f>
        <v>37538.313830072446</v>
      </c>
      <c r="D28" s="29">
        <f>'Total Severity'!D28/('Property Value'!D28/'Population Estimate'!D28)</f>
        <v>26653.46855737747</v>
      </c>
      <c r="E28" s="29">
        <f>'Total Severity'!E28/('Property Value'!E28/'Population Estimate'!E28)</f>
        <v>19894.619880640748</v>
      </c>
      <c r="F28" s="29">
        <f>'Total Severity'!F28/('Property Value'!F28/'Population Estimate'!F28)</f>
        <v>12136.772888796855</v>
      </c>
      <c r="G28" s="29">
        <f>'Total Severity'!G28/('Property Value'!G28/'Population Estimate'!G28)</f>
        <v>4345.0365081530999</v>
      </c>
    </row>
    <row r="29" spans="1:7" x14ac:dyDescent="0.35">
      <c r="A29">
        <v>2049</v>
      </c>
      <c r="B29" s="29">
        <f>'Total Severity'!B29/('Property Value'!B29/'Population Estimate'!B29)</f>
        <v>13099.752750013708</v>
      </c>
      <c r="C29" s="29">
        <f>'Total Severity'!C29/('Property Value'!C29/'Population Estimate'!C29)</f>
        <v>38624.860353186552</v>
      </c>
      <c r="D29" s="29">
        <f>'Total Severity'!D29/('Property Value'!D29/'Population Estimate'!D29)</f>
        <v>27424.953225576635</v>
      </c>
      <c r="E29" s="29">
        <f>'Total Severity'!E29/('Property Value'!E29/'Population Estimate'!E29)</f>
        <v>20470.469668615762</v>
      </c>
      <c r="F29" s="29">
        <f>'Total Severity'!F29/('Property Value'!F29/'Population Estimate'!F29)</f>
        <v>12488.071789537124</v>
      </c>
      <c r="G29" s="29">
        <f>'Total Severity'!G29/('Property Value'!G29/'Population Estimate'!G29)</f>
        <v>4470.8035932733555</v>
      </c>
    </row>
    <row r="30" spans="1:7" x14ac:dyDescent="0.35">
      <c r="A30">
        <v>2050</v>
      </c>
      <c r="B30" s="29">
        <f>'Total Severity'!B30/('Property Value'!B30/'Population Estimate'!B30)</f>
        <v>14679.972241594953</v>
      </c>
      <c r="C30" s="29">
        <f>'Total Severity'!C30/('Property Value'!C30/'Population Estimate'!C30)</f>
        <v>43284.166399222056</v>
      </c>
      <c r="D30" s="29">
        <f>'Total Severity'!D30/('Property Value'!D30/'Population Estimate'!D30)</f>
        <v>30733.217623369546</v>
      </c>
      <c r="E30" s="29">
        <f>'Total Severity'!E30/('Property Value'!E30/'Population Estimate'!E30)</f>
        <v>22939.816670003664</v>
      </c>
      <c r="F30" s="29">
        <f>'Total Severity'!F30/('Property Value'!F30/'Population Estimate'!F30)</f>
        <v>13994.504378814181</v>
      </c>
      <c r="G30" s="29">
        <f>'Total Severity'!G30/('Property Value'!G30/'Population Estimate'!G30)</f>
        <v>5010.1153738804078</v>
      </c>
    </row>
    <row r="31" spans="1:7" x14ac:dyDescent="0.35">
      <c r="A31">
        <v>2051</v>
      </c>
      <c r="B31" s="29">
        <f>'Total Severity'!B31/('Property Value'!B31/'Population Estimate'!B31)</f>
        <v>15104.884049587199</v>
      </c>
      <c r="C31" s="29">
        <f>'Total Severity'!C31/('Property Value'!C31/'Population Estimate'!C31)</f>
        <v>44537.02662943543</v>
      </c>
      <c r="D31" s="29">
        <f>'Total Severity'!D31/('Property Value'!D31/'Population Estimate'!D31)</f>
        <v>31622.790631468521</v>
      </c>
      <c r="E31" s="29">
        <f>'Total Severity'!E31/('Property Value'!E31/'Population Estimate'!E31)</f>
        <v>23603.809681423889</v>
      </c>
      <c r="F31" s="29">
        <f>'Total Severity'!F31/('Property Value'!F31/'Population Estimate'!F31)</f>
        <v>14399.575318983158</v>
      </c>
      <c r="G31" s="29">
        <f>'Total Severity'!G31/('Property Value'!G31/'Population Estimate'!G31)</f>
        <v>5155.1331672883043</v>
      </c>
    </row>
    <row r="32" spans="1:7" x14ac:dyDescent="0.35">
      <c r="A32">
        <v>2052</v>
      </c>
      <c r="B32" s="29">
        <f>'Total Severity'!B32/('Property Value'!B32/'Population Estimate'!B32)</f>
        <v>15542.094930193469</v>
      </c>
      <c r="C32" s="29">
        <f>'Total Severity'!C32/('Property Value'!C32/'Population Estimate'!C32)</f>
        <v>45826.150899990331</v>
      </c>
      <c r="D32" s="29">
        <f>'Total Severity'!D32/('Property Value'!D32/'Population Estimate'!D32)</f>
        <v>32538.112330981334</v>
      </c>
      <c r="E32" s="29">
        <f>'Total Severity'!E32/('Property Value'!E32/'Population Estimate'!E32)</f>
        <v>24287.021971077993</v>
      </c>
      <c r="F32" s="29">
        <f>'Total Severity'!F32/('Property Value'!F32/'Population Estimate'!F32)</f>
        <v>14816.371037831528</v>
      </c>
      <c r="G32" s="29">
        <f>'Total Severity'!G32/('Property Value'!G32/'Population Estimate'!G32)</f>
        <v>5304.3485008395928</v>
      </c>
    </row>
    <row r="33" spans="1:7" x14ac:dyDescent="0.35">
      <c r="A33">
        <v>2053</v>
      </c>
      <c r="B33" s="29">
        <f>'Total Severity'!B33/('Property Value'!B33/'Population Estimate'!B33)</f>
        <v>15991.960880080174</v>
      </c>
      <c r="C33" s="29">
        <f>'Total Severity'!C33/('Property Value'!C33/'Population Estimate'!C33)</f>
        <v>47152.588873562745</v>
      </c>
      <c r="D33" s="29">
        <f>'Total Severity'!D33/('Property Value'!D33/'Population Estimate'!D33)</f>
        <v>33479.928017801045</v>
      </c>
      <c r="E33" s="29">
        <f>'Total Severity'!E33/('Property Value'!E33/'Population Estimate'!E33)</f>
        <v>24990.009840989449</v>
      </c>
      <c r="F33" s="29">
        <f>'Total Severity'!F33/('Property Value'!F33/'Population Estimate'!F33)</f>
        <v>15245.230909087317</v>
      </c>
      <c r="G33" s="29">
        <f>'Total Severity'!G33/('Property Value'!G33/'Population Estimate'!G33)</f>
        <v>5457.8828723370052</v>
      </c>
    </row>
    <row r="34" spans="1:7" x14ac:dyDescent="0.35">
      <c r="A34">
        <v>2054</v>
      </c>
      <c r="B34" s="29">
        <f>'Total Severity'!B34/('Property Value'!B34/'Population Estimate'!B34)</f>
        <v>16454.84820023752</v>
      </c>
      <c r="C34" s="29">
        <f>'Total Severity'!C34/('Property Value'!C34/'Population Estimate'!C34)</f>
        <v>48517.420595315627</v>
      </c>
      <c r="D34" s="29">
        <f>'Total Severity'!D34/('Property Value'!D34/'Population Estimate'!D34)</f>
        <v>34449.00456041094</v>
      </c>
      <c r="E34" s="29">
        <f>'Total Severity'!E34/('Property Value'!E34/'Population Estimate'!E34)</f>
        <v>25713.345695344251</v>
      </c>
      <c r="F34" s="29">
        <f>'Total Severity'!F34/('Property Value'!F34/'Population Estimate'!F34)</f>
        <v>15686.504129651375</v>
      </c>
      <c r="G34" s="29">
        <f>'Total Severity'!G34/('Property Value'!G34/'Population Estimate'!G34)</f>
        <v>5615.861296337258</v>
      </c>
    </row>
    <row r="35" spans="1:7" x14ac:dyDescent="0.35">
      <c r="A35">
        <v>2055</v>
      </c>
      <c r="B35" s="29">
        <f>'Total Severity'!B35/('Property Value'!B35/'Population Estimate'!B35)</f>
        <v>16931.133794238158</v>
      </c>
      <c r="C35" s="29">
        <f>'Total Severity'!C35/('Property Value'!C35/'Population Estimate'!C35)</f>
        <v>49921.757372320055</v>
      </c>
      <c r="D35" s="29">
        <f>'Total Severity'!D35/('Property Value'!D35/'Population Estimate'!D35)</f>
        <v>35446.13102430314</v>
      </c>
      <c r="E35" s="29">
        <f>'Total Severity'!E35/('Property Value'!E35/'Population Estimate'!E35)</f>
        <v>26457.618506567989</v>
      </c>
      <c r="F35" s="29">
        <f>'Total Severity'!F35/('Property Value'!F35/'Population Estimate'!F35)</f>
        <v>16140.550003929124</v>
      </c>
      <c r="G35" s="29">
        <f>'Total Severity'!G35/('Property Value'!G35/'Population Estimate'!G35)</f>
        <v>5778.412405943518</v>
      </c>
    </row>
    <row r="36" spans="1:7" x14ac:dyDescent="0.35">
      <c r="A36">
        <v>2056</v>
      </c>
      <c r="B36" s="29">
        <f>'Total Severity'!B36/('Property Value'!B36/'Population Estimate'!B36)</f>
        <v>17421.205475128932</v>
      </c>
      <c r="C36" s="29">
        <f>'Total Severity'!C36/('Property Value'!C36/'Population Estimate'!C36)</f>
        <v>51366.742678431103</v>
      </c>
      <c r="D36" s="29">
        <f>'Total Severity'!D36/('Property Value'!D36/'Population Estimate'!D36)</f>
        <v>36472.119314471078</v>
      </c>
      <c r="E36" s="29">
        <f>'Total Severity'!E36/('Property Value'!E36/'Population Estimate'!E36)</f>
        <v>27223.434294893588</v>
      </c>
      <c r="F36" s="29">
        <f>'Total Severity'!F36/('Property Value'!F36/'Population Estimate'!F36)</f>
        <v>16607.738236392266</v>
      </c>
      <c r="G36" s="29">
        <f>'Total Severity'!G36/('Property Value'!G36/'Population Estimate'!G36)</f>
        <v>5945.6685575442179</v>
      </c>
    </row>
    <row r="37" spans="1:7" x14ac:dyDescent="0.35">
      <c r="A37">
        <v>2057</v>
      </c>
      <c r="B37" s="29">
        <f>'Total Severity'!B37/('Property Value'!B37/'Population Estimate'!B37)</f>
        <v>17925.462281205644</v>
      </c>
      <c r="C37" s="29">
        <f>'Total Severity'!C37/('Property Value'!C37/'Population Estimate'!C37)</f>
        <v>52853.553085355496</v>
      </c>
      <c r="D37" s="29">
        <f>'Total Severity'!D37/('Property Value'!D37/'Population Estimate'!D37)</f>
        <v>37527.804836498814</v>
      </c>
      <c r="E37" s="29">
        <f>'Total Severity'!E37/('Property Value'!E37/'Population Estimate'!E37)</f>
        <v>28011.416621810073</v>
      </c>
      <c r="F37" s="29">
        <f>'Total Severity'!F37/('Property Value'!F37/'Population Estimate'!F37)</f>
        <v>17088.449232608746</v>
      </c>
      <c r="G37" s="29">
        <f>'Total Severity'!G37/('Property Value'!G37/'Population Estimate'!G37)</f>
        <v>6117.7659385835632</v>
      </c>
    </row>
    <row r="38" spans="1:7" x14ac:dyDescent="0.35">
      <c r="A38">
        <v>2058</v>
      </c>
      <c r="B38" s="29">
        <f>'Total Severity'!B38/('Property Value'!B38/'Population Estimate'!B38)</f>
        <v>18444.314800927874</v>
      </c>
      <c r="C38" s="29">
        <f>'Total Severity'!C38/('Property Value'!C38/'Population Estimate'!C38)</f>
        <v>54383.399220668929</v>
      </c>
      <c r="D38" s="29">
        <f>'Total Severity'!D38/('Property Value'!D38/'Population Estimate'!D38)</f>
        <v>38614.047176785716</v>
      </c>
      <c r="E38" s="29">
        <f>'Total Severity'!E38/('Property Value'!E38/'Population Estimate'!E38)</f>
        <v>28822.20709779426</v>
      </c>
      <c r="F38" s="29">
        <f>'Total Severity'!F38/('Property Value'!F38/'Population Estimate'!F38)</f>
        <v>17583.074408985958</v>
      </c>
      <c r="G38" s="29">
        <f>'Total Severity'!G38/('Property Value'!G38/'Population Estimate'!G38)</f>
        <v>6294.8446784514308</v>
      </c>
    </row>
    <row r="39" spans="1:7" x14ac:dyDescent="0.35">
      <c r="A39">
        <v>2059</v>
      </c>
      <c r="B39" s="29">
        <f>'Total Severity'!B39/('Property Value'!B39/'Population Estimate'!B39)</f>
        <v>18978.185507238479</v>
      </c>
      <c r="C39" s="29">
        <f>'Total Severity'!C39/('Property Value'!C39/'Population Estimate'!C39)</f>
        <v>55957.52675356323</v>
      </c>
      <c r="D39" s="29">
        <f>'Total Severity'!D39/('Property Value'!D39/'Population Estimate'!D39)</f>
        <v>39731.730802460152</v>
      </c>
      <c r="E39" s="29">
        <f>'Total Severity'!E39/('Property Value'!E39/'Population Estimate'!E39)</f>
        <v>29656.465904738699</v>
      </c>
      <c r="F39" s="29">
        <f>'Total Severity'!F39/('Property Value'!F39/'Population Estimate'!F39)</f>
        <v>18092.016511479516</v>
      </c>
      <c r="G39" s="29">
        <f>'Total Severity'!G39/('Property Value'!G39/'Population Estimate'!G39)</f>
        <v>6477.0489625830041</v>
      </c>
    </row>
    <row r="40" spans="1:7" x14ac:dyDescent="0.35">
      <c r="A40">
        <v>2060</v>
      </c>
      <c r="B40" s="29">
        <f>'Total Severity'!B40/('Property Value'!B40/'Population Estimate'!B40)</f>
        <v>20696.161681785059</v>
      </c>
      <c r="C40" s="29">
        <f>'Total Severity'!C40/('Property Value'!C40/'Population Estimate'!C40)</f>
        <v>61023.010896528744</v>
      </c>
      <c r="D40" s="29">
        <f>'Total Severity'!D40/('Property Value'!D40/'Population Estimate'!D40)</f>
        <v>43328.395344815428</v>
      </c>
      <c r="E40" s="29">
        <f>'Total Severity'!E40/('Property Value'!E40/'Population Estimate'!E40)</f>
        <v>32341.079869870497</v>
      </c>
      <c r="F40" s="29">
        <f>'Total Severity'!F40/('Property Value'!F40/'Population Estimate'!F40)</f>
        <v>19729.773361541414</v>
      </c>
      <c r="G40" s="29">
        <f>'Total Severity'!G40/('Property Value'!G40/'Population Estimate'!G40)</f>
        <v>7063.375605604022</v>
      </c>
    </row>
    <row r="41" spans="1:7" x14ac:dyDescent="0.35">
      <c r="A41">
        <v>2061</v>
      </c>
      <c r="B41" s="29">
        <f>'Total Severity'!B41/('Property Value'!B41/'Population Estimate'!B41)</f>
        <v>21295.212097819884</v>
      </c>
      <c r="C41" s="29">
        <f>'Total Severity'!C41/('Property Value'!C41/'Population Estimate'!C41)</f>
        <v>62789.321994563717</v>
      </c>
      <c r="D41" s="29">
        <f>'Total Severity'!D41/('Property Value'!D41/'Population Estimate'!D41)</f>
        <v>44582.535781893515</v>
      </c>
      <c r="E41" s="29">
        <f>'Total Severity'!E41/('Property Value'!E41/'Population Estimate'!E41)</f>
        <v>33277.192451949551</v>
      </c>
      <c r="F41" s="29">
        <f>'Total Severity'!F41/('Property Value'!F41/'Population Estimate'!F41)</f>
        <v>20300.851666892413</v>
      </c>
      <c r="G41" s="29">
        <f>'Total Severity'!G41/('Property Value'!G41/'Population Estimate'!G41)</f>
        <v>7267.8250180219457</v>
      </c>
    </row>
    <row r="42" spans="1:7" x14ac:dyDescent="0.35">
      <c r="A42">
        <v>2062</v>
      </c>
      <c r="B42" s="29">
        <f>'Total Severity'!B42/('Property Value'!B42/'Population Estimate'!B42)</f>
        <v>21911.602028614463</v>
      </c>
      <c r="C42" s="29">
        <f>'Total Severity'!C42/('Property Value'!C42/'Population Estimate'!C42)</f>
        <v>64606.758968710128</v>
      </c>
      <c r="D42" s="29">
        <f>'Total Severity'!D42/('Property Value'!D42/'Population Estimate'!D42)</f>
        <v>45872.977314901829</v>
      </c>
      <c r="E42" s="29">
        <f>'Total Severity'!E42/('Property Value'!E42/'Population Estimate'!E42)</f>
        <v>34240.40081344761</v>
      </c>
      <c r="F42" s="29">
        <f>'Total Severity'!F42/('Property Value'!F42/'Population Estimate'!F42)</f>
        <v>20888.459834237587</v>
      </c>
      <c r="G42" s="29">
        <f>'Total Severity'!G42/('Property Value'!G42/'Population Estimate'!G42)</f>
        <v>7478.192218841903</v>
      </c>
    </row>
    <row r="43" spans="1:7" x14ac:dyDescent="0.35">
      <c r="A43">
        <v>2063</v>
      </c>
      <c r="B43" s="29">
        <f>'Total Severity'!B43/('Property Value'!B43/'Population Estimate'!B43)</f>
        <v>22545.83336643704</v>
      </c>
      <c r="C43" s="29">
        <f>'Total Severity'!C43/('Property Value'!C43/'Population Estimate'!C43)</f>
        <v>66476.801657491887</v>
      </c>
      <c r="D43" s="29">
        <f>'Total Severity'!D43/('Property Value'!D43/'Population Estimate'!D43)</f>
        <v>47200.770679090398</v>
      </c>
      <c r="E43" s="29">
        <f>'Total Severity'!E43/('Property Value'!E43/'Population Estimate'!E43)</f>
        <v>35231.489241721138</v>
      </c>
      <c r="F43" s="29">
        <f>'Total Severity'!F43/('Property Value'!F43/'Population Estimate'!F43)</f>
        <v>21493.076320445256</v>
      </c>
      <c r="G43" s="29">
        <f>'Total Severity'!G43/('Property Value'!G43/'Population Estimate'!G43)</f>
        <v>7694.6484984538074</v>
      </c>
    </row>
    <row r="44" spans="1:7" x14ac:dyDescent="0.35">
      <c r="A44">
        <v>2064</v>
      </c>
      <c r="B44" s="29">
        <f>'Total Severity'!B44/('Property Value'!B44/'Population Estimate'!B44)</f>
        <v>23198.422530827986</v>
      </c>
      <c r="C44" s="29">
        <f>'Total Severity'!C44/('Property Value'!C44/'Population Estimate'!C44)</f>
        <v>68400.972733360191</v>
      </c>
      <c r="D44" s="29">
        <f>'Total Severity'!D44/('Property Value'!D44/'Population Estimate'!D44)</f>
        <v>48566.997023241893</v>
      </c>
      <c r="E44" s="29">
        <f>'Total Severity'!E44/('Property Value'!E44/'Population Estimate'!E44)</f>
        <v>36251.264725324683</v>
      </c>
      <c r="F44" s="29">
        <f>'Total Severity'!F44/('Property Value'!F44/'Population Estimate'!F44)</f>
        <v>22115.193431318177</v>
      </c>
      <c r="G44" s="29">
        <f>'Total Severity'!G44/('Property Value'!G44/'Population Estimate'!G44)</f>
        <v>7917.3701052480437</v>
      </c>
    </row>
    <row r="45" spans="1:7" x14ac:dyDescent="0.35">
      <c r="A45">
        <v>2065</v>
      </c>
      <c r="B45" s="29">
        <f>'Total Severity'!B45/('Property Value'!B45/'Population Estimate'!B45)</f>
        <v>23869.900889091641</v>
      </c>
      <c r="C45" s="29">
        <f>'Total Severity'!C45/('Property Value'!C45/'Population Estimate'!C45)</f>
        <v>70380.838942521557</v>
      </c>
      <c r="D45" s="29">
        <f>'Total Severity'!D45/('Property Value'!D45/'Population Estimate'!D45)</f>
        <v>49972.768789991351</v>
      </c>
      <c r="E45" s="29">
        <f>'Total Severity'!E45/('Property Value'!E45/'Population Estimate'!E45)</f>
        <v>37300.557611097174</v>
      </c>
      <c r="F45" s="29">
        <f>'Total Severity'!F45/('Property Value'!F45/'Population Estimate'!F45)</f>
        <v>22755.317722450942</v>
      </c>
      <c r="G45" s="29">
        <f>'Total Severity'!G45/('Property Value'!G45/'Population Estimate'!G45)</f>
        <v>8146.5383891247984</v>
      </c>
    </row>
    <row r="46" spans="1:7" x14ac:dyDescent="0.35">
      <c r="A46">
        <v>2066</v>
      </c>
      <c r="B46" s="29">
        <f>'Total Severity'!B46/('Property Value'!B46/'Population Estimate'!B46)</f>
        <v>24560.815188959397</v>
      </c>
      <c r="C46" s="29">
        <f>'Total Severity'!C46/('Property Value'!C46/'Population Estimate'!C46)</f>
        <v>72418.012380652581</v>
      </c>
      <c r="D46" s="29">
        <f>'Total Severity'!D46/('Property Value'!D46/'Population Estimate'!D46)</f>
        <v>51419.230621626724</v>
      </c>
      <c r="E46" s="29">
        <f>'Total Severity'!E46/('Property Value'!E46/'Population Estimate'!E46)</f>
        <v>38380.222280267444</v>
      </c>
      <c r="F46" s="29">
        <f>'Total Severity'!F46/('Property Value'!F46/'Population Estimate'!F46)</f>
        <v>23413.970411690232</v>
      </c>
      <c r="G46" s="29">
        <f>'Total Severity'!G46/('Property Value'!G46/'Population Estimate'!G46)</f>
        <v>8382.3399491572563</v>
      </c>
    </row>
    <row r="47" spans="1:7" x14ac:dyDescent="0.35">
      <c r="A47">
        <v>2067</v>
      </c>
      <c r="B47" s="29">
        <f>'Total Severity'!B47/('Property Value'!B47/'Population Estimate'!B47)</f>
        <v>25271.728003776152</v>
      </c>
      <c r="C47" s="29">
        <f>'Total Severity'!C47/('Property Value'!C47/'Population Estimate'!C47)</f>
        <v>74514.151805540532</v>
      </c>
      <c r="D47" s="29">
        <f>'Total Severity'!D47/('Property Value'!D47/'Population Estimate'!D47)</f>
        <v>52907.560292107883</v>
      </c>
      <c r="E47" s="29">
        <f>'Total Severity'!E47/('Property Value'!E47/'Population Estimate'!E47)</f>
        <v>39491.137844129626</v>
      </c>
      <c r="F47" s="29">
        <f>'Total Severity'!F47/('Property Value'!F47/'Population Estimate'!F47)</f>
        <v>24091.687803533703</v>
      </c>
      <c r="G47" s="29">
        <f>'Total Severity'!G47/('Property Value'!G47/'Population Estimate'!G47)</f>
        <v>8624.966785528919</v>
      </c>
    </row>
    <row r="48" spans="1:7" x14ac:dyDescent="0.35">
      <c r="A48">
        <v>2068</v>
      </c>
      <c r="B48" s="29">
        <f>'Total Severity'!B48/('Property Value'!B48/'Population Estimate'!B48)</f>
        <v>26003.218190572727</v>
      </c>
      <c r="C48" s="29">
        <f>'Total Severity'!C48/('Property Value'!C48/'Population Estimate'!C48)</f>
        <v>76670.963987718118</v>
      </c>
      <c r="D48" s="29">
        <f>'Total Severity'!D48/('Property Value'!D48/'Population Estimate'!D48)</f>
        <v>54438.969666062927</v>
      </c>
      <c r="E48" s="29">
        <f>'Total Severity'!E48/('Property Value'!E48/'Population Estimate'!E48)</f>
        <v>40634.208859854982</v>
      </c>
      <c r="F48" s="29">
        <f>'Total Severity'!F48/('Property Value'!F48/'Population Estimate'!F48)</f>
        <v>24789.021725813109</v>
      </c>
      <c r="G48" s="29">
        <f>'Total Severity'!G48/('Property Value'!G48/'Population Estimate'!G48)</f>
        <v>8874.6164558687578</v>
      </c>
    </row>
    <row r="49" spans="1:7" x14ac:dyDescent="0.35">
      <c r="A49">
        <v>2069</v>
      </c>
      <c r="B49" s="29">
        <f>'Total Severity'!B49/('Property Value'!B49/'Population Estimate'!B49)</f>
        <v>26755.881361397136</v>
      </c>
      <c r="C49" s="29">
        <f>'Total Severity'!C49/('Property Value'!C49/'Population Estimate'!C49)</f>
        <v>78890.205100192485</v>
      </c>
      <c r="D49" s="29">
        <f>'Total Severity'!D49/('Property Value'!D49/'Population Estimate'!D49)</f>
        <v>56014.70568554254</v>
      </c>
      <c r="E49" s="29">
        <f>'Total Severity'!E49/('Property Value'!E49/'Population Estimate'!E49)</f>
        <v>41810.366067022813</v>
      </c>
      <c r="F49" s="29">
        <f>'Total Severity'!F49/('Property Value'!F49/'Population Estimate'!F49)</f>
        <v>25506.539979017241</v>
      </c>
      <c r="G49" s="29">
        <f>'Total Severity'!G49/('Property Value'!G49/'Population Estimate'!G49)</f>
        <v>9131.4922361114623</v>
      </c>
    </row>
    <row r="50" spans="1:7" x14ac:dyDescent="0.35">
      <c r="A50">
        <v>2070</v>
      </c>
      <c r="B50" s="29">
        <f>'Total Severity'!B50/('Property Value'!B50/'Population Estimate'!B50)</f>
        <v>28286.955056796978</v>
      </c>
      <c r="C50" s="29">
        <f>'Total Severity'!C50/('Property Value'!C50/'Population Estimate'!C50)</f>
        <v>83404.603868153528</v>
      </c>
      <c r="D50" s="29">
        <f>'Total Severity'!D50/('Property Value'!D50/'Population Estimate'!D50)</f>
        <v>59220.081029837296</v>
      </c>
      <c r="E50" s="29">
        <f>'Total Severity'!E50/('Property Value'!E50/'Population Estimate'!E50)</f>
        <v>44202.914860897195</v>
      </c>
      <c r="F50" s="29">
        <f>'Total Severity'!F50/('Property Value'!F50/'Population Estimate'!F50)</f>
        <v>26966.121590067505</v>
      </c>
      <c r="G50" s="29">
        <f>'Total Severity'!G50/('Property Value'!G50/'Population Estimate'!G50)</f>
        <v>9654.0310892934631</v>
      </c>
    </row>
    <row r="51" spans="1:7" x14ac:dyDescent="0.35">
      <c r="A51">
        <v>2071</v>
      </c>
      <c r="B51" s="29">
        <f>'Total Severity'!B51/('Property Value'!B51/'Population Estimate'!B51)</f>
        <v>29105.720992996947</v>
      </c>
      <c r="C51" s="29">
        <f>'Total Severity'!C51/('Property Value'!C51/'Population Estimate'!C51)</f>
        <v>85818.750192223393</v>
      </c>
      <c r="D51" s="29">
        <f>'Total Severity'!D51/('Property Value'!D51/'Population Estimate'!D51)</f>
        <v>60934.206321473488</v>
      </c>
      <c r="E51" s="29">
        <f>'Total Severity'!E51/('Property Value'!E51/'Population Estimate'!E51)</f>
        <v>45482.368266050937</v>
      </c>
      <c r="F51" s="29">
        <f>'Total Severity'!F51/('Property Value'!F51/'Population Estimate'!F51)</f>
        <v>27746.656000541938</v>
      </c>
      <c r="G51" s="29">
        <f>'Total Severity'!G51/('Property Value'!G51/'Population Estimate'!G51)</f>
        <v>9933.4670267090623</v>
      </c>
    </row>
    <row r="52" spans="1:7" x14ac:dyDescent="0.35">
      <c r="A52">
        <v>2072</v>
      </c>
      <c r="B52" s="29">
        <f>'Total Severity'!B52/('Property Value'!B52/'Population Estimate'!B52)</f>
        <v>29948.186109859351</v>
      </c>
      <c r="C52" s="29">
        <f>'Total Severity'!C52/('Property Value'!C52/'Population Estimate'!C52)</f>
        <v>88302.77398352795</v>
      </c>
      <c r="D52" s="29">
        <f>'Total Severity'!D52/('Property Value'!D52/'Population Estimate'!D52)</f>
        <v>62697.946971014178</v>
      </c>
      <c r="E52" s="29">
        <f>'Total Severity'!E52/('Property Value'!E52/'Population Estimate'!E52)</f>
        <v>46798.85545101561</v>
      </c>
      <c r="F52" s="29">
        <f>'Total Severity'!F52/('Property Value'!F52/'Population Estimate'!F52)</f>
        <v>28549.782980136843</v>
      </c>
      <c r="G52" s="29">
        <f>'Total Severity'!G52/('Property Value'!G52/'Population Estimate'!G52)</f>
        <v>10220.991237551283</v>
      </c>
    </row>
    <row r="53" spans="1:7" x14ac:dyDescent="0.35">
      <c r="A53">
        <v>2073</v>
      </c>
      <c r="B53" s="29">
        <f>'Total Severity'!B53/('Property Value'!B53/'Population Estimate'!B53)</f>
        <v>30815.036380186979</v>
      </c>
      <c r="C53" s="29">
        <f>'Total Severity'!C53/('Property Value'!C53/'Population Estimate'!C53)</f>
        <v>90858.697845410905</v>
      </c>
      <c r="D53" s="29">
        <f>'Total Severity'!D53/('Property Value'!D53/'Population Estimate'!D53)</f>
        <v>64512.739095032608</v>
      </c>
      <c r="E53" s="29">
        <f>'Total Severity'!E53/('Property Value'!E53/'Population Estimate'!E53)</f>
        <v>48153.448358576752</v>
      </c>
      <c r="F53" s="29">
        <f>'Total Severity'!F53/('Property Value'!F53/'Population Estimate'!F53)</f>
        <v>29376.156470783051</v>
      </c>
      <c r="G53" s="29">
        <f>'Total Severity'!G53/('Property Value'!G53/'Population Estimate'!G53)</f>
        <v>10516.837836900777</v>
      </c>
    </row>
    <row r="54" spans="1:7" x14ac:dyDescent="0.35">
      <c r="A54">
        <v>2074</v>
      </c>
      <c r="B54" s="29">
        <f>'Total Severity'!B54/('Property Value'!B54/'Population Estimate'!B54)</f>
        <v>31706.977632265909</v>
      </c>
      <c r="C54" s="29">
        <f>'Total Severity'!C54/('Property Value'!C54/'Population Estimate'!C54)</f>
        <v>93488.602925471205</v>
      </c>
      <c r="D54" s="29">
        <f>'Total Severity'!D54/('Property Value'!D54/'Population Estimate'!D54)</f>
        <v>66380.060378497379</v>
      </c>
      <c r="E54" s="29">
        <f>'Total Severity'!E54/('Property Value'!E54/'Population Estimate'!E54)</f>
        <v>49547.249958904635</v>
      </c>
      <c r="F54" s="29">
        <f>'Total Severity'!F54/('Property Value'!F54/'Population Estimate'!F54)</f>
        <v>30226.449342761072</v>
      </c>
      <c r="G54" s="29">
        <f>'Total Severity'!G54/('Property Value'!G54/'Population Estimate'!G54)</f>
        <v>10821.247716299382</v>
      </c>
    </row>
    <row r="55" spans="1:7" x14ac:dyDescent="0.35">
      <c r="A55">
        <v>2075</v>
      </c>
      <c r="B55" s="29">
        <f>'Total Severity'!B55/('Property Value'!B55/'Population Estimate'!B55)</f>
        <v>32624.736124582509</v>
      </c>
      <c r="C55" s="29">
        <f>'Total Severity'!C55/('Property Value'!C55/'Population Estimate'!C55)</f>
        <v>96194.630610126798</v>
      </c>
      <c r="D55" s="29">
        <f>'Total Severity'!D55/('Property Value'!D55/'Population Estimate'!D55)</f>
        <v>68301.431277969707</v>
      </c>
      <c r="E55" s="29">
        <f>'Total Severity'!E55/('Property Value'!E55/'Population Estimate'!E55)</f>
        <v>50981.395147642033</v>
      </c>
      <c r="F55" s="29">
        <f>'Total Severity'!F55/('Property Value'!F55/'Population Estimate'!F55)</f>
        <v>31101.353942582253</v>
      </c>
      <c r="G55" s="29">
        <f>'Total Severity'!G55/('Property Value'!G55/'Population Estimate'!G55)</f>
        <v>11134.468739894803</v>
      </c>
    </row>
    <row r="56" spans="1:7" x14ac:dyDescent="0.35">
      <c r="A56">
        <v>2076</v>
      </c>
      <c r="B56" s="29">
        <f>'Total Severity'!B56/('Property Value'!B56/'Population Estimate'!B56)</f>
        <v>33569.059137175631</v>
      </c>
      <c r="C56" s="29">
        <f>'Total Severity'!C56/('Property Value'!C56/'Population Estimate'!C56)</f>
        <v>98978.984268227039</v>
      </c>
      <c r="D56" s="29">
        <f>'Total Severity'!D56/('Property Value'!D56/'Population Estimate'!D56)</f>
        <v>70278.416259627076</v>
      </c>
      <c r="E56" s="29">
        <f>'Total Severity'!E56/('Property Value'!E56/'Population Estimate'!E56)</f>
        <v>52457.05166998694</v>
      </c>
      <c r="F56" s="29">
        <f>'Total Severity'!F56/('Property Value'!F56/'Population Estimate'!F56)</f>
        <v>32001.582656728213</v>
      </c>
      <c r="G56" s="29">
        <f>'Total Severity'!G56/('Property Value'!G56/'Population Estimate'!G56)</f>
        <v>11456.755946262698</v>
      </c>
    </row>
    <row r="57" spans="1:7" x14ac:dyDescent="0.35">
      <c r="A57">
        <v>2077</v>
      </c>
      <c r="B57" s="29">
        <f>'Total Severity'!B57/('Property Value'!B57/'Population Estimate'!B57)</f>
        <v>34540.71558010541</v>
      </c>
      <c r="C57" s="29">
        <f>'Total Severity'!C57/('Property Value'!C57/'Population Estimate'!C57)</f>
        <v>101843.93104513452</v>
      </c>
      <c r="D57" s="29">
        <f>'Total Severity'!D57/('Property Value'!D57/'Population Estimate'!D57)</f>
        <v>72312.625073121773</v>
      </c>
      <c r="E57" s="29">
        <f>'Total Severity'!E57/('Property Value'!E57/'Population Estimate'!E57)</f>
        <v>53975.421071523029</v>
      </c>
      <c r="F57" s="29">
        <f>'Total Severity'!F57/('Property Value'!F57/'Population Estimate'!F57)</f>
        <v>32927.868491707843</v>
      </c>
      <c r="G57" s="29">
        <f>'Total Severity'!G57/('Property Value'!G57/'Population Estimate'!G57)</f>
        <v>11788.371756070488</v>
      </c>
    </row>
    <row r="58" spans="1:7" x14ac:dyDescent="0.35">
      <c r="A58">
        <v>2078</v>
      </c>
      <c r="B58" s="29">
        <f>'Total Severity'!B58/('Property Value'!B58/'Population Estimate'!B58)</f>
        <v>35540.496619534257</v>
      </c>
      <c r="C58" s="29">
        <f>'Total Severity'!C58/('Property Value'!C58/'Population Estimate'!C58)</f>
        <v>104791.80370873596</v>
      </c>
      <c r="D58" s="29">
        <f>'Total Severity'!D58/('Property Value'!D58/'Population Estimate'!D58)</f>
        <v>74405.714062310974</v>
      </c>
      <c r="E58" s="29">
        <f>'Total Severity'!E58/('Property Value'!E58/'Population Estimate'!E58)</f>
        <v>55537.739676571808</v>
      </c>
      <c r="F58" s="29">
        <f>'Total Severity'!F58/('Property Value'!F58/'Population Estimate'!F58)</f>
        <v>33880.965670904043</v>
      </c>
      <c r="G58" s="29">
        <f>'Total Severity'!G58/('Property Value'!G58/'Population Estimate'!G58)</f>
        <v>12129.586185752029</v>
      </c>
    </row>
    <row r="59" spans="1:7" x14ac:dyDescent="0.35">
      <c r="A59">
        <v>2079</v>
      </c>
      <c r="B59" s="29">
        <f>'Total Severity'!B59/('Property Value'!B59/'Population Estimate'!B59)</f>
        <v>36569.216321929816</v>
      </c>
      <c r="C59" s="29">
        <f>'Total Severity'!C59/('Property Value'!C59/'Population Estimate'!C59)</f>
        <v>107825.00254888649</v>
      </c>
      <c r="D59" s="29">
        <f>'Total Severity'!D59/('Property Value'!D59/'Population Estimate'!D59)</f>
        <v>76559.387513926122</v>
      </c>
      <c r="E59" s="29">
        <f>'Total Severity'!E59/('Property Value'!E59/'Population Estimate'!E59)</f>
        <v>57145.279594863292</v>
      </c>
      <c r="F59" s="29">
        <f>'Total Severity'!F59/('Property Value'!F59/'Population Estimate'!F59)</f>
        <v>34861.650248696067</v>
      </c>
      <c r="G59" s="29">
        <f>'Total Severity'!G59/('Property Value'!G59/'Population Estimate'!G59)</f>
        <v>12480.677067367054</v>
      </c>
    </row>
    <row r="60" spans="1:7" x14ac:dyDescent="0.35">
      <c r="A60">
        <v>2080</v>
      </c>
      <c r="B60" s="29">
        <f>'Total Severity'!B60/('Property Value'!B60/'Population Estimate'!B60)</f>
        <v>37702.366014251689</v>
      </c>
      <c r="C60" s="29">
        <f>'Total Severity'!C60/('Property Value'!C60/'Population Estimate'!C60)</f>
        <v>111166.11512256791</v>
      </c>
      <c r="D60" s="29">
        <f>'Total Severity'!D60/('Property Value'!D60/'Population Estimate'!D60)</f>
        <v>78931.690098757084</v>
      </c>
      <c r="E60" s="29">
        <f>'Total Severity'!E60/('Property Value'!E60/'Population Estimate'!E60)</f>
        <v>58916.008161221311</v>
      </c>
      <c r="F60" s="29">
        <f>'Total Severity'!F60/('Property Value'!F60/'Population Estimate'!F60)</f>
        <v>35941.88855365129</v>
      </c>
      <c r="G60" s="29">
        <f>'Total Severity'!G60/('Property Value'!G60/'Population Estimate'!G60)</f>
        <v>12867.40877237148</v>
      </c>
    </row>
    <row r="61" spans="1:7" x14ac:dyDescent="0.35">
      <c r="A61">
        <v>2081</v>
      </c>
      <c r="B61" s="29">
        <f>'Total Severity'!B61/('Property Value'!B61/'Population Estimate'!B61)</f>
        <v>38793.661027964903</v>
      </c>
      <c r="C61" s="29">
        <f>'Total Severity'!C61/('Property Value'!C61/'Population Estimate'!C61)</f>
        <v>114383.8184115676</v>
      </c>
      <c r="D61" s="29">
        <f>'Total Severity'!D61/('Property Value'!D61/'Population Estimate'!D61)</f>
        <v>81216.367930280176</v>
      </c>
      <c r="E61" s="29">
        <f>'Total Severity'!E61/('Property Value'!E61/'Population Estimate'!E61)</f>
        <v>60621.332063438065</v>
      </c>
      <c r="F61" s="29">
        <f>'Total Severity'!F61/('Property Value'!F61/'Population Estimate'!F61)</f>
        <v>36982.226545893194</v>
      </c>
      <c r="G61" s="29">
        <f>'Total Severity'!G61/('Property Value'!G61/'Population Estimate'!G61)</f>
        <v>13239.855929332154</v>
      </c>
    </row>
    <row r="62" spans="1:7" x14ac:dyDescent="0.35">
      <c r="A62">
        <v>2082</v>
      </c>
      <c r="B62" s="29">
        <f>'Total Severity'!B62/('Property Value'!B62/'Population Estimate'!B62)</f>
        <v>39916.543576701937</v>
      </c>
      <c r="C62" s="29">
        <f>'Total Severity'!C62/('Property Value'!C62/'Population Estimate'!C62)</f>
        <v>117694.65812477921</v>
      </c>
      <c r="D62" s="29">
        <f>'Total Severity'!D62/('Property Value'!D62/'Population Estimate'!D62)</f>
        <v>83567.175763420164</v>
      </c>
      <c r="E62" s="29">
        <f>'Total Severity'!E62/('Property Value'!E62/'Population Estimate'!E62)</f>
        <v>62376.016567335675</v>
      </c>
      <c r="F62" s="29">
        <f>'Total Severity'!F62/('Property Value'!F62/'Population Estimate'!F62)</f>
        <v>38052.677122132634</v>
      </c>
      <c r="G62" s="29">
        <f>'Total Severity'!G62/('Property Value'!G62/'Population Estimate'!G62)</f>
        <v>13623.08356954179</v>
      </c>
    </row>
    <row r="63" spans="1:7" x14ac:dyDescent="0.35">
      <c r="A63">
        <v>2083</v>
      </c>
      <c r="B63" s="29">
        <f>'Total Severity'!B63/('Property Value'!B63/'Population Estimate'!B63)</f>
        <v>41071.927961688678</v>
      </c>
      <c r="C63" s="29">
        <f>'Total Severity'!C63/('Property Value'!C63/'Population Estimate'!C63)</f>
        <v>121101.33009607413</v>
      </c>
      <c r="D63" s="29">
        <f>'Total Severity'!D63/('Property Value'!D63/'Population Estimate'!D63)</f>
        <v>85986.027731125432</v>
      </c>
      <c r="E63" s="29">
        <f>'Total Severity'!E63/('Property Value'!E63/'Population Estimate'!E63)</f>
        <v>64181.49041556834</v>
      </c>
      <c r="F63" s="29">
        <f>'Total Severity'!F63/('Property Value'!F63/'Population Estimate'!F63)</f>
        <v>39154.111891136927</v>
      </c>
      <c r="G63" s="29">
        <f>'Total Severity'!G63/('Property Value'!G63/'Population Estimate'!G63)</f>
        <v>14017.403734096439</v>
      </c>
    </row>
    <row r="64" spans="1:7" x14ac:dyDescent="0.35">
      <c r="A64">
        <v>2084</v>
      </c>
      <c r="B64" s="29">
        <f>'Total Severity'!B64/('Property Value'!B64/'Population Estimate'!B64)</f>
        <v>42260.75494860077</v>
      </c>
      <c r="C64" s="29">
        <f>'Total Severity'!C64/('Property Value'!C64/'Population Estimate'!C64)</f>
        <v>124606.60819023746</v>
      </c>
      <c r="D64" s="29">
        <f>'Total Severity'!D64/('Property Value'!D64/'Population Estimate'!D64)</f>
        <v>88474.893370924096</v>
      </c>
      <c r="E64" s="29">
        <f>'Total Severity'!E64/('Property Value'!E64/'Population Estimate'!E64)</f>
        <v>66039.223705747441</v>
      </c>
      <c r="F64" s="29">
        <f>'Total Severity'!F64/('Property Value'!F64/'Population Estimate'!F64)</f>
        <v>40287.427690389843</v>
      </c>
      <c r="G64" s="29">
        <f>'Total Severity'!G64/('Property Value'!G64/'Population Estimate'!G64)</f>
        <v>14423.137496121937</v>
      </c>
    </row>
    <row r="65" spans="1:7" x14ac:dyDescent="0.35">
      <c r="A65">
        <v>2085</v>
      </c>
      <c r="B65" s="29">
        <f>'Total Severity'!B65/('Property Value'!B65/'Population Estimate'!B65)</f>
        <v>43483.992533577031</v>
      </c>
      <c r="C65" s="29">
        <f>'Total Severity'!C65/('Property Value'!C65/'Population Estimate'!C65)</f>
        <v>128213.34656157259</v>
      </c>
      <c r="D65" s="29">
        <f>'Total Severity'!D65/('Property Value'!D65/'Population Estimate'!D65)</f>
        <v>91035.799228609554</v>
      </c>
      <c r="E65" s="29">
        <f>'Total Severity'!E65/('Property Value'!E65/'Population Estimate'!E65)</f>
        <v>67950.729087460932</v>
      </c>
      <c r="F65" s="29">
        <f>'Total Severity'!F65/('Property Value'!F65/'Population Estimate'!F65)</f>
        <v>41453.547316336801</v>
      </c>
      <c r="G65" s="29">
        <f>'Total Severity'!G65/('Property Value'!G65/'Population Estimate'!G65)</f>
        <v>14840.615222205981</v>
      </c>
    </row>
    <row r="66" spans="1:7" x14ac:dyDescent="0.35">
      <c r="A66">
        <v>2086</v>
      </c>
      <c r="B66" s="29">
        <f>'Total Severity'!B66/('Property Value'!B66/'Population Estimate'!B66)</f>
        <v>44742.636731405291</v>
      </c>
      <c r="C66" s="29">
        <f>'Total Severity'!C66/('Property Value'!C66/'Population Estimate'!C66)</f>
        <v>131924.48197788146</v>
      </c>
      <c r="D66" s="29">
        <f>'Total Severity'!D66/('Property Value'!D66/'Population Estimate'!D66)</f>
        <v>93670.830508344778</v>
      </c>
      <c r="E66" s="29">
        <f>'Total Severity'!E66/('Property Value'!E66/'Population Estimate'!E66)</f>
        <v>69917.562993940272</v>
      </c>
      <c r="F66" s="29">
        <f>'Total Severity'!F66/('Property Value'!F66/'Population Estimate'!F66)</f>
        <v>42653.420275767065</v>
      </c>
      <c r="G66" s="29">
        <f>'Total Severity'!G66/('Property Value'!G66/'Population Estimate'!G66)</f>
        <v>15270.17684139741</v>
      </c>
    </row>
    <row r="67" spans="1:7" x14ac:dyDescent="0.35">
      <c r="A67">
        <v>2087</v>
      </c>
      <c r="B67" s="29">
        <f>'Total Severity'!B67/('Property Value'!B67/'Population Estimate'!B67)</f>
        <v>46037.712386522217</v>
      </c>
      <c r="C67" s="29">
        <f>'Total Severity'!C67/('Property Value'!C67/'Population Estimate'!C67)</f>
        <v>135743.03621171231</v>
      </c>
      <c r="D67" s="29">
        <f>'Total Severity'!D67/('Property Value'!D67/'Population Estimate'!D67)</f>
        <v>96382.132770528871</v>
      </c>
      <c r="E67" s="29">
        <f>'Total Severity'!E67/('Property Value'!E67/'Population Estimate'!E67)</f>
        <v>71941.326909377953</v>
      </c>
      <c r="F67" s="29">
        <f>'Total Severity'!F67/('Property Value'!F67/'Population Estimate'!F67)</f>
        <v>43888.023558944675</v>
      </c>
      <c r="G67" s="29">
        <f>'Total Severity'!G67/('Property Value'!G67/'Population Estimate'!G67)</f>
        <v>15712.172121991656</v>
      </c>
    </row>
    <row r="68" spans="1:7" x14ac:dyDescent="0.35">
      <c r="A68">
        <v>2088</v>
      </c>
      <c r="B68" s="29">
        <f>'Total Severity'!B68/('Property Value'!B68/'Population Estimate'!B68)</f>
        <v>47370.274007487438</v>
      </c>
      <c r="C68" s="29">
        <f>'Total Severity'!C68/('Property Value'!C68/'Population Estimate'!C68)</f>
        <v>139672.11850082222</v>
      </c>
      <c r="D68" s="29">
        <f>'Total Severity'!D68/('Property Value'!D68/'Population Estimate'!D68)</f>
        <v>99171.913678808327</v>
      </c>
      <c r="E68" s="29">
        <f>'Total Severity'!E68/('Property Value'!E68/'Population Estimate'!E68)</f>
        <v>74023.668672927772</v>
      </c>
      <c r="F68" s="29">
        <f>'Total Severity'!F68/('Property Value'!F68/'Population Estimate'!F68)</f>
        <v>45158.362435117604</v>
      </c>
      <c r="G68" s="29">
        <f>'Total Severity'!G68/('Property Value'!G68/'Population Estimate'!G68)</f>
        <v>16166.960956327726</v>
      </c>
    </row>
    <row r="69" spans="1:7" x14ac:dyDescent="0.35">
      <c r="A69">
        <v>2089</v>
      </c>
      <c r="B69" s="29">
        <f>'Total Severity'!B69/('Property Value'!B69/'Population Estimate'!B69)</f>
        <v>48741.4066256117</v>
      </c>
      <c r="C69" s="29">
        <f>'Total Severity'!C69/('Property Value'!C69/'Population Estimate'!C69)</f>
        <v>143714.92807985746</v>
      </c>
      <c r="D69" s="29">
        <f>'Total Severity'!D69/('Property Value'!D69/'Population Estimate'!D69)</f>
        <v>102042.44479765567</v>
      </c>
      <c r="E69" s="29">
        <f>'Total Severity'!E69/('Property Value'!E69/'Population Estimate'!E69)</f>
        <v>76166.283820449011</v>
      </c>
      <c r="F69" s="29">
        <f>'Total Severity'!F69/('Property Value'!F69/'Population Estimate'!F69)</f>
        <v>46465.471271052986</v>
      </c>
      <c r="G69" s="29">
        <f>'Total Severity'!G69/('Property Value'!G69/'Population Estimate'!G69)</f>
        <v>16634.913653828666</v>
      </c>
    </row>
    <row r="70" spans="1:7" x14ac:dyDescent="0.35">
      <c r="A70">
        <v>2090</v>
      </c>
      <c r="B70" s="29">
        <f>'Total Severity'!B70/('Property Value'!B70/'Population Estimate'!B70)</f>
        <v>49346.740475011997</v>
      </c>
      <c r="C70" s="29">
        <f>'Total Severity'!C70/('Property Value'!C70/'Population Estimate'!C70)</f>
        <v>145499.76599598676</v>
      </c>
      <c r="D70" s="29">
        <f>'Total Severity'!D70/('Property Value'!D70/'Population Estimate'!D70)</f>
        <v>103309.73990027842</v>
      </c>
      <c r="E70" s="29">
        <f>'Total Severity'!E70/('Property Value'!E70/'Population Estimate'!E70)</f>
        <v>77112.215277324955</v>
      </c>
      <c r="F70" s="29">
        <f>'Total Severity'!F70/('Property Value'!F70/'Population Estimate'!F70)</f>
        <v>47042.539610601605</v>
      </c>
      <c r="G70" s="29">
        <f>'Total Severity'!G70/('Property Value'!G70/'Population Estimate'!G70)</f>
        <v>16841.507533932701</v>
      </c>
    </row>
    <row r="71" spans="1:7" x14ac:dyDescent="0.35">
      <c r="A71">
        <v>2091</v>
      </c>
      <c r="B71" s="29">
        <f>'Total Severity'!B71/('Property Value'!B71/'Population Estimate'!B71)</f>
        <v>50775.081916581606</v>
      </c>
      <c r="C71" s="29">
        <f>'Total Severity'!C71/('Property Value'!C71/'Population Estimate'!C71)</f>
        <v>149711.25683631864</v>
      </c>
      <c r="D71" s="29">
        <f>'Total Severity'!D71/('Property Value'!D71/'Population Estimate'!D71)</f>
        <v>106300.04040233624</v>
      </c>
      <c r="E71" s="29">
        <f>'Total Severity'!E71/('Property Value'!E71/'Population Estimate'!E71)</f>
        <v>79344.228408721421</v>
      </c>
      <c r="F71" s="29">
        <f>'Total Severity'!F71/('Property Value'!F71/'Population Estimate'!F71)</f>
        <v>48404.185956352179</v>
      </c>
      <c r="G71" s="29">
        <f>'Total Severity'!G71/('Property Value'!G71/'Population Estimate'!G71)</f>
        <v>17328.98498264897</v>
      </c>
    </row>
    <row r="72" spans="1:7" x14ac:dyDescent="0.35">
      <c r="A72">
        <v>2092</v>
      </c>
      <c r="B72" s="29">
        <f>'Total Severity'!B72/('Property Value'!B72/'Population Estimate'!B72)</f>
        <v>52244.766702292414</v>
      </c>
      <c r="C72" s="29">
        <f>'Total Severity'!C72/('Property Value'!C72/'Population Estimate'!C72)</f>
        <v>154044.64928231147</v>
      </c>
      <c r="D72" s="29">
        <f>'Total Severity'!D72/('Property Value'!D72/'Population Estimate'!D72)</f>
        <v>109376.89515476035</v>
      </c>
      <c r="E72" s="29">
        <f>'Total Severity'!E72/('Property Value'!E72/'Population Estimate'!E72)</f>
        <v>81640.847161948477</v>
      </c>
      <c r="F72" s="29">
        <f>'Total Severity'!F72/('Property Value'!F72/'Population Estimate'!F72)</f>
        <v>49805.24515664341</v>
      </c>
      <c r="G72" s="29">
        <f>'Total Severity'!G72/('Property Value'!G72/'Population Estimate'!G72)</f>
        <v>17830.572466498867</v>
      </c>
    </row>
    <row r="73" spans="1:7" x14ac:dyDescent="0.35">
      <c r="A73">
        <v>2093</v>
      </c>
      <c r="B73" s="29">
        <f>'Total Severity'!B73/('Property Value'!B73/'Population Estimate'!B73)</f>
        <v>53756.991515272864</v>
      </c>
      <c r="C73" s="29">
        <f>'Total Severity'!C73/('Property Value'!C73/'Population Estimate'!C73)</f>
        <v>158503.47177603623</v>
      </c>
      <c r="D73" s="29">
        <f>'Total Severity'!D73/('Property Value'!D73/'Population Estimate'!D73)</f>
        <v>112542.80947039521</v>
      </c>
      <c r="E73" s="29">
        <f>'Total Severity'!E73/('Property Value'!E73/'Population Estimate'!E73)</f>
        <v>84003.941546780465</v>
      </c>
      <c r="F73" s="29">
        <f>'Total Severity'!F73/('Property Value'!F73/'Population Estimate'!F73)</f>
        <v>51246.858016580743</v>
      </c>
      <c r="G73" s="29">
        <f>'Total Severity'!G73/('Property Value'!G73/'Population Estimate'!G73)</f>
        <v>18346.678400460336</v>
      </c>
    </row>
    <row r="74" spans="1:7" x14ac:dyDescent="0.35">
      <c r="A74">
        <v>2094</v>
      </c>
      <c r="B74" s="29">
        <f>'Total Severity'!B74/('Property Value'!B74/'Population Estimate'!B74)</f>
        <v>55312.987676645491</v>
      </c>
      <c r="C74" s="29">
        <f>'Total Severity'!C74/('Property Value'!C74/'Population Estimate'!C74)</f>
        <v>163091.3548903224</v>
      </c>
      <c r="D74" s="29">
        <f>'Total Severity'!D74/('Property Value'!D74/'Population Estimate'!D74)</f>
        <v>115800.36117836743</v>
      </c>
      <c r="E74" s="29">
        <f>'Total Severity'!E74/('Property Value'!E74/'Population Estimate'!E74)</f>
        <v>86435.435700426024</v>
      </c>
      <c r="F74" s="29">
        <f>'Total Severity'!F74/('Property Value'!F74/'Population Estimate'!F74)</f>
        <v>52730.198361874303</v>
      </c>
      <c r="G74" s="29">
        <f>'Total Severity'!G74/('Property Value'!G74/'Population Estimate'!G74)</f>
        <v>18877.723021083191</v>
      </c>
    </row>
    <row r="75" spans="1:7" x14ac:dyDescent="0.35">
      <c r="A75">
        <v>2095</v>
      </c>
      <c r="B75" s="29">
        <f>'Total Severity'!B75/('Property Value'!B75/'Population Estimate'!B75)</f>
        <v>56914.022148123651</v>
      </c>
      <c r="C75" s="29">
        <f>'Total Severity'!C75/('Property Value'!C75/'Population Estimate'!C75)</f>
        <v>167812.03428493295</v>
      </c>
      <c r="D75" s="29">
        <f>'Total Severity'!D75/('Property Value'!D75/'Population Estimate'!D75)</f>
        <v>119152.20272306976</v>
      </c>
      <c r="E75" s="29">
        <f>'Total Severity'!E75/('Property Value'!E75/'Population Estimate'!E75)</f>
        <v>88937.309454246919</v>
      </c>
      <c r="F75" s="29">
        <f>'Total Severity'!F75/('Property Value'!F75/'Population Estimate'!F75)</f>
        <v>54256.47399462029</v>
      </c>
      <c r="G75" s="29">
        <f>'Total Severity'!G75/('Property Value'!G75/'Population Estimate'!G75)</f>
        <v>19424.138728664515</v>
      </c>
    </row>
    <row r="76" spans="1:7" x14ac:dyDescent="0.35">
      <c r="A76">
        <v>2096</v>
      </c>
      <c r="B76" s="29">
        <f>'Total Severity'!B76/('Property Value'!B76/'Population Estimate'!B76)</f>
        <v>58561.398563628529</v>
      </c>
      <c r="C76" s="29">
        <f>'Total Severity'!C76/('Property Value'!C76/'Population Estimate'!C76)</f>
        <v>172669.35374830544</v>
      </c>
      <c r="D76" s="29">
        <f>'Total Severity'!D76/('Property Value'!D76/'Population Estimate'!D76)</f>
        <v>122601.06332389997</v>
      </c>
      <c r="E76" s="29">
        <f>'Total Severity'!E76/('Property Value'!E76/'Population Estimate'!E76)</f>
        <v>91511.599945825103</v>
      </c>
      <c r="F76" s="29">
        <f>'Total Severity'!F76/('Property Value'!F76/'Population Estimate'!F76)</f>
        <v>55826.927676747524</v>
      </c>
      <c r="G76" s="29">
        <f>'Total Severity'!G76/('Property Value'!G76/'Population Estimate'!G76)</f>
        <v>19986.370439328319</v>
      </c>
    </row>
    <row r="77" spans="1:7" x14ac:dyDescent="0.35">
      <c r="A77">
        <v>2097</v>
      </c>
      <c r="B77" s="29">
        <f>'Total Severity'!B77/('Property Value'!B77/'Population Estimate'!B77)</f>
        <v>60256.458290766175</v>
      </c>
      <c r="C77" s="29">
        <f>'Total Severity'!C77/('Property Value'!C77/'Population Estimate'!C77)</f>
        <v>177667.26832733693</v>
      </c>
      <c r="D77" s="29">
        <f>'Total Severity'!D77/('Property Value'!D77/'Population Estimate'!D77)</f>
        <v>126149.75119751347</v>
      </c>
      <c r="E77" s="29">
        <f>'Total Severity'!E77/('Property Value'!E77/'Population Estimate'!E77)</f>
        <v>94160.403277691556</v>
      </c>
      <c r="F77" s="29">
        <f>'Total Severity'!F77/('Property Value'!F77/'Population Estimate'!F77)</f>
        <v>57442.838141929824</v>
      </c>
      <c r="G77" s="29">
        <f>'Total Severity'!G77/('Property Value'!G77/'Population Estimate'!G77)</f>
        <v>20564.875947296165</v>
      </c>
    </row>
    <row r="78" spans="1:7" x14ac:dyDescent="0.35">
      <c r="A78">
        <v>2098</v>
      </c>
      <c r="B78" s="29">
        <f>'Total Severity'!B78/('Property Value'!B78/'Population Estimate'!B78)</f>
        <v>62000.581523028981</v>
      </c>
      <c r="C78" s="29">
        <f>'Total Severity'!C78/('Property Value'!C78/'Population Estimate'!C78)</f>
        <v>182809.84754775991</v>
      </c>
      <c r="D78" s="29">
        <f>'Total Severity'!D78/('Property Value'!D78/'Population Estimate'!D78)</f>
        <v>129801.1558443988</v>
      </c>
      <c r="E78" s="29">
        <f>'Total Severity'!E78/('Property Value'!E78/'Population Estimate'!E78)</f>
        <v>96885.876224066553</v>
      </c>
      <c r="F78" s="29">
        <f>'Total Severity'!F78/('Property Value'!F78/'Population Estimate'!F78)</f>
        <v>59105.521136788229</v>
      </c>
      <c r="G78" s="29">
        <f>'Total Severity'!G78/('Property Value'!G78/'Population Estimate'!G78)</f>
        <v>21160.126297643721</v>
      </c>
    </row>
    <row r="79" spans="1:7" x14ac:dyDescent="0.35">
      <c r="A79">
        <v>2099</v>
      </c>
      <c r="B79" s="29">
        <f>'Total Severity'!B79/('Property Value'!B79/'Population Estimate'!B79)</f>
        <v>63795.188403611115</v>
      </c>
      <c r="C79" s="29">
        <f>'Total Severity'!C79/('Property Value'!C79/'Population Estimate'!C79)</f>
        <v>188101.27872773237</v>
      </c>
      <c r="D79" s="29">
        <f>'Total Severity'!D79/('Property Value'!D79/'Population Estimate'!D79)</f>
        <v>133558.25040163854</v>
      </c>
      <c r="E79" s="29">
        <f>'Total Severity'!E79/('Property Value'!E79/'Population Estimate'!E79)</f>
        <v>99690.237987001892</v>
      </c>
      <c r="F79" s="29">
        <f>'Total Severity'!F79/('Property Value'!F79/'Population Estimate'!F79)</f>
        <v>60816.330492230707</v>
      </c>
      <c r="G79" s="29">
        <f>'Total Severity'!G79/('Property Value'!G79/'Population Estimate'!G79)</f>
        <v>21772.606169846749</v>
      </c>
    </row>
    <row r="80" spans="1:7" x14ac:dyDescent="0.35">
      <c r="A80">
        <v>2100</v>
      </c>
      <c r="B80" s="29">
        <f>'Total Severity'!B80/('Property Value'!B80/'Population Estimate'!B80)</f>
        <v>63933.010494984919</v>
      </c>
      <c r="C80" s="29">
        <f>'Total Severity'!C80/('Property Value'!C80/'Population Estimate'!C80)</f>
        <v>188507.64968255002</v>
      </c>
      <c r="D80" s="29">
        <f>'Total Severity'!D80/('Property Value'!D80/'Population Estimate'!D80)</f>
        <v>133846.78748180394</v>
      </c>
      <c r="E80" s="29">
        <f>'Total Severity'!E80/('Property Value'!E80/'Population Estimate'!E80)</f>
        <v>99905.60716189949</v>
      </c>
      <c r="F80" s="29">
        <f>'Total Severity'!F80/('Property Value'!F80/'Population Estimate'!F80)</f>
        <v>60947.717107238255</v>
      </c>
      <c r="G80" s="29">
        <f>'Total Severity'!G80/('Property Value'!G80/'Population Estimate'!G80)</f>
        <v>21819.643355441403</v>
      </c>
    </row>
    <row r="81" spans="1:7" x14ac:dyDescent="0.35">
      <c r="A81">
        <v>2101</v>
      </c>
      <c r="B81" s="29">
        <f>'Total Severity'!B81/('Property Value'!B81/'Population Estimate'!B81)</f>
        <v>65783.551533668782</v>
      </c>
      <c r="C81" s="29">
        <f>'Total Severity'!C81/('Property Value'!C81/'Population Estimate'!C81)</f>
        <v>193964.00374976164</v>
      </c>
      <c r="D81" s="29">
        <f>'Total Severity'!D81/('Property Value'!D81/'Population Estimate'!D81)</f>
        <v>137720.98284994642</v>
      </c>
      <c r="E81" s="29">
        <f>'Total Severity'!E81/('Property Value'!E81/'Population Estimate'!E81)</f>
        <v>102797.37503918762</v>
      </c>
      <c r="F81" s="29">
        <f>'Total Severity'!F81/('Property Value'!F81/'Population Estimate'!F81)</f>
        <v>62711.84882648346</v>
      </c>
      <c r="G81" s="29">
        <f>'Total Severity'!G81/('Property Value'!G81/'Population Estimate'!G81)</f>
        <v>22451.212949397206</v>
      </c>
    </row>
    <row r="82" spans="1:7" x14ac:dyDescent="0.35">
      <c r="A82">
        <v>2102</v>
      </c>
      <c r="B82" s="29">
        <f>'Total Severity'!B82/('Property Value'!B82/'Population Estimate'!B82)</f>
        <v>67687.656484161867</v>
      </c>
      <c r="C82" s="29">
        <f>'Total Severity'!C82/('Property Value'!C82/'Population Estimate'!C82)</f>
        <v>199578.29198970809</v>
      </c>
      <c r="D82" s="29">
        <f>'Total Severity'!D82/('Property Value'!D82/'Population Estimate'!D82)</f>
        <v>141707.31680604402</v>
      </c>
      <c r="E82" s="29">
        <f>'Total Severity'!E82/('Property Value'!E82/'Population Estimate'!E82)</f>
        <v>105772.8451399412</v>
      </c>
      <c r="F82" s="29">
        <f>'Total Severity'!F82/('Property Value'!F82/'Population Estimate'!F82)</f>
        <v>64527.04333971929</v>
      </c>
      <c r="G82" s="29">
        <f>'Total Severity'!G82/('Property Value'!G82/'Population Estimate'!G82)</f>
        <v>23101.063325743071</v>
      </c>
    </row>
    <row r="83" spans="1:7" x14ac:dyDescent="0.35">
      <c r="A83">
        <v>2103</v>
      </c>
      <c r="B83" s="29">
        <f>'Total Severity'!B83/('Property Value'!B83/'Population Estimate'!B83)</f>
        <v>69646.875753933375</v>
      </c>
      <c r="C83" s="29">
        <f>'Total Severity'!C83/('Property Value'!C83/'Population Estimate'!C83)</f>
        <v>205355.08580714228</v>
      </c>
      <c r="D83" s="29">
        <f>'Total Severity'!D83/('Property Value'!D83/'Population Estimate'!D83)</f>
        <v>145809.0352016126</v>
      </c>
      <c r="E83" s="29">
        <f>'Total Severity'!E83/('Property Value'!E83/'Population Estimate'!E83)</f>
        <v>108834.44022508373</v>
      </c>
      <c r="F83" s="29">
        <f>'Total Severity'!F83/('Property Value'!F83/'Population Estimate'!F83)</f>
        <v>66394.778659557691</v>
      </c>
      <c r="G83" s="29">
        <f>'Total Severity'!G83/('Property Value'!G83/'Population Estimate'!G83)</f>
        <v>23769.72362173954</v>
      </c>
    </row>
    <row r="84" spans="1:7" x14ac:dyDescent="0.35">
      <c r="A84">
        <v>2104</v>
      </c>
      <c r="B84" s="29">
        <f>'Total Severity'!B84/('Property Value'!B84/'Population Estimate'!B84)</f>
        <v>71662.804626997779</v>
      </c>
      <c r="C84" s="29">
        <f>'Total Severity'!C84/('Property Value'!C84/'Population Estimate'!C84)</f>
        <v>211299.08892613155</v>
      </c>
      <c r="D84" s="29">
        <f>'Total Severity'!D84/('Property Value'!D84/'Population Estimate'!D84)</f>
        <v>150029.47783934276</v>
      </c>
      <c r="E84" s="29">
        <f>'Total Severity'!E84/('Property Value'!E84/'Population Estimate'!E84)</f>
        <v>111984.65318235566</v>
      </c>
      <c r="F84" s="29">
        <f>'Total Severity'!F84/('Property Value'!F84/'Population Estimate'!F84)</f>
        <v>68316.575579686774</v>
      </c>
      <c r="G84" s="29">
        <f>'Total Severity'!G84/('Property Value'!G84/'Population Estimate'!G84)</f>
        <v>24457.738290525587</v>
      </c>
    </row>
    <row r="85" spans="1:7" x14ac:dyDescent="0.35">
      <c r="A85">
        <v>2105</v>
      </c>
      <c r="B85" s="29">
        <f>'Total Severity'!B85/('Property Value'!B85/'Population Estimate'!B85)</f>
        <v>73737.084562866658</v>
      </c>
      <c r="C85" s="29">
        <f>'Total Severity'!C85/('Property Value'!C85/'Population Estimate'!C85)</f>
        <v>217415.1412200398</v>
      </c>
      <c r="D85" s="29">
        <f>'Total Severity'!D85/('Property Value'!D85/'Population Estimate'!D85)</f>
        <v>154372.08119251652</v>
      </c>
      <c r="E85" s="29">
        <f>'Total Severity'!E85/('Property Value'!E85/'Population Estimate'!E85)</f>
        <v>115226.0490561349</v>
      </c>
      <c r="F85" s="29">
        <f>'Total Severity'!F85/('Property Value'!F85/'Population Estimate'!F85)</f>
        <v>70293.998913169184</v>
      </c>
      <c r="G85" s="29">
        <f>'Total Severity'!G85/('Property Value'!G85/'Population Estimate'!G85)</f>
        <v>25165.667544436721</v>
      </c>
    </row>
    <row r="86" spans="1:7" x14ac:dyDescent="0.35">
      <c r="A86">
        <v>2106</v>
      </c>
      <c r="B86" s="29">
        <f>'Total Severity'!B86/('Property Value'!B86/'Population Estimate'!B86)</f>
        <v>75871.404533098466</v>
      </c>
      <c r="C86" s="29">
        <f>'Total Severity'!C86/('Property Value'!C86/'Population Estimate'!C86)</f>
        <v>223708.22265236956</v>
      </c>
      <c r="D86" s="29">
        <f>'Total Severity'!D86/('Property Value'!D86/'Population Estimate'!D86)</f>
        <v>158840.38120313775</v>
      </c>
      <c r="E86" s="29">
        <f>'Total Severity'!E86/('Property Value'!E86/'Population Estimate'!E86)</f>
        <v>118561.26713601088</v>
      </c>
      <c r="F86" s="29">
        <f>'Total Severity'!F86/('Property Value'!F86/'Population Estimate'!F86)</f>
        <v>72328.658766582783</v>
      </c>
      <c r="G86" s="29">
        <f>'Total Severity'!G86/('Property Value'!G86/'Population Estimate'!G86)</f>
        <v>25894.087811154921</v>
      </c>
    </row>
    <row r="87" spans="1:7" x14ac:dyDescent="0.35">
      <c r="A87">
        <v>2107</v>
      </c>
      <c r="B87" s="29">
        <f>'Total Severity'!B87/('Property Value'!B87/'Population Estimate'!B87)</f>
        <v>78067.502396534735</v>
      </c>
      <c r="C87" s="29">
        <f>'Total Severity'!C87/('Property Value'!C87/'Population Estimate'!C87)</f>
        <v>230183.45733167048</v>
      </c>
      <c r="D87" s="29">
        <f>'Total Severity'!D87/('Property Value'!D87/'Population Estimate'!D87)</f>
        <v>163438.0161610544</v>
      </c>
      <c r="E87" s="29">
        <f>'Total Severity'!E87/('Property Value'!E87/'Population Estimate'!E87)</f>
        <v>121993.02310581242</v>
      </c>
      <c r="F87" s="29">
        <f>'Total Severity'!F87/('Property Value'!F87/'Population Estimate'!F87)</f>
        <v>74422.211851041749</v>
      </c>
      <c r="G87" s="29">
        <f>'Total Severity'!G87/('Property Value'!G87/'Population Estimate'!G87)</f>
        <v>26643.592203061889</v>
      </c>
    </row>
    <row r="88" spans="1:7" x14ac:dyDescent="0.35">
      <c r="A88">
        <v>2108</v>
      </c>
      <c r="B88" s="29">
        <f>'Total Severity'!B88/('Property Value'!B88/'Population Estimate'!B88)</f>
        <v>80327.166314342423</v>
      </c>
      <c r="C88" s="29">
        <f>'Total Severity'!C88/('Property Value'!C88/'Population Estimate'!C88)</f>
        <v>236846.11768381836</v>
      </c>
      <c r="D88" s="29">
        <f>'Total Severity'!D88/('Property Value'!D88/'Population Estimate'!D88)</f>
        <v>168168.72966641688</v>
      </c>
      <c r="E88" s="29">
        <f>'Total Severity'!E88/('Property Value'!E88/'Population Estimate'!E88)</f>
        <v>125524.11125483869</v>
      </c>
      <c r="F88" s="29">
        <f>'Total Severity'!F88/('Property Value'!F88/'Population Estimate'!F88)</f>
        <v>76576.362831164617</v>
      </c>
      <c r="G88" s="29">
        <f>'Total Severity'!G88/('Property Value'!G88/'Population Estimate'!G88)</f>
        <v>27414.791000177673</v>
      </c>
    </row>
    <row r="89" spans="1:7" x14ac:dyDescent="0.35">
      <c r="A89">
        <v>2109</v>
      </c>
      <c r="B89" s="29">
        <f>'Total Severity'!B89/('Property Value'!B89/'Population Estimate'!B89)</f>
        <v>82652.236206014946</v>
      </c>
      <c r="C89" s="29">
        <f>'Total Severity'!C89/('Property Value'!C89/'Population Estimate'!C89)</f>
        <v>243701.62874506009</v>
      </c>
      <c r="D89" s="29">
        <f>'Total Severity'!D89/('Property Value'!D89/'Population Estimate'!D89)</f>
        <v>173036.3736778849</v>
      </c>
      <c r="E89" s="29">
        <f>'Total Severity'!E89/('Property Value'!E89/'Population Estimate'!E89)</f>
        <v>129157.40675309493</v>
      </c>
      <c r="F89" s="29">
        <f>'Total Severity'!F89/('Property Value'!F89/'Population Estimate'!F89)</f>
        <v>78792.865713088671</v>
      </c>
      <c r="G89" s="29">
        <f>'Total Severity'!G89/('Property Value'!G89/'Population Estimate'!G89)</f>
        <v>28208.312147077977</v>
      </c>
    </row>
    <row r="90" spans="1:7" x14ac:dyDescent="0.35">
      <c r="A90">
        <v>2110</v>
      </c>
      <c r="B90" s="29">
        <f>'Total Severity'!B90/('Property Value'!B90/'Population Estimate'!B90)</f>
        <v>82801.604099654578</v>
      </c>
      <c r="C90" s="29">
        <f>'Total Severity'!C90/('Property Value'!C90/'Population Estimate'!C90)</f>
        <v>244142.04270883312</v>
      </c>
      <c r="D90" s="29">
        <f>'Total Severity'!D90/('Property Value'!D90/'Population Estimate'!D90)</f>
        <v>173349.08244229003</v>
      </c>
      <c r="E90" s="29">
        <f>'Total Severity'!E90/('Property Value'!E90/'Population Estimate'!E90)</f>
        <v>129390.81810020692</v>
      </c>
      <c r="F90" s="29">
        <f>'Total Severity'!F90/('Property Value'!F90/'Population Estimate'!F90)</f>
        <v>78935.259009696631</v>
      </c>
      <c r="G90" s="29">
        <f>'Total Severity'!G90/('Property Value'!G90/'Population Estimate'!G90)</f>
        <v>28259.289789812719</v>
      </c>
    </row>
    <row r="91" spans="1:7" x14ac:dyDescent="0.35">
      <c r="A91">
        <v>2111</v>
      </c>
      <c r="B91" s="29">
        <f>'Total Severity'!B91/('Property Value'!B91/'Population Estimate'!B91)</f>
        <v>85198.296594954547</v>
      </c>
      <c r="C91" s="29">
        <f>'Total Severity'!C91/('Property Value'!C91/'Population Estimate'!C91)</f>
        <v>251208.73432561907</v>
      </c>
      <c r="D91" s="29">
        <f>'Total Severity'!D91/('Property Value'!D91/'Population Estimate'!D91)</f>
        <v>178366.67176889948</v>
      </c>
      <c r="E91" s="29">
        <f>'Total Severity'!E91/('Property Value'!E91/'Population Estimate'!E91)</f>
        <v>133136.03543112069</v>
      </c>
      <c r="F91" s="29">
        <f>'Total Severity'!F91/('Property Value'!F91/'Population Estimate'!F91)</f>
        <v>81220.040143349659</v>
      </c>
      <c r="G91" s="29">
        <f>'Total Severity'!G91/('Property Value'!G91/'Population Estimate'!G91)</f>
        <v>29077.25495483823</v>
      </c>
    </row>
    <row r="92" spans="1:7" x14ac:dyDescent="0.35">
      <c r="A92">
        <v>2112</v>
      </c>
      <c r="B92" s="29">
        <f>'Total Severity'!B92/('Property Value'!B92/'Population Estimate'!B92)</f>
        <v>87664.361356401831</v>
      </c>
      <c r="C92" s="29">
        <f>'Total Severity'!C92/('Property Value'!C92/'Population Estimate'!C92)</f>
        <v>258479.97133676926</v>
      </c>
      <c r="D92" s="29">
        <f>'Total Severity'!D92/('Property Value'!D92/'Population Estimate'!D92)</f>
        <v>183529.49522248443</v>
      </c>
      <c r="E92" s="29">
        <f>'Total Severity'!E92/('Property Value'!E92/'Population Estimate'!E92)</f>
        <v>136989.65808060134</v>
      </c>
      <c r="F92" s="29">
        <f>'Total Severity'!F92/('Property Value'!F92/'Population Estimate'!F92)</f>
        <v>83570.954268699788</v>
      </c>
      <c r="G92" s="29">
        <f>'Total Severity'!G92/('Property Value'!G92/'Population Estimate'!G92)</f>
        <v>29918.896122203914</v>
      </c>
    </row>
    <row r="93" spans="1:7" x14ac:dyDescent="0.35">
      <c r="A93">
        <v>2113</v>
      </c>
      <c r="B93" s="29">
        <f>'Total Severity'!B93/('Property Value'!B93/'Population Estimate'!B93)</f>
        <v>90201.806364294258</v>
      </c>
      <c r="C93" s="29">
        <f>'Total Severity'!C93/('Property Value'!C93/'Population Estimate'!C93)</f>
        <v>265961.6743088832</v>
      </c>
      <c r="D93" s="29">
        <f>'Total Severity'!D93/('Property Value'!D93/'Population Estimate'!D93)</f>
        <v>188841.75660496356</v>
      </c>
      <c r="E93" s="29">
        <f>'Total Severity'!E93/('Property Value'!E93/'Population Estimate'!E93)</f>
        <v>140954.82384067934</v>
      </c>
      <c r="F93" s="29">
        <f>'Total Severity'!F93/('Property Value'!F93/'Population Estimate'!F93)</f>
        <v>85989.915605243339</v>
      </c>
      <c r="G93" s="29">
        <f>'Total Severity'!G93/('Property Value'!G93/'Population Estimate'!G93)</f>
        <v>30784.898593815986</v>
      </c>
    </row>
    <row r="94" spans="1:7" x14ac:dyDescent="0.35">
      <c r="A94">
        <v>2114</v>
      </c>
      <c r="B94" s="29">
        <f>'Total Severity'!B94/('Property Value'!B94/'Population Estimate'!B94)</f>
        <v>92812.697719920863</v>
      </c>
      <c r="C94" s="29">
        <f>'Total Severity'!C94/('Property Value'!C94/'Population Estimate'!C94)</f>
        <v>273659.93517936522</v>
      </c>
      <c r="D94" s="29">
        <f>'Total Severity'!D94/('Property Value'!D94/'Population Estimate'!D94)</f>
        <v>194307.78139730534</v>
      </c>
      <c r="E94" s="29">
        <f>'Total Severity'!E94/('Property Value'!E94/'Population Estimate'!E94)</f>
        <v>145034.7613267781</v>
      </c>
      <c r="F94" s="29">
        <f>'Total Severity'!F94/('Property Value'!F94/'Population Estimate'!F94)</f>
        <v>88478.893779561389</v>
      </c>
      <c r="G94" s="29">
        <f>'Total Severity'!G94/('Property Value'!G94/'Population Estimate'!G94)</f>
        <v>31675.96750764488</v>
      </c>
    </row>
    <row r="95" spans="1:7" x14ac:dyDescent="0.35">
      <c r="A95">
        <v>2115</v>
      </c>
      <c r="B95" s="29">
        <f>'Total Severity'!B95/('Property Value'!B95/'Population Estimate'!B95)</f>
        <v>95499.161327874142</v>
      </c>
      <c r="C95" s="29">
        <f>'Total Severity'!C95/('Property Value'!C95/'Population Estimate'!C95)</f>
        <v>281581.02221675258</v>
      </c>
      <c r="D95" s="29">
        <f>'Total Severity'!D95/('Property Value'!D95/'Population Estimate'!D95)</f>
        <v>199932.02028152821</v>
      </c>
      <c r="E95" s="29">
        <f>'Total Severity'!E95/('Property Value'!E95/'Population Estimate'!E95)</f>
        <v>149232.79260659675</v>
      </c>
      <c r="F95" s="29">
        <f>'Total Severity'!F95/('Property Value'!F95/'Population Estimate'!F95)</f>
        <v>91039.915429077984</v>
      </c>
      <c r="G95" s="29">
        <f>'Total Severity'!G95/('Property Value'!G95/'Population Estimate'!G95)</f>
        <v>32592.828411880131</v>
      </c>
    </row>
    <row r="96" spans="1:7" x14ac:dyDescent="0.35">
      <c r="A96">
        <v>2116</v>
      </c>
      <c r="B96" s="29">
        <f>'Total Severity'!B96/('Property Value'!B96/'Population Estimate'!B96)</f>
        <v>98263.38462705673</v>
      </c>
      <c r="C96" s="29">
        <f>'Total Severity'!C96/('Property Value'!C96/'Population Estimate'!C96)</f>
        <v>289731.38512462046</v>
      </c>
      <c r="D96" s="29">
        <f>'Total Severity'!D96/('Property Value'!D96/'Population Estimate'!D96)</f>
        <v>205719.05276464525</v>
      </c>
      <c r="E96" s="29">
        <f>'Total Severity'!E96/('Property Value'!E96/'Population Estimate'!E96)</f>
        <v>153552.33590508674</v>
      </c>
      <c r="F96" s="29">
        <f>'Total Severity'!F96/('Property Value'!F96/'Population Estimate'!F96)</f>
        <v>93675.065852238986</v>
      </c>
      <c r="G96" s="29">
        <f>'Total Severity'!G96/('Property Value'!G96/'Population Estimate'!G96)</f>
        <v>33536.227855704172</v>
      </c>
    </row>
    <row r="97" spans="1:7" x14ac:dyDescent="0.35">
      <c r="A97">
        <v>2117</v>
      </c>
      <c r="B97" s="29">
        <f>'Total Severity'!B97/('Property Value'!B97/'Population Estimate'!B97)</f>
        <v>101107.61837179192</v>
      </c>
      <c r="C97" s="29">
        <f>'Total Severity'!C97/('Property Value'!C97/'Population Estimate'!C97)</f>
        <v>298117.66029321874</v>
      </c>
      <c r="D97" s="29">
        <f>'Total Severity'!D97/('Property Value'!D97/'Population Estimate'!D97)</f>
        <v>211673.59090750356</v>
      </c>
      <c r="E97" s="29">
        <f>'Total Severity'!E97/('Property Value'!E97/'Population Estimate'!E97)</f>
        <v>157996.90838772344</v>
      </c>
      <c r="F97" s="29">
        <f>'Total Severity'!F97/('Property Value'!F97/'Population Estimate'!F97)</f>
        <v>96386.490706455428</v>
      </c>
      <c r="G97" s="29">
        <f>'Total Severity'!G97/('Property Value'!G97/'Population Estimate'!G97)</f>
        <v>34506.933997166125</v>
      </c>
    </row>
    <row r="98" spans="1:7" x14ac:dyDescent="0.35">
      <c r="A98">
        <v>2118</v>
      </c>
      <c r="B98" s="29">
        <f>'Total Severity'!B98/('Property Value'!B98/'Population Estimate'!B98)</f>
        <v>104034.17846448871</v>
      </c>
      <c r="C98" s="29">
        <f>'Total Severity'!C98/('Property Value'!C98/'Population Estimate'!C98)</f>
        <v>306746.67620311858</v>
      </c>
      <c r="D98" s="29">
        <f>'Total Severity'!D98/('Property Value'!D98/'Population Estimate'!D98)</f>
        <v>217800.48316155502</v>
      </c>
      <c r="E98" s="29">
        <f>'Total Severity'!E98/('Property Value'!E98/'Population Estimate'!E98)</f>
        <v>162570.12902433946</v>
      </c>
      <c r="F98" s="29">
        <f>'Total Severity'!F98/('Property Value'!F98/'Population Estimate'!F98)</f>
        <v>99176.397755193684</v>
      </c>
      <c r="G98" s="29">
        <f>'Total Severity'!G98/('Property Value'!G98/'Population Estimate'!G98)</f>
        <v>35505.73722865044</v>
      </c>
    </row>
    <row r="99" spans="1:7" x14ac:dyDescent="0.35">
      <c r="A99">
        <v>2119</v>
      </c>
      <c r="B99" s="29">
        <f>'Total Severity'!B99/('Property Value'!B99/'Population Estimate'!B99)</f>
        <v>107045.44784135309</v>
      </c>
      <c r="C99" s="29">
        <f>'Total Severity'!C99/('Property Value'!C99/'Population Estimate'!C99)</f>
        <v>315625.45898526622</v>
      </c>
      <c r="D99" s="29">
        <f>'Total Severity'!D99/('Property Value'!D99/'Population Estimate'!D99)</f>
        <v>224104.71831668264</v>
      </c>
      <c r="E99" s="29">
        <f>'Total Severity'!E99/('Property Value'!E99/'Population Estimate'!E99)</f>
        <v>167275.72153585224</v>
      </c>
      <c r="F99" s="29">
        <f>'Total Severity'!F99/('Property Value'!F99/'Population Estimate'!F99)</f>
        <v>102047.05866563549</v>
      </c>
      <c r="G99" s="29">
        <f>'Total Severity'!G99/('Property Value'!G99/'Population Estimate'!G99)</f>
        <v>36533.450820449718</v>
      </c>
    </row>
    <row r="100" spans="1:7" x14ac:dyDescent="0.35">
      <c r="A100">
        <v>2120</v>
      </c>
      <c r="B100" s="29">
        <f>'Total Severity'!B100/('Property Value'!B100/'Population Estimate'!B100)</f>
        <v>107200.0800717419</v>
      </c>
      <c r="C100" s="29">
        <f>'Total Severity'!C100/('Property Value'!C100/'Population Estimate'!C100)</f>
        <v>316081.39494213881</v>
      </c>
      <c r="D100" s="29">
        <f>'Total Severity'!D100/('Property Value'!D100/'Population Estimate'!D100)</f>
        <v>224428.44821956774</v>
      </c>
      <c r="E100" s="29">
        <f>'Total Severity'!E100/('Property Value'!E100/'Population Estimate'!E100)</f>
        <v>167517.35925546204</v>
      </c>
      <c r="F100" s="29">
        <f>'Total Severity'!F100/('Property Value'!F100/'Population Estimate'!F100)</f>
        <v>102194.47048560821</v>
      </c>
      <c r="G100" s="29">
        <f>'Total Severity'!G100/('Property Value'!G100/'Population Estimate'!G100)</f>
        <v>36586.225124243938</v>
      </c>
    </row>
    <row r="101" spans="1:7" x14ac:dyDescent="0.35">
      <c r="A101">
        <v>2121</v>
      </c>
      <c r="B101" s="29">
        <f>'Total Severity'!B101/('Property Value'!B101/'Population Estimate'!B101)</f>
        <v>110302.98647309956</v>
      </c>
      <c r="C101" s="29">
        <f>'Total Severity'!C101/('Property Value'!C101/'Population Estimate'!C101)</f>
        <v>325230.37116547418</v>
      </c>
      <c r="D101" s="29">
        <f>'Total Severity'!D101/('Property Value'!D101/'Population Estimate'!D101)</f>
        <v>230924.5298284734</v>
      </c>
      <c r="E101" s="29">
        <f>'Total Severity'!E101/('Property Value'!E101/'Population Estimate'!E101)</f>
        <v>172366.1493498765</v>
      </c>
      <c r="F101" s="29">
        <f>'Total Severity'!F101/('Property Value'!F101/'Population Estimate'!F101)</f>
        <v>105152.48951358782</v>
      </c>
      <c r="G101" s="29">
        <f>'Total Severity'!G101/('Property Value'!G101/'Population Estimate'!G101)</f>
        <v>37645.213439024614</v>
      </c>
    </row>
    <row r="102" spans="1:7" x14ac:dyDescent="0.35">
      <c r="A102">
        <v>2122</v>
      </c>
      <c r="B102" s="29">
        <f>'Total Severity'!B102/('Property Value'!B102/'Population Estimate'!B102)</f>
        <v>113495.70650266665</v>
      </c>
      <c r="C102" s="29">
        <f>'Total Severity'!C102/('Property Value'!C102/'Population Estimate'!C102)</f>
        <v>334644.16451273573</v>
      </c>
      <c r="D102" s="29">
        <f>'Total Severity'!D102/('Property Value'!D102/'Population Estimate'!D102)</f>
        <v>237608.64052461975</v>
      </c>
      <c r="E102" s="29">
        <f>'Total Severity'!E102/('Property Value'!E102/'Population Estimate'!E102)</f>
        <v>177355.28767735884</v>
      </c>
      <c r="F102" s="29">
        <f>'Total Severity'!F102/('Property Value'!F102/'Population Estimate'!F102)</f>
        <v>108196.12840464133</v>
      </c>
      <c r="G102" s="29">
        <f>'Total Severity'!G102/('Property Value'!G102/'Population Estimate'!G102)</f>
        <v>38734.854171403284</v>
      </c>
    </row>
    <row r="103" spans="1:7" x14ac:dyDescent="0.35">
      <c r="A103">
        <v>2123</v>
      </c>
      <c r="B103" s="29">
        <f>'Total Severity'!B103/('Property Value'!B103/'Population Estimate'!B103)</f>
        <v>116780.83981598182</v>
      </c>
      <c r="C103" s="29">
        <f>'Total Severity'!C103/('Property Value'!C103/'Population Estimate'!C103)</f>
        <v>344330.44011578226</v>
      </c>
      <c r="D103" s="29">
        <f>'Total Severity'!D103/('Property Value'!D103/'Population Estimate'!D103)</f>
        <v>244486.22281008371</v>
      </c>
      <c r="E103" s="29">
        <f>'Total Severity'!E103/('Property Value'!E103/'Population Estimate'!E103)</f>
        <v>182488.83661762468</v>
      </c>
      <c r="F103" s="29">
        <f>'Total Severity'!F103/('Property Value'!F103/'Population Estimate'!F103)</f>
        <v>111327.86542577227</v>
      </c>
      <c r="G103" s="29">
        <f>'Total Severity'!G103/('Property Value'!G103/'Population Estimate'!G103)</f>
        <v>39856.034555631231</v>
      </c>
    </row>
    <row r="104" spans="1:7" x14ac:dyDescent="0.35">
      <c r="A104">
        <v>2124</v>
      </c>
      <c r="B104" s="29">
        <f>'Total Severity'!B104/('Property Value'!B104/'Population Estimate'!B104)</f>
        <v>120161.0613156153</v>
      </c>
      <c r="C104" s="29">
        <f>'Total Severity'!C104/('Property Value'!C104/'Population Estimate'!C104)</f>
        <v>354297.08497372008</v>
      </c>
      <c r="D104" s="29">
        <f>'Total Severity'!D104/('Property Value'!D104/'Population Estimate'!D104)</f>
        <v>251562.87672016912</v>
      </c>
      <c r="E104" s="29">
        <f>'Total Severity'!E104/('Property Value'!E104/'Population Estimate'!E104)</f>
        <v>187770.97613597376</v>
      </c>
      <c r="F104" s="29">
        <f>'Total Severity'!F104/('Property Value'!F104/'Population Estimate'!F104)</f>
        <v>114550.25057742449</v>
      </c>
      <c r="G104" s="29">
        <f>'Total Severity'!G104/('Property Value'!G104/'Population Estimate'!G104)</f>
        <v>41009.667506955848</v>
      </c>
    </row>
    <row r="105" spans="1:7" x14ac:dyDescent="0.35">
      <c r="A105">
        <v>2125</v>
      </c>
      <c r="B105" s="29">
        <f>'Total Severity'!B105/('Property Value'!B105/'Population Estimate'!B105)</f>
        <v>123639.12332919428</v>
      </c>
      <c r="C105" s="29">
        <f>'Total Severity'!C105/('Property Value'!C105/'Population Estimate'!C105)</f>
        <v>364552.21437485103</v>
      </c>
      <c r="D105" s="29">
        <f>'Total Severity'!D105/('Property Value'!D105/'Population Estimate'!D105)</f>
        <v>258844.36438320603</v>
      </c>
      <c r="E105" s="29">
        <f>'Total Severity'!E105/('Property Value'!E105/'Population Estimate'!E105)</f>
        <v>193206.00718680475</v>
      </c>
      <c r="F105" s="29">
        <f>'Total Severity'!F105/('Property Value'!F105/'Population Estimate'!F105)</f>
        <v>117865.90766980671</v>
      </c>
      <c r="G105" s="29">
        <f>'Total Severity'!G105/('Property Value'!G105/'Population Estimate'!G105)</f>
        <v>42196.692364957089</v>
      </c>
    </row>
    <row r="106" spans="1:7" x14ac:dyDescent="0.35">
      <c r="A106">
        <v>2126</v>
      </c>
      <c r="B106" s="29">
        <f>'Total Severity'!B106/('Property Value'!B106/'Population Estimate'!B106)</f>
        <v>127217.85785047128</v>
      </c>
      <c r="C106" s="29">
        <f>'Total Severity'!C106/('Property Value'!C106/'Population Estimate'!C106)</f>
        <v>375104.17850450298</v>
      </c>
      <c r="D106" s="29">
        <f>'Total Severity'!D106/('Property Value'!D106/'Population Estimate'!D106)</f>
        <v>266336.61471233354</v>
      </c>
      <c r="E106" s="29">
        <f>'Total Severity'!E106/('Property Value'!E106/'Population Estimate'!E106)</f>
        <v>198798.3552156447</v>
      </c>
      <c r="F106" s="29">
        <f>'Total Severity'!F106/('Property Value'!F106/'Population Estimate'!F106)</f>
        <v>121277.53645931615</v>
      </c>
      <c r="G106" s="29">
        <f>'Total Severity'!G106/('Property Value'!G106/'Population Estimate'!G106)</f>
        <v>43418.075658399794</v>
      </c>
    </row>
    <row r="107" spans="1:7" x14ac:dyDescent="0.35">
      <c r="A107">
        <v>2127</v>
      </c>
      <c r="B107" s="29">
        <f>'Total Severity'!B107/('Property Value'!B107/'Population Estimate'!B107)</f>
        <v>130900.17884526029</v>
      </c>
      <c r="C107" s="29">
        <f>'Total Severity'!C107/('Property Value'!C107/'Population Estimate'!C107)</f>
        <v>385961.56924412452</v>
      </c>
      <c r="D107" s="29">
        <f>'Total Severity'!D107/('Property Value'!D107/'Population Estimate'!D107)</f>
        <v>274045.72823308612</v>
      </c>
      <c r="E107" s="29">
        <f>'Total Severity'!E107/('Property Value'!E107/'Population Estimate'!E107)</f>
        <v>204552.57376254478</v>
      </c>
      <c r="F107" s="29">
        <f>'Total Severity'!F107/('Property Value'!F107/'Population Estimate'!F107)</f>
        <v>124787.91484680105</v>
      </c>
      <c r="G107" s="29">
        <f>'Total Severity'!G107/('Property Value'!G107/'Population Estimate'!G107)</f>
        <v>44674.811892224607</v>
      </c>
    </row>
    <row r="108" spans="1:7" x14ac:dyDescent="0.35">
      <c r="A108">
        <v>2128</v>
      </c>
      <c r="B108" s="29">
        <f>'Total Severity'!B108/('Property Value'!B108/'Population Estimate'!B108)</f>
        <v>134689.08462411788</v>
      </c>
      <c r="C108" s="29">
        <f>'Total Severity'!C108/('Property Value'!C108/'Population Estimate'!C108)</f>
        <v>397133.22716717981</v>
      </c>
      <c r="D108" s="29">
        <f>'Total Severity'!D108/('Property Value'!D108/'Population Estimate'!D108)</f>
        <v>281977.98205071461</v>
      </c>
      <c r="E108" s="29">
        <f>'Total Severity'!E108/('Property Value'!E108/'Population Estimate'!E108)</f>
        <v>210473.34816977673</v>
      </c>
      <c r="F108" s="29">
        <f>'Total Severity'!F108/('Property Value'!F108/'Population Estimate'!F108)</f>
        <v>128399.90113945198</v>
      </c>
      <c r="G108" s="29">
        <f>'Total Severity'!G108/('Property Value'!G108/'Population Estimate'!G108)</f>
        <v>45967.924357318494</v>
      </c>
    </row>
    <row r="109" spans="1:7" x14ac:dyDescent="0.35">
      <c r="A109">
        <v>2129</v>
      </c>
      <c r="B109" s="29">
        <f>'Total Severity'!B109/('Property Value'!B109/'Population Estimate'!B109)</f>
        <v>138587.66028370211</v>
      </c>
      <c r="C109" s="29">
        <f>'Total Severity'!C109/('Property Value'!C109/'Population Estimate'!C109)</f>
        <v>408628.24873753852</v>
      </c>
      <c r="D109" s="29">
        <f>'Total Severity'!D109/('Property Value'!D109/'Population Estimate'!D109)</f>
        <v>290139.8349612864</v>
      </c>
      <c r="E109" s="29">
        <f>'Total Severity'!E109/('Property Value'!E109/'Population Estimate'!E109)</f>
        <v>216565.49939684771</v>
      </c>
      <c r="F109" s="29">
        <f>'Total Severity'!F109/('Property Value'!F109/'Population Estimate'!F109)</f>
        <v>132116.4363781632</v>
      </c>
      <c r="G109" s="29">
        <f>'Total Severity'!G109/('Property Value'!G109/'Population Estimate'!G109)</f>
        <v>47298.465963723931</v>
      </c>
    </row>
    <row r="110" spans="1:7" x14ac:dyDescent="0.35">
      <c r="A110">
        <v>2130</v>
      </c>
      <c r="B110" s="29">
        <f>'Total Severity'!B110/('Property Value'!B110/'Population Estimate'!B110)</f>
        <v>138736.23834983425</v>
      </c>
      <c r="C110" s="29">
        <f>'Total Severity'!C110/('Property Value'!C110/'Population Estimate'!C110)</f>
        <v>409066.33388047334</v>
      </c>
      <c r="D110" s="29">
        <f>'Total Severity'!D110/('Property Value'!D110/'Population Estimate'!D110)</f>
        <v>290450.89018437191</v>
      </c>
      <c r="E110" s="29">
        <f>'Total Severity'!E110/('Property Value'!E110/'Population Estimate'!E110)</f>
        <v>216797.67651150181</v>
      </c>
      <c r="F110" s="29">
        <f>'Total Severity'!F110/('Property Value'!F110/'Population Estimate'!F110)</f>
        <v>132258.07672753595</v>
      </c>
      <c r="G110" s="29">
        <f>'Total Severity'!G110/('Property Value'!G110/'Population Estimate'!G110)</f>
        <v>47349.174046893255</v>
      </c>
    </row>
    <row r="111" spans="1:7" x14ac:dyDescent="0.35">
      <c r="A111">
        <v>2131</v>
      </c>
      <c r="B111" s="29">
        <f>'Total Severity'!B111/('Property Value'!B111/'Population Estimate'!B111)</f>
        <v>142751.9588771686</v>
      </c>
      <c r="C111" s="29">
        <f>'Total Severity'!C111/('Property Value'!C111/'Population Estimate'!C111)</f>
        <v>420906.7592339635</v>
      </c>
      <c r="D111" s="29">
        <f>'Total Severity'!D111/('Property Value'!D111/'Population Estimate'!D111)</f>
        <v>298857.99142748635</v>
      </c>
      <c r="E111" s="29">
        <f>'Total Severity'!E111/('Property Value'!E111/'Population Estimate'!E111)</f>
        <v>223072.88542736089</v>
      </c>
      <c r="F111" s="29">
        <f>'Total Severity'!F111/('Property Value'!F111/'Population Estimate'!F111)</f>
        <v>136086.28686165603</v>
      </c>
      <c r="G111" s="29">
        <f>'Total Severity'!G111/('Property Value'!G111/'Population Estimate'!G111)</f>
        <v>48719.695926641652</v>
      </c>
    </row>
    <row r="112" spans="1:7" x14ac:dyDescent="0.35">
      <c r="A112">
        <v>2132</v>
      </c>
      <c r="B112" s="29">
        <f>'Total Severity'!B112/('Property Value'!B112/'Population Estimate'!B112)</f>
        <v>146883.91443830135</v>
      </c>
      <c r="C112" s="29">
        <f>'Total Severity'!C112/('Property Value'!C112/'Population Estimate'!C112)</f>
        <v>433089.90570855309</v>
      </c>
      <c r="D112" s="29">
        <f>'Total Severity'!D112/('Property Value'!D112/'Population Estimate'!D112)</f>
        <v>307508.43622264545</v>
      </c>
      <c r="E112" s="29">
        <f>'Total Severity'!E112/('Property Value'!E112/'Population Estimate'!E112)</f>
        <v>229529.73027018792</v>
      </c>
      <c r="F112" s="29">
        <f>'Total Severity'!F112/('Property Value'!F112/'Population Estimate'!F112)</f>
        <v>140025.30454109647</v>
      </c>
      <c r="G112" s="29">
        <f>'Total Severity'!G112/('Property Value'!G112/'Population Estimate'!G112)</f>
        <v>50129.887563269192</v>
      </c>
    </row>
    <row r="113" spans="1:7" x14ac:dyDescent="0.35">
      <c r="A113">
        <v>2133</v>
      </c>
      <c r="B113" s="29">
        <f>'Total Severity'!B113/('Property Value'!B113/'Population Estimate'!B113)</f>
        <v>151135.46945637654</v>
      </c>
      <c r="C113" s="29">
        <f>'Total Severity'!C113/('Property Value'!C113/'Population Estimate'!C113)</f>
        <v>445625.69336735987</v>
      </c>
      <c r="D113" s="29">
        <f>'Total Severity'!D113/('Property Value'!D113/'Population Estimate'!D113)</f>
        <v>316409.26814915304</v>
      </c>
      <c r="E113" s="29">
        <f>'Total Severity'!E113/('Property Value'!E113/'Population Estimate'!E113)</f>
        <v>236173.46849203095</v>
      </c>
      <c r="F113" s="29">
        <f>'Total Severity'!F113/('Property Value'!F113/'Population Estimate'!F113)</f>
        <v>144078.33709034318</v>
      </c>
      <c r="G113" s="29">
        <f>'Total Severity'!G113/('Property Value'!G113/'Population Estimate'!G113)</f>
        <v>51580.897197919738</v>
      </c>
    </row>
    <row r="114" spans="1:7" x14ac:dyDescent="0.35">
      <c r="A114">
        <v>2134</v>
      </c>
      <c r="B114" s="29">
        <f>'Total Severity'!B114/('Property Value'!B114/'Population Estimate'!B114)</f>
        <v>155510.08573776865</v>
      </c>
      <c r="C114" s="29">
        <f>'Total Severity'!C114/('Property Value'!C114/'Population Estimate'!C114)</f>
        <v>458524.3294097365</v>
      </c>
      <c r="D114" s="29">
        <f>'Total Severity'!D114/('Property Value'!D114/'Population Estimate'!D114)</f>
        <v>325567.73466272134</v>
      </c>
      <c r="E114" s="29">
        <f>'Total Severity'!E114/('Property Value'!E114/'Population Estimate'!E114)</f>
        <v>243009.50972189129</v>
      </c>
      <c r="F114" s="29">
        <f>'Total Severity'!F114/('Property Value'!F114/'Population Estimate'!F114)</f>
        <v>148248.68466989163</v>
      </c>
      <c r="G114" s="29">
        <f>'Total Severity'!G114/('Property Value'!G114/'Population Estimate'!G114)</f>
        <v>53073.906307577898</v>
      </c>
    </row>
    <row r="115" spans="1:7" x14ac:dyDescent="0.35">
      <c r="A115">
        <v>2135</v>
      </c>
      <c r="B115" s="29">
        <f>'Total Severity'!B115/('Property Value'!B115/'Population Estimate'!B115)</f>
        <v>160011.32529084053</v>
      </c>
      <c r="C115" s="29">
        <f>'Total Severity'!C115/('Property Value'!C115/'Population Estimate'!C115)</f>
        <v>471796.3164824284</v>
      </c>
      <c r="D115" s="29">
        <f>'Total Severity'!D115/('Property Value'!D115/'Population Estimate'!D115)</f>
        <v>334991.29299667414</v>
      </c>
      <c r="E115" s="29">
        <f>'Total Severity'!E115/('Property Value'!E115/'Population Estimate'!E115)</f>
        <v>250043.42017048621</v>
      </c>
      <c r="F115" s="29">
        <f>'Total Severity'!F115/('Property Value'!F115/'Population Estimate'!F115)</f>
        <v>152539.74296338551</v>
      </c>
      <c r="G115" s="29">
        <f>'Total Severity'!G115/('Property Value'!G115/'Population Estimate'!G115)</f>
        <v>54610.130567080574</v>
      </c>
    </row>
    <row r="116" spans="1:7" x14ac:dyDescent="0.35">
      <c r="A116">
        <v>2136</v>
      </c>
      <c r="B116" s="29">
        <f>'Total Severity'!B116/('Property Value'!B116/'Population Estimate'!B116)</f>
        <v>164642.85322628976</v>
      </c>
      <c r="C116" s="29">
        <f>'Total Severity'!C116/('Property Value'!C116/'Population Estimate'!C116)</f>
        <v>485452.4612312995</v>
      </c>
      <c r="D116" s="29">
        <f>'Total Severity'!D116/('Property Value'!D116/'Population Estimate'!D116)</f>
        <v>344687.61623395915</v>
      </c>
      <c r="E116" s="29">
        <f>'Total Severity'!E116/('Property Value'!E116/'Population Estimate'!E116)</f>
        <v>257280.92716250641</v>
      </c>
      <c r="F116" s="29">
        <f>'Total Severity'!F116/('Property Value'!F116/'Population Estimate'!F116)</f>
        <v>156955.00594253422</v>
      </c>
      <c r="G116" s="29">
        <f>'Total Severity'!G116/('Property Value'!G116/'Population Estimate'!G116)</f>
        <v>56190.820838973734</v>
      </c>
    </row>
    <row r="117" spans="1:7" x14ac:dyDescent="0.35">
      <c r="A117">
        <v>2137</v>
      </c>
      <c r="B117" s="29">
        <f>'Total Severity'!B117/('Property Value'!B117/'Population Estimate'!B117)</f>
        <v>169408.44074144601</v>
      </c>
      <c r="C117" s="29">
        <f>'Total Severity'!C117/('Property Value'!C117/'Population Estimate'!C117)</f>
        <v>499503.88310058677</v>
      </c>
      <c r="D117" s="29">
        <f>'Total Severity'!D117/('Property Value'!D117/'Population Estimate'!D117)</f>
        <v>354664.59955491644</v>
      </c>
      <c r="E117" s="29">
        <f>'Total Severity'!E117/('Property Value'!E117/'Population Estimate'!E117)</f>
        <v>264727.92380006023</v>
      </c>
      <c r="F117" s="29">
        <f>'Total Severity'!F117/('Property Value'!F117/'Population Estimate'!F117)</f>
        <v>161498.06871206095</v>
      </c>
      <c r="G117" s="29">
        <f>'Total Severity'!G117/('Property Value'!G117/'Population Estimate'!G117)</f>
        <v>57817.264192020746</v>
      </c>
    </row>
    <row r="118" spans="1:7" x14ac:dyDescent="0.35">
      <c r="A118">
        <v>2138</v>
      </c>
      <c r="B118" s="29">
        <f>'Total Severity'!B118/('Property Value'!B118/'Population Estimate'!B118)</f>
        <v>174311.96819094845</v>
      </c>
      <c r="C118" s="29">
        <f>'Total Severity'!C118/('Property Value'!C118/'Population Estimate'!C118)</f>
        <v>513962.02338684915</v>
      </c>
      <c r="D118" s="29">
        <f>'Total Severity'!D118/('Property Value'!D118/'Population Estimate'!D118)</f>
        <v>364930.36666588695</v>
      </c>
      <c r="E118" s="29">
        <f>'Total Severity'!E118/('Property Value'!E118/'Population Estimate'!E118)</f>
        <v>272390.47376110137</v>
      </c>
      <c r="F118" s="29">
        <f>'Total Severity'!F118/('Property Value'!F118/'Population Estimate'!F118)</f>
        <v>166172.63043699795</v>
      </c>
      <c r="G118" s="29">
        <f>'Total Severity'!G118/('Property Value'!G118/'Population Estimate'!G118)</f>
        <v>59490.784949191322</v>
      </c>
    </row>
    <row r="119" spans="1:7" x14ac:dyDescent="0.35">
      <c r="A119">
        <v>2139</v>
      </c>
      <c r="B119" s="29">
        <f>'Total Severity'!B119/('Property Value'!B119/'Population Estimate'!B119)</f>
        <v>179357.42824630445</v>
      </c>
      <c r="C119" s="29">
        <f>'Total Severity'!C119/('Property Value'!C119/'Population Estimate'!C119)</f>
        <v>528838.65455498348</v>
      </c>
      <c r="D119" s="29">
        <f>'Total Severity'!D119/('Property Value'!D119/'Population Estimate'!D119)</f>
        <v>375493.27641389804</v>
      </c>
      <c r="E119" s="29">
        <f>'Total Severity'!E119/('Property Value'!E119/'Population Estimate'!E119)</f>
        <v>280274.81623674615</v>
      </c>
      <c r="F119" s="29">
        <f>'Total Severity'!F119/('Property Value'!F119/'Population Estimate'!F119)</f>
        <v>170982.49735471228</v>
      </c>
      <c r="G119" s="29">
        <f>'Total Severity'!G119/('Property Value'!G119/'Population Estimate'!G119)</f>
        <v>61212.745765984546</v>
      </c>
    </row>
    <row r="120" spans="1:7" x14ac:dyDescent="0.35">
      <c r="A120">
        <v>2140</v>
      </c>
      <c r="B120" s="29">
        <f>'Total Severity'!B120/('Property Value'!B120/'Population Estimate'!B120)</f>
        <v>179481.07725957449</v>
      </c>
      <c r="C120" s="29">
        <f>'Total Severity'!C120/('Property Value'!C120/'Population Estimate'!C120)</f>
        <v>529203.23593002954</v>
      </c>
      <c r="D120" s="29">
        <f>'Total Severity'!D120/('Property Value'!D120/'Population Estimate'!D120)</f>
        <v>375752.14148334105</v>
      </c>
      <c r="E120" s="29">
        <f>'Total Severity'!E120/('Property Value'!E120/'Population Estimate'!E120)</f>
        <v>280468.03769855545</v>
      </c>
      <c r="F120" s="29">
        <f>'Total Severity'!F120/('Property Value'!F120/'Population Estimate'!F120)</f>
        <v>171100.37269052118</v>
      </c>
      <c r="G120" s="29">
        <f>'Total Severity'!G120/('Property Value'!G120/'Population Estimate'!G120)</f>
        <v>61254.945833679085</v>
      </c>
    </row>
    <row r="121" spans="1:7" x14ac:dyDescent="0.35">
      <c r="A121">
        <v>2141</v>
      </c>
      <c r="B121" s="29">
        <f>'Total Severity'!B121/('Property Value'!B121/'Population Estimate'!B121)</f>
        <v>184676.15718095691</v>
      </c>
      <c r="C121" s="29">
        <f>'Total Severity'!C121/('Property Value'!C121/'Population Estimate'!C121)</f>
        <v>544521.02400712366</v>
      </c>
      <c r="D121" s="29">
        <f>'Total Severity'!D121/('Property Value'!D121/'Population Estimate'!D121)</f>
        <v>386628.28751189087</v>
      </c>
      <c r="E121" s="29">
        <f>'Total Severity'!E121/('Property Value'!E121/'Population Estimate'!E121)</f>
        <v>288586.18526867527</v>
      </c>
      <c r="F121" s="29">
        <f>'Total Severity'!F121/('Property Value'!F121/'Population Estimate'!F121)</f>
        <v>176052.87311161033</v>
      </c>
      <c r="G121" s="29">
        <f>'Total Severity'!G121/('Property Value'!G121/'Population Estimate'!G121)</f>
        <v>63027.970288650919</v>
      </c>
    </row>
    <row r="122" spans="1:7" x14ac:dyDescent="0.35">
      <c r="A122">
        <v>2142</v>
      </c>
      <c r="B122" s="29">
        <f>'Total Severity'!B122/('Property Value'!B122/'Population Estimate'!B122)</f>
        <v>190021.60869471912</v>
      </c>
      <c r="C122" s="29">
        <f>'Total Severity'!C122/('Property Value'!C122/'Population Estimate'!C122)</f>
        <v>560282.1854720664</v>
      </c>
      <c r="D122" s="29">
        <f>'Total Severity'!D122/('Property Value'!D122/'Population Estimate'!D122)</f>
        <v>397819.24359572702</v>
      </c>
      <c r="E122" s="29">
        <f>'Total Severity'!E122/('Property Value'!E122/'Population Estimate'!E122)</f>
        <v>296939.31262654928</v>
      </c>
      <c r="F122" s="29">
        <f>'Total Severity'!F122/('Property Value'!F122/'Population Estimate'!F122)</f>
        <v>181148.72366125387</v>
      </c>
      <c r="G122" s="29">
        <f>'Total Severity'!G122/('Property Value'!G122/'Population Estimate'!G122)</f>
        <v>64852.314937855954</v>
      </c>
    </row>
    <row r="123" spans="1:7" x14ac:dyDescent="0.35">
      <c r="A123">
        <v>2143</v>
      </c>
      <c r="B123" s="29">
        <f>'Total Severity'!B123/('Property Value'!B123/'Population Estimate'!B123)</f>
        <v>195521.78430671984</v>
      </c>
      <c r="C123" s="29">
        <f>'Total Severity'!C123/('Property Value'!C123/'Population Estimate'!C123)</f>
        <v>576499.55376791523</v>
      </c>
      <c r="D123" s="29">
        <f>'Total Severity'!D123/('Property Value'!D123/'Population Estimate'!D123)</f>
        <v>409334.12191214564</v>
      </c>
      <c r="E123" s="29">
        <f>'Total Severity'!E123/('Property Value'!E123/'Population Estimate'!E123)</f>
        <v>305534.2212623175</v>
      </c>
      <c r="F123" s="29">
        <f>'Total Severity'!F123/('Property Value'!F123/'Population Estimate'!F123)</f>
        <v>186392.07360903476</v>
      </c>
      <c r="G123" s="29">
        <f>'Total Severity'!G123/('Property Value'!G123/'Population Estimate'!G123)</f>
        <v>66729.465244356325</v>
      </c>
    </row>
    <row r="124" spans="1:7" x14ac:dyDescent="0.35">
      <c r="A124">
        <v>2144</v>
      </c>
      <c r="B124" s="29">
        <f>'Total Severity'!B124/('Property Value'!B124/'Population Estimate'!B124)</f>
        <v>201181.16250610337</v>
      </c>
      <c r="C124" s="29">
        <f>'Total Severity'!C124/('Property Value'!C124/'Population Estimate'!C124)</f>
        <v>593186.33380174672</v>
      </c>
      <c r="D124" s="29">
        <f>'Total Severity'!D124/('Property Value'!D124/'Population Estimate'!D124)</f>
        <v>421182.29839042149</v>
      </c>
      <c r="E124" s="29">
        <f>'Total Severity'!E124/('Property Value'!E124/'Population Estimate'!E124)</f>
        <v>314377.9095352572</v>
      </c>
      <c r="F124" s="29">
        <f>'Total Severity'!F124/('Property Value'!F124/'Population Estimate'!F124)</f>
        <v>191787.19232514707</v>
      </c>
      <c r="G124" s="29">
        <f>'Total Severity'!G124/('Property Value'!G124/'Population Estimate'!G124)</f>
        <v>68660.949667943656</v>
      </c>
    </row>
    <row r="125" spans="1:7" x14ac:dyDescent="0.35">
      <c r="A125">
        <v>2145</v>
      </c>
      <c r="B125" s="29">
        <f>'Total Severity'!B125/('Property Value'!B125/'Population Estimate'!B125)</f>
        <v>207004.35141188584</v>
      </c>
      <c r="C125" s="29">
        <f>'Total Severity'!C125/('Property Value'!C125/'Population Estimate'!C125)</f>
        <v>610356.1126966835</v>
      </c>
      <c r="D125" s="29">
        <f>'Total Severity'!D125/('Property Value'!D125/'Population Estimate'!D125)</f>
        <v>433373.42034610978</v>
      </c>
      <c r="E125" s="29">
        <f>'Total Severity'!E125/('Property Value'!E125/'Population Estimate'!E125)</f>
        <v>323477.57837216061</v>
      </c>
      <c r="F125" s="29">
        <f>'Total Severity'!F125/('Property Value'!F125/'Population Estimate'!F125)</f>
        <v>197338.47275670886</v>
      </c>
      <c r="G125" s="29">
        <f>'Total Severity'!G125/('Property Value'!G125/'Population Estimate'!G125)</f>
        <v>70648.340909679464</v>
      </c>
    </row>
    <row r="126" spans="1:7" x14ac:dyDescent="0.35">
      <c r="A126">
        <v>2146</v>
      </c>
      <c r="B126" s="29">
        <f>'Total Severity'!B126/('Property Value'!B126/'Population Estimate'!B126)</f>
        <v>212996.09252509178</v>
      </c>
      <c r="C126" s="29">
        <f>'Total Severity'!C126/('Property Value'!C126/'Population Estimate'!C126)</f>
        <v>628022.87085513689</v>
      </c>
      <c r="D126" s="29">
        <f>'Total Severity'!D126/('Property Value'!D126/'Population Estimate'!D126)</f>
        <v>445917.41433632193</v>
      </c>
      <c r="E126" s="29">
        <f>'Total Severity'!E126/('Property Value'!E126/'Population Estimate'!E126)</f>
        <v>332840.63713065145</v>
      </c>
      <c r="F126" s="29">
        <f>'Total Severity'!F126/('Property Value'!F126/'Population Estimate'!F126)</f>
        <v>203050.43500469544</v>
      </c>
      <c r="G126" s="29">
        <f>'Total Severity'!G126/('Property Value'!G126/'Population Estimate'!G126)</f>
        <v>72693.25719245871</v>
      </c>
    </row>
    <row r="127" spans="1:7" x14ac:dyDescent="0.35">
      <c r="A127">
        <v>2147</v>
      </c>
      <c r="B127" s="29">
        <f>'Total Severity'!B127/('Property Value'!B127/'Population Estimate'!B127)</f>
        <v>219161.26458949666</v>
      </c>
      <c r="C127" s="29">
        <f>'Total Severity'!C127/('Property Value'!C127/'Population Estimate'!C127)</f>
        <v>646200.99334227748</v>
      </c>
      <c r="D127" s="29">
        <f>'Total Severity'!D127/('Property Value'!D127/'Population Estimate'!D127)</f>
        <v>458824.49424237275</v>
      </c>
      <c r="E127" s="29">
        <f>'Total Severity'!E127/('Property Value'!E127/'Population Estimate'!E127)</f>
        <v>342474.70963221561</v>
      </c>
      <c r="F127" s="29">
        <f>'Total Severity'!F127/('Property Value'!F127/'Population Estimate'!F127)</f>
        <v>208927.7300044088</v>
      </c>
      <c r="G127" s="29">
        <f>'Total Severity'!G127/('Property Value'!G127/'Population Estimate'!G127)</f>
        <v>74797.363578639241</v>
      </c>
    </row>
    <row r="128" spans="1:7" x14ac:dyDescent="0.35">
      <c r="A128">
        <v>2148</v>
      </c>
      <c r="B128" s="29">
        <f>'Total Severity'!B128/('Property Value'!B128/'Population Estimate'!B128)</f>
        <v>225504.88756411831</v>
      </c>
      <c r="C128" s="29">
        <f>'Total Severity'!C128/('Property Value'!C128/'Population Estimate'!C128)</f>
        <v>664905.28159899835</v>
      </c>
      <c r="D128" s="29">
        <f>'Total Severity'!D128/('Property Value'!D128/'Population Estimate'!D128)</f>
        <v>472105.1695863796</v>
      </c>
      <c r="E128" s="29">
        <f>'Total Severity'!E128/('Property Value'!E128/'Population Estimate'!E128)</f>
        <v>352387.64036985813</v>
      </c>
      <c r="F128" s="29">
        <f>'Total Severity'!F128/('Property Value'!F128/'Population Estimate'!F128)</f>
        <v>214975.14331247678</v>
      </c>
      <c r="G128" s="29">
        <f>'Total Severity'!G128/('Property Value'!G128/'Population Estimate'!G128)</f>
        <v>76962.373325810273</v>
      </c>
    </row>
    <row r="129" spans="1:7" x14ac:dyDescent="0.35">
      <c r="A129">
        <v>2149</v>
      </c>
      <c r="B129" s="29">
        <f>'Total Severity'!B129/('Property Value'!B129/'Population Estimate'!B129)</f>
        <v>232032.1267106923</v>
      </c>
      <c r="C129" s="29">
        <f>'Total Severity'!C129/('Property Value'!C129/'Population Estimate'!C129)</f>
        <v>684150.96549391071</v>
      </c>
      <c r="D129" s="29">
        <f>'Total Severity'!D129/('Property Value'!D129/'Population Estimate'!D129)</f>
        <v>485770.25408858567</v>
      </c>
      <c r="E129" s="29">
        <f>'Total Severity'!E129/('Property Value'!E129/'Population Estimate'!E129)</f>
        <v>362587.50089543971</v>
      </c>
      <c r="F129" s="29">
        <f>'Total Severity'!F129/('Property Value'!F129/'Population Estimate'!F129)</f>
        <v>221197.59900346739</v>
      </c>
      <c r="G129" s="29">
        <f>'Total Severity'!G129/('Property Value'!G129/'Population Estimate'!G129)</f>
        <v>79190.049281803178</v>
      </c>
    </row>
    <row r="130" spans="1:7" x14ac:dyDescent="0.35">
      <c r="A130">
        <v>2150</v>
      </c>
      <c r="B130" s="29">
        <f>'Total Severity'!B130/('Property Value'!B130/'Population Estimate'!B130)</f>
        <v>232100.82182489248</v>
      </c>
      <c r="C130" s="29">
        <f>'Total Severity'!C130/('Property Value'!C130/'Population Estimate'!C130)</f>
        <v>684353.51429338509</v>
      </c>
      <c r="D130" s="29">
        <f>'Total Severity'!D130/('Property Value'!D130/'Population Estimate'!D130)</f>
        <v>485914.07056586718</v>
      </c>
      <c r="E130" s="29">
        <f>'Total Severity'!E130/('Property Value'!E130/'Population Estimate'!E130)</f>
        <v>362694.84805522609</v>
      </c>
      <c r="F130" s="29">
        <f>'Total Severity'!F130/('Property Value'!F130/'Population Estimate'!F130)</f>
        <v>221263.08646220755</v>
      </c>
      <c r="G130" s="29">
        <f>'Total Severity'!G130/('Property Value'!G130/'Population Estimate'!G130)</f>
        <v>79213.494179525092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B44B7-643F-4583-A3B1-EED875BEC326}">
  <dimension ref="A1:J69"/>
  <sheetViews>
    <sheetView workbookViewId="0">
      <selection activeCell="H15" sqref="H15"/>
    </sheetView>
  </sheetViews>
  <sheetFormatPr defaultColWidth="8.81640625" defaultRowHeight="15" customHeight="1" x14ac:dyDescent="0.35"/>
  <cols>
    <col min="1" max="1" width="3.54296875" style="5" customWidth="1"/>
    <col min="2" max="2" width="5.54296875" style="5" customWidth="1"/>
    <col min="3" max="3" width="10.54296875" style="5" customWidth="1"/>
    <col min="4" max="4" width="12.54296875" style="5" customWidth="1"/>
    <col min="5" max="6" width="10.54296875" style="5" customWidth="1"/>
    <col min="7" max="7" width="8.54296875" style="5" customWidth="1"/>
    <col min="8" max="8" width="37.54296875" style="5" customWidth="1"/>
    <col min="9" max="9" width="29.453125" style="5" customWidth="1"/>
    <col min="10" max="16384" width="8.81640625" style="5"/>
  </cols>
  <sheetData>
    <row r="1" spans="1:10" ht="14.5" x14ac:dyDescent="0.35">
      <c r="A1" s="2"/>
      <c r="B1" s="17"/>
      <c r="C1" s="4"/>
      <c r="D1" s="4"/>
      <c r="E1" s="4"/>
      <c r="F1" s="4"/>
      <c r="G1" s="18"/>
      <c r="H1" s="18"/>
      <c r="I1" s="18"/>
      <c r="J1" s="18"/>
    </row>
    <row r="2" spans="1:10" ht="14.5" x14ac:dyDescent="0.35">
      <c r="A2" s="2"/>
      <c r="B2" s="17"/>
      <c r="C2" s="4"/>
      <c r="D2" s="4"/>
      <c r="E2" s="4"/>
      <c r="F2" s="4"/>
      <c r="G2" s="7"/>
      <c r="H2" s="2"/>
      <c r="I2" s="7" t="s">
        <v>8</v>
      </c>
      <c r="J2" s="2"/>
    </row>
    <row r="3" spans="1:10" ht="14.5" x14ac:dyDescent="0.35">
      <c r="A3" s="2"/>
      <c r="B3" s="17"/>
      <c r="C3" s="4"/>
      <c r="D3" s="4"/>
      <c r="E3" s="4"/>
      <c r="F3" s="4"/>
      <c r="G3" s="2"/>
      <c r="H3" s="2"/>
      <c r="I3" s="2"/>
      <c r="J3" s="2"/>
    </row>
    <row r="4" spans="1:10" ht="14.5" x14ac:dyDescent="0.35">
      <c r="A4" s="2"/>
      <c r="B4" s="17"/>
      <c r="C4" s="4"/>
      <c r="D4" s="4"/>
      <c r="E4" s="4"/>
      <c r="F4" s="4"/>
      <c r="G4" s="2"/>
      <c r="H4" s="2"/>
      <c r="I4" s="2"/>
      <c r="J4" s="2"/>
    </row>
    <row r="5" spans="1:10" ht="22.4" customHeight="1" x14ac:dyDescent="0.35">
      <c r="A5" s="2"/>
      <c r="B5" s="17"/>
      <c r="C5" s="4"/>
      <c r="D5" s="4"/>
      <c r="E5" s="4"/>
      <c r="F5" s="4"/>
      <c r="G5" s="2"/>
      <c r="H5" s="2"/>
      <c r="I5" s="2"/>
      <c r="J5" s="2"/>
    </row>
    <row r="6" spans="1:10" ht="18" customHeight="1" x14ac:dyDescent="0.35">
      <c r="A6" s="2"/>
      <c r="B6" s="19" t="s">
        <v>99</v>
      </c>
      <c r="C6" s="19"/>
      <c r="D6" s="19"/>
      <c r="E6" s="19"/>
      <c r="F6" s="19"/>
      <c r="G6" s="19"/>
      <c r="H6" s="19"/>
      <c r="I6" s="19"/>
      <c r="J6" s="2"/>
    </row>
    <row r="7" spans="1:10" ht="14.5" x14ac:dyDescent="0.35">
      <c r="A7" s="2"/>
      <c r="B7" s="17"/>
      <c r="C7" s="4"/>
      <c r="D7" s="4"/>
      <c r="E7" s="4"/>
      <c r="F7" s="4"/>
      <c r="G7" s="18"/>
      <c r="H7" s="18"/>
      <c r="I7" s="18"/>
      <c r="J7" s="18"/>
    </row>
    <row r="8" spans="1:10" ht="58" x14ac:dyDescent="0.35">
      <c r="A8" s="2"/>
      <c r="B8" s="20" t="s">
        <v>0</v>
      </c>
      <c r="C8" s="20" t="s">
        <v>100</v>
      </c>
      <c r="D8" s="20" t="s">
        <v>101</v>
      </c>
      <c r="E8" s="20" t="s">
        <v>102</v>
      </c>
      <c r="F8" s="20" t="s">
        <v>103</v>
      </c>
      <c r="G8" s="21"/>
      <c r="H8" s="22" t="s">
        <v>104</v>
      </c>
      <c r="J8" s="18"/>
    </row>
    <row r="9" spans="1:10" ht="14.5" x14ac:dyDescent="0.35">
      <c r="A9" s="2"/>
      <c r="B9" s="17">
        <v>1962</v>
      </c>
      <c r="C9" s="23">
        <v>2.1299999999999999E-2</v>
      </c>
      <c r="D9" s="23">
        <v>3.0700000000000002E-2</v>
      </c>
      <c r="E9" s="23">
        <v>3.5099999999999999E-2</v>
      </c>
      <c r="F9" s="23">
        <v>4.4600000000000001E-2</v>
      </c>
      <c r="G9" s="18"/>
      <c r="H9" s="2" t="s">
        <v>100</v>
      </c>
      <c r="I9" s="2" t="s">
        <v>105</v>
      </c>
      <c r="J9" s="18"/>
    </row>
    <row r="10" spans="1:10" ht="14.5" x14ac:dyDescent="0.35">
      <c r="A10" s="2"/>
      <c r="B10" s="17">
        <v>1963</v>
      </c>
      <c r="C10" s="23">
        <v>2.01E-2</v>
      </c>
      <c r="D10" s="23">
        <v>3.5799999999999998E-2</v>
      </c>
      <c r="E10" s="23">
        <v>3.7999999999999999E-2</v>
      </c>
      <c r="F10" s="23">
        <v>4.5199999999999997E-2</v>
      </c>
      <c r="G10" s="18"/>
      <c r="H10" s="2" t="s">
        <v>106</v>
      </c>
      <c r="I10" s="2" t="s">
        <v>105</v>
      </c>
      <c r="J10" s="18"/>
    </row>
    <row r="11" spans="1:10" ht="14.5" x14ac:dyDescent="0.35">
      <c r="A11" s="2"/>
      <c r="B11" s="17">
        <v>1964</v>
      </c>
      <c r="C11" s="23">
        <v>2.0500000000000001E-2</v>
      </c>
      <c r="D11" s="23">
        <v>3.9399999999999998E-2</v>
      </c>
      <c r="E11" s="23">
        <v>4.3499999999999997E-2</v>
      </c>
      <c r="F11" s="23">
        <v>4.7300000000000002E-2</v>
      </c>
      <c r="G11" s="18"/>
      <c r="H11" s="2" t="s">
        <v>102</v>
      </c>
      <c r="I11" s="2" t="s">
        <v>105</v>
      </c>
      <c r="J11" s="18"/>
    </row>
    <row r="12" spans="1:10" ht="14.5" x14ac:dyDescent="0.35">
      <c r="A12" s="2"/>
      <c r="B12" s="17">
        <v>1965</v>
      </c>
      <c r="C12" s="23">
        <v>2.5399999999999999E-2</v>
      </c>
      <c r="D12" s="23">
        <v>4.58E-2</v>
      </c>
      <c r="E12" s="23">
        <v>4.6800000000000001E-2</v>
      </c>
      <c r="F12" s="23">
        <v>4.8399999999999999E-2</v>
      </c>
      <c r="G12" s="18"/>
      <c r="H12" s="2" t="s">
        <v>103</v>
      </c>
      <c r="I12" s="2" t="s">
        <v>105</v>
      </c>
      <c r="J12" s="18"/>
    </row>
    <row r="13" spans="1:10" ht="14.5" x14ac:dyDescent="0.35">
      <c r="A13" s="2"/>
      <c r="B13" s="17">
        <v>1966</v>
      </c>
      <c r="C13" s="23">
        <v>3.3000000000000002E-2</v>
      </c>
      <c r="D13" s="23">
        <v>5.7000000000000002E-2</v>
      </c>
      <c r="E13" s="23">
        <v>5.8700000000000002E-2</v>
      </c>
      <c r="F13" s="23">
        <v>5.5599999999999997E-2</v>
      </c>
      <c r="G13" s="18"/>
      <c r="J13" s="18"/>
    </row>
    <row r="14" spans="1:10" ht="14.5" x14ac:dyDescent="0.35">
      <c r="A14" s="2"/>
      <c r="B14" s="17">
        <v>1967</v>
      </c>
      <c r="C14" s="23">
        <v>2.7400000000000001E-2</v>
      </c>
      <c r="D14" s="23">
        <v>4.7399999999999998E-2</v>
      </c>
      <c r="E14" s="23">
        <v>5.5E-2</v>
      </c>
      <c r="F14" s="23">
        <v>5.7200000000000001E-2</v>
      </c>
      <c r="G14" s="18"/>
      <c r="J14" s="18"/>
    </row>
    <row r="15" spans="1:10" ht="14.5" x14ac:dyDescent="0.35">
      <c r="A15" s="2"/>
      <c r="B15" s="17">
        <v>1968</v>
      </c>
      <c r="C15" s="23">
        <v>3.4799999999999998E-2</v>
      </c>
      <c r="D15" s="23">
        <v>6.3500000000000001E-2</v>
      </c>
      <c r="E15" s="23">
        <v>6.4100000000000004E-2</v>
      </c>
      <c r="F15" s="23">
        <v>6.3600000000000004E-2</v>
      </c>
      <c r="G15" s="18"/>
      <c r="J15" s="18"/>
    </row>
    <row r="16" spans="1:10" ht="14.5" x14ac:dyDescent="0.35">
      <c r="A16" s="2"/>
      <c r="B16" s="17">
        <v>1969</v>
      </c>
      <c r="C16" s="23">
        <v>4.0599999999999997E-2</v>
      </c>
      <c r="D16" s="23">
        <v>9.0999999999999998E-2</v>
      </c>
      <c r="E16" s="23">
        <v>8.0199999999999994E-2</v>
      </c>
      <c r="F16" s="23">
        <v>7.51E-2</v>
      </c>
      <c r="G16" s="18"/>
      <c r="H16" s="18"/>
      <c r="I16" s="18"/>
      <c r="J16" s="18"/>
    </row>
    <row r="17" spans="1:10" ht="14.5" x14ac:dyDescent="0.35">
      <c r="A17" s="2"/>
      <c r="B17" s="17">
        <v>1970</v>
      </c>
      <c r="C17" s="23">
        <v>5.04E-2</v>
      </c>
      <c r="D17" s="23">
        <v>8.0299999999999996E-2</v>
      </c>
      <c r="E17" s="23">
        <v>7.7700000000000005E-2</v>
      </c>
      <c r="F17" s="23">
        <v>8.2799999999999999E-2</v>
      </c>
      <c r="G17" s="18"/>
      <c r="H17" s="18"/>
      <c r="I17" s="18"/>
      <c r="J17" s="18"/>
    </row>
    <row r="18" spans="1:10" ht="14.5" x14ac:dyDescent="0.35">
      <c r="A18" s="2"/>
      <c r="B18" s="17">
        <v>1971</v>
      </c>
      <c r="C18" s="23">
        <v>4.7199999999999999E-2</v>
      </c>
      <c r="D18" s="23">
        <v>5.2699999999999997E-2</v>
      </c>
      <c r="E18" s="23">
        <v>5.5199999999999999E-2</v>
      </c>
      <c r="F18" s="23">
        <v>6.9400000000000003E-2</v>
      </c>
      <c r="G18" s="18"/>
      <c r="H18" s="18"/>
      <c r="I18" s="18"/>
      <c r="J18" s="18"/>
    </row>
    <row r="19" spans="1:10" ht="14.5" x14ac:dyDescent="0.35">
      <c r="A19" s="2"/>
      <c r="B19" s="17">
        <v>1972</v>
      </c>
      <c r="C19" s="23">
        <v>4.41E-2</v>
      </c>
      <c r="D19" s="23">
        <v>0.05</v>
      </c>
      <c r="E19" s="23">
        <v>5.5899999999999998E-2</v>
      </c>
      <c r="F19" s="23">
        <v>6.9900000000000004E-2</v>
      </c>
      <c r="G19" s="18"/>
      <c r="H19" s="18"/>
      <c r="I19" s="18"/>
      <c r="J19" s="18"/>
    </row>
    <row r="20" spans="1:10" ht="14.5" x14ac:dyDescent="0.35">
      <c r="A20" s="2"/>
      <c r="B20" s="17">
        <v>1973</v>
      </c>
      <c r="C20" s="23">
        <v>6.7599999999999993E-2</v>
      </c>
      <c r="D20" s="23">
        <v>9.7900000000000001E-2</v>
      </c>
      <c r="E20" s="23">
        <v>8.2400000000000001E-2</v>
      </c>
      <c r="F20" s="23">
        <v>7.7100000000000002E-2</v>
      </c>
      <c r="G20" s="18"/>
      <c r="H20" s="18"/>
      <c r="I20" s="18"/>
      <c r="J20" s="18"/>
    </row>
    <row r="21" spans="1:10" ht="14.5" x14ac:dyDescent="0.35">
      <c r="A21" s="2"/>
      <c r="B21" s="17">
        <v>1974</v>
      </c>
      <c r="C21" s="23">
        <v>0.1086</v>
      </c>
      <c r="D21" s="23">
        <v>0.11799999999999999</v>
      </c>
      <c r="E21" s="23">
        <v>9.2299999999999993E-2</v>
      </c>
      <c r="F21" s="23">
        <v>8.5099999999999995E-2</v>
      </c>
      <c r="G21" s="18"/>
      <c r="H21" s="18"/>
      <c r="I21" s="18"/>
      <c r="J21" s="18"/>
    </row>
    <row r="22" spans="1:10" ht="14.5" x14ac:dyDescent="0.35">
      <c r="A22" s="2"/>
      <c r="B22" s="17">
        <v>1975</v>
      </c>
      <c r="C22" s="23">
        <v>8.8999999999999996E-2</v>
      </c>
      <c r="D22" s="23">
        <v>6.5600000000000006E-2</v>
      </c>
      <c r="E22" s="23">
        <v>7.6300000000000007E-2</v>
      </c>
      <c r="F22" s="23">
        <v>8.9899999999999994E-2</v>
      </c>
      <c r="G22" s="18"/>
      <c r="H22" s="18"/>
      <c r="I22" s="18"/>
      <c r="J22" s="18"/>
    </row>
    <row r="23" spans="1:10" ht="14.5" x14ac:dyDescent="0.35">
      <c r="A23" s="2"/>
      <c r="B23" s="17">
        <v>1976</v>
      </c>
      <c r="C23" s="23">
        <v>6.4299999999999996E-2</v>
      </c>
      <c r="D23" s="23">
        <v>5.6899999999999999E-2</v>
      </c>
      <c r="E23" s="23">
        <v>6.6299999999999998E-2</v>
      </c>
      <c r="F23" s="23">
        <v>8.5699999999999998E-2</v>
      </c>
      <c r="G23" s="18"/>
      <c r="H23" s="18"/>
      <c r="I23" s="18"/>
      <c r="J23" s="18"/>
    </row>
    <row r="24" spans="1:10" ht="14.5" x14ac:dyDescent="0.35">
      <c r="A24" s="2"/>
      <c r="B24" s="17">
        <v>1977</v>
      </c>
      <c r="C24" s="23">
        <v>6.8599999999999994E-2</v>
      </c>
      <c r="D24" s="23">
        <v>6.2399999999999997E-2</v>
      </c>
      <c r="E24" s="23">
        <v>6.8500000000000005E-2</v>
      </c>
      <c r="F24" s="23">
        <v>8.3500000000000005E-2</v>
      </c>
      <c r="G24" s="18"/>
      <c r="H24" s="18"/>
      <c r="I24" s="18"/>
      <c r="J24" s="18"/>
    </row>
    <row r="25" spans="1:10" ht="14.5" x14ac:dyDescent="0.35">
      <c r="A25" s="2"/>
      <c r="B25" s="17">
        <v>1978</v>
      </c>
      <c r="C25" s="23">
        <v>6.7599999999999993E-2</v>
      </c>
      <c r="D25" s="23">
        <v>8.9300000000000004E-2</v>
      </c>
      <c r="E25" s="23">
        <v>9.3799999999999994E-2</v>
      </c>
      <c r="F25" s="23">
        <v>9.4600000000000004E-2</v>
      </c>
      <c r="G25" s="18"/>
      <c r="H25" s="18"/>
      <c r="I25" s="18"/>
      <c r="J25" s="18"/>
    </row>
    <row r="26" spans="1:10" ht="14.5" x14ac:dyDescent="0.35">
      <c r="A26" s="2"/>
      <c r="B26" s="17">
        <v>1979</v>
      </c>
      <c r="C26" s="23">
        <v>9.11E-2</v>
      </c>
      <c r="D26" s="23">
        <v>0.12559999999999999</v>
      </c>
      <c r="E26" s="23">
        <v>0.1197</v>
      </c>
      <c r="F26" s="23">
        <v>0.106</v>
      </c>
      <c r="G26" s="18"/>
      <c r="H26" s="18"/>
      <c r="I26" s="18"/>
      <c r="J26" s="18"/>
    </row>
    <row r="27" spans="1:10" ht="14.5" x14ac:dyDescent="0.35">
      <c r="A27" s="2"/>
      <c r="B27" s="17">
        <v>1980</v>
      </c>
      <c r="C27" s="23">
        <v>0.1188</v>
      </c>
      <c r="D27" s="23">
        <v>0.1489</v>
      </c>
      <c r="E27" s="23">
        <v>0.1348</v>
      </c>
      <c r="F27" s="23">
        <v>0.1285</v>
      </c>
      <c r="G27" s="18"/>
      <c r="H27" s="18"/>
      <c r="I27" s="18"/>
      <c r="J27" s="18"/>
    </row>
    <row r="28" spans="1:10" ht="14.5" x14ac:dyDescent="0.35">
      <c r="A28" s="2"/>
      <c r="B28" s="17">
        <v>1981</v>
      </c>
      <c r="C28" s="23">
        <v>9.98E-2</v>
      </c>
      <c r="D28" s="23">
        <v>0.1842</v>
      </c>
      <c r="E28" s="23">
        <v>0.1661</v>
      </c>
      <c r="F28" s="23">
        <v>0.15629999999999999</v>
      </c>
      <c r="G28" s="18"/>
      <c r="H28" s="18"/>
      <c r="I28" s="18"/>
      <c r="J28" s="18"/>
    </row>
    <row r="29" spans="1:10" ht="14.5" x14ac:dyDescent="0.35">
      <c r="A29" s="2"/>
      <c r="B29" s="17">
        <v>1982</v>
      </c>
      <c r="C29" s="23">
        <v>6.8900000000000003E-2</v>
      </c>
      <c r="D29" s="23">
        <v>0.13780000000000001</v>
      </c>
      <c r="E29" s="23">
        <v>0.13789999999999999</v>
      </c>
      <c r="F29" s="23">
        <v>0.14610000000000001</v>
      </c>
      <c r="G29" s="18"/>
      <c r="H29" s="18"/>
      <c r="I29" s="18"/>
      <c r="J29" s="18"/>
    </row>
    <row r="30" spans="1:10" ht="14.5" x14ac:dyDescent="0.35">
      <c r="A30" s="2"/>
      <c r="B30" s="17">
        <v>1983</v>
      </c>
      <c r="C30" s="23">
        <v>4.6899999999999997E-2</v>
      </c>
      <c r="D30" s="23">
        <v>0.1023</v>
      </c>
      <c r="E30" s="23">
        <v>0.1077</v>
      </c>
      <c r="F30" s="23">
        <v>0.12479999999999999</v>
      </c>
      <c r="G30" s="18"/>
      <c r="H30" s="18"/>
      <c r="I30" s="18"/>
      <c r="J30" s="18"/>
    </row>
    <row r="31" spans="1:10" ht="14.5" x14ac:dyDescent="0.35">
      <c r="A31" s="2"/>
      <c r="B31" s="17">
        <v>1984</v>
      </c>
      <c r="C31" s="23">
        <v>4.8500000000000001E-2</v>
      </c>
      <c r="D31" s="23">
        <v>0.1154</v>
      </c>
      <c r="E31" s="23">
        <v>0.1226</v>
      </c>
      <c r="F31" s="23">
        <v>0.1399</v>
      </c>
      <c r="G31" s="18"/>
      <c r="H31" s="18"/>
      <c r="I31" s="18"/>
      <c r="J31" s="18"/>
    </row>
    <row r="32" spans="1:10" ht="14.5" x14ac:dyDescent="0.35">
      <c r="A32" s="2"/>
      <c r="B32" s="17">
        <v>1985</v>
      </c>
      <c r="C32" s="23">
        <v>3.7699999999999997E-2</v>
      </c>
      <c r="D32" s="23">
        <v>9.1399999999999995E-2</v>
      </c>
      <c r="E32" s="23">
        <v>9.4700000000000006E-2</v>
      </c>
      <c r="F32" s="23">
        <v>0.1193</v>
      </c>
      <c r="G32" s="18"/>
      <c r="H32" s="18"/>
      <c r="I32" s="18"/>
      <c r="J32" s="18"/>
    </row>
    <row r="33" spans="1:10" ht="14.5" x14ac:dyDescent="0.35">
      <c r="A33" s="2"/>
      <c r="B33" s="17">
        <v>1986</v>
      </c>
      <c r="C33" s="23">
        <v>0.02</v>
      </c>
      <c r="D33" s="23">
        <v>7.6999999999999999E-2</v>
      </c>
      <c r="E33" s="23">
        <v>7.2700000000000001E-2</v>
      </c>
      <c r="F33" s="23">
        <v>8.6300000000000002E-2</v>
      </c>
      <c r="G33" s="18"/>
      <c r="H33" s="18"/>
      <c r="I33" s="18"/>
      <c r="J33" s="18"/>
    </row>
    <row r="34" spans="1:10" ht="14.5" x14ac:dyDescent="0.35">
      <c r="A34" s="2"/>
      <c r="B34" s="17">
        <v>1987</v>
      </c>
      <c r="C34" s="23">
        <v>3.1300000000000001E-2</v>
      </c>
      <c r="D34" s="23"/>
      <c r="E34" s="23">
        <v>7.6200000000000004E-2</v>
      </c>
      <c r="F34" s="23">
        <v>9.4399999999999998E-2</v>
      </c>
      <c r="G34" s="18"/>
      <c r="H34" s="18"/>
      <c r="I34" s="18"/>
      <c r="J34" s="18"/>
    </row>
    <row r="35" spans="1:10" ht="14.5" x14ac:dyDescent="0.35">
      <c r="A35" s="2"/>
      <c r="B35" s="17">
        <v>1988</v>
      </c>
      <c r="C35" s="23">
        <v>3.6799999999999999E-2</v>
      </c>
      <c r="D35" s="23">
        <v>8.5199999999999998E-2</v>
      </c>
      <c r="E35" s="23">
        <v>8.6099999999999996E-2</v>
      </c>
      <c r="F35" s="23">
        <v>9.9500000000000005E-2</v>
      </c>
      <c r="G35" s="18"/>
      <c r="H35" s="18"/>
      <c r="I35" s="18"/>
      <c r="J35" s="18"/>
    </row>
    <row r="36" spans="1:10" ht="14.5" x14ac:dyDescent="0.35">
      <c r="A36" s="2"/>
      <c r="B36" s="17">
        <v>1989</v>
      </c>
      <c r="C36" s="23">
        <v>4.8300000000000003E-2</v>
      </c>
      <c r="D36" s="23">
        <v>0.1038</v>
      </c>
      <c r="E36" s="23">
        <v>9.6000000000000002E-2</v>
      </c>
      <c r="F36" s="23">
        <v>9.5500000000000002E-2</v>
      </c>
      <c r="G36" s="18"/>
      <c r="H36" s="18"/>
      <c r="I36" s="18"/>
      <c r="J36" s="18"/>
    </row>
    <row r="37" spans="1:10" ht="14.5" x14ac:dyDescent="0.35">
      <c r="A37" s="2"/>
      <c r="B37" s="17">
        <v>1990</v>
      </c>
      <c r="C37" s="23">
        <v>5.0999999999999997E-2</v>
      </c>
      <c r="D37" s="23">
        <v>9.1300000000000006E-2</v>
      </c>
      <c r="E37" s="23">
        <v>8.8700000000000001E-2</v>
      </c>
      <c r="F37" s="23">
        <v>9.6199999999999994E-2</v>
      </c>
      <c r="G37" s="18"/>
      <c r="H37" s="18"/>
      <c r="I37" s="18"/>
      <c r="J37" s="18"/>
    </row>
    <row r="38" spans="1:10" ht="14.5" x14ac:dyDescent="0.35">
      <c r="A38" s="2"/>
      <c r="B38" s="17">
        <v>1991</v>
      </c>
      <c r="C38" s="23">
        <v>4.53E-2</v>
      </c>
      <c r="D38" s="23">
        <v>6.4600000000000005E-2</v>
      </c>
      <c r="E38" s="23">
        <v>6.6000000000000003E-2</v>
      </c>
      <c r="F38" s="23">
        <v>8.8499999999999995E-2</v>
      </c>
      <c r="G38" s="18"/>
      <c r="H38" s="18"/>
      <c r="I38" s="18"/>
      <c r="J38" s="18"/>
    </row>
    <row r="39" spans="1:10" ht="14.5" x14ac:dyDescent="0.35">
      <c r="A39" s="2"/>
      <c r="B39" s="17">
        <v>1992</v>
      </c>
      <c r="C39" s="23">
        <v>4.2599999999999999E-2</v>
      </c>
      <c r="D39" s="23">
        <v>4.0399999999999998E-2</v>
      </c>
      <c r="E39" s="23">
        <v>4.3999999999999997E-2</v>
      </c>
      <c r="F39" s="23">
        <v>7.8899999999999998E-2</v>
      </c>
      <c r="G39" s="18"/>
      <c r="H39" s="18"/>
      <c r="I39" s="18"/>
      <c r="J39" s="18"/>
    </row>
    <row r="40" spans="1:10" ht="14.5" x14ac:dyDescent="0.35">
      <c r="A40" s="2"/>
      <c r="B40" s="17">
        <v>1993</v>
      </c>
      <c r="C40" s="23">
        <v>3.7400000000000003E-2</v>
      </c>
      <c r="D40" s="23">
        <v>3.4599999999999999E-2</v>
      </c>
      <c r="E40" s="23">
        <v>3.8899999999999997E-2</v>
      </c>
      <c r="F40" s="23">
        <v>6.6100000000000006E-2</v>
      </c>
      <c r="G40" s="18"/>
      <c r="H40" s="18"/>
      <c r="I40" s="18"/>
      <c r="J40" s="18"/>
    </row>
    <row r="41" spans="1:10" ht="14.5" x14ac:dyDescent="0.35">
      <c r="A41" s="2"/>
      <c r="B41" s="17">
        <v>1994</v>
      </c>
      <c r="C41" s="23">
        <v>3.1899999999999998E-2</v>
      </c>
      <c r="D41" s="23">
        <v>4.7699999999999999E-2</v>
      </c>
      <c r="E41" s="23">
        <v>0.06</v>
      </c>
      <c r="F41" s="23">
        <v>7.9799999999999996E-2</v>
      </c>
      <c r="G41" s="18"/>
      <c r="H41" s="18"/>
      <c r="I41" s="18"/>
      <c r="J41" s="18"/>
    </row>
    <row r="42" spans="1:10" ht="14.5" x14ac:dyDescent="0.35">
      <c r="A42" s="2"/>
      <c r="B42" s="17">
        <v>1995</v>
      </c>
      <c r="C42" s="23">
        <v>3.04E-2</v>
      </c>
      <c r="D42" s="23">
        <v>6.6000000000000003E-2</v>
      </c>
      <c r="E42" s="23">
        <v>6.7000000000000004E-2</v>
      </c>
      <c r="F42" s="23">
        <v>7.3999999999999996E-2</v>
      </c>
      <c r="G42" s="18"/>
      <c r="H42" s="18"/>
      <c r="I42" s="18"/>
      <c r="J42" s="18"/>
    </row>
    <row r="43" spans="1:10" ht="14.5" x14ac:dyDescent="0.35">
      <c r="A43" s="2"/>
      <c r="B43" s="17">
        <v>1996</v>
      </c>
      <c r="C43" s="23">
        <v>2.8299999999999999E-2</v>
      </c>
      <c r="D43" s="23">
        <v>6.0100000000000001E-2</v>
      </c>
      <c r="E43" s="23">
        <v>6.2199999999999998E-2</v>
      </c>
      <c r="F43" s="23">
        <v>7.2599999999999998E-2</v>
      </c>
      <c r="G43" s="18"/>
      <c r="H43" s="18"/>
      <c r="I43" s="18"/>
      <c r="J43" s="18"/>
    </row>
    <row r="44" spans="1:10" ht="14.5" x14ac:dyDescent="0.35">
      <c r="A44" s="2"/>
      <c r="B44" s="17">
        <v>1997</v>
      </c>
      <c r="C44" s="23">
        <v>2.47E-2</v>
      </c>
      <c r="D44" s="23">
        <v>6.1899999999999997E-2</v>
      </c>
      <c r="E44" s="23">
        <v>6.3500000000000001E-2</v>
      </c>
      <c r="F44" s="23">
        <v>7.1599999999999997E-2</v>
      </c>
      <c r="G44" s="18"/>
      <c r="H44" s="18"/>
      <c r="I44" s="18"/>
      <c r="J44" s="18"/>
    </row>
    <row r="45" spans="1:10" ht="14.5" x14ac:dyDescent="0.35">
      <c r="A45" s="2"/>
      <c r="B45" s="17">
        <v>1998</v>
      </c>
      <c r="C45" s="23">
        <v>1.66E-2</v>
      </c>
      <c r="D45" s="23">
        <v>6.0499999999999998E-2</v>
      </c>
      <c r="E45" s="23">
        <v>5.7000000000000002E-2</v>
      </c>
      <c r="F45" s="23">
        <v>5.9299999999999999E-2</v>
      </c>
      <c r="G45" s="18"/>
      <c r="H45" s="18"/>
      <c r="I45" s="18"/>
      <c r="J45" s="18"/>
    </row>
    <row r="46" spans="1:10" ht="14.5" x14ac:dyDescent="0.35">
      <c r="A46" s="2"/>
      <c r="B46" s="17">
        <v>1999</v>
      </c>
      <c r="C46" s="23">
        <v>1.89E-2</v>
      </c>
      <c r="D46" s="23">
        <v>5.6300000000000003E-2</v>
      </c>
      <c r="E46" s="23">
        <v>5.7299999999999997E-2</v>
      </c>
      <c r="F46" s="23">
        <v>6.3600000000000004E-2</v>
      </c>
      <c r="G46" s="18"/>
      <c r="H46" s="18"/>
      <c r="I46" s="18"/>
      <c r="J46" s="18"/>
    </row>
    <row r="47" spans="1:10" ht="14.5" x14ac:dyDescent="0.35">
      <c r="A47" s="2"/>
      <c r="B47" s="17">
        <v>2000</v>
      </c>
      <c r="C47" s="23">
        <v>2.9600000000000001E-2</v>
      </c>
      <c r="D47" s="23">
        <v>7.0499999999999993E-2</v>
      </c>
      <c r="E47" s="23">
        <v>6.8900000000000003E-2</v>
      </c>
      <c r="F47" s="23">
        <v>6.7900000000000002E-2</v>
      </c>
      <c r="G47" s="18"/>
      <c r="H47" s="18"/>
      <c r="I47" s="18"/>
      <c r="J47" s="18"/>
    </row>
    <row r="48" spans="1:10" ht="14.5" x14ac:dyDescent="0.35">
      <c r="A48" s="2"/>
      <c r="B48" s="17">
        <v>2001</v>
      </c>
      <c r="C48" s="23">
        <v>2.8199999999999999E-2</v>
      </c>
      <c r="D48" s="23">
        <v>4.3999999999999997E-2</v>
      </c>
      <c r="E48" s="23">
        <v>3.95E-2</v>
      </c>
      <c r="F48" s="23">
        <v>5.6599999999999998E-2</v>
      </c>
      <c r="G48" s="18"/>
      <c r="H48" s="18"/>
      <c r="I48" s="18"/>
      <c r="J48" s="18"/>
    </row>
    <row r="49" spans="1:10" ht="14.5" x14ac:dyDescent="0.35">
      <c r="A49" s="2"/>
      <c r="B49" s="17">
        <v>2002</v>
      </c>
      <c r="C49" s="23">
        <v>1.78E-2</v>
      </c>
      <c r="D49" s="23">
        <v>1.9199999999999998E-2</v>
      </c>
      <c r="E49" s="23">
        <v>2.2800000000000001E-2</v>
      </c>
      <c r="F49" s="23">
        <v>5.21E-2</v>
      </c>
      <c r="G49" s="18"/>
      <c r="H49" s="18"/>
      <c r="I49" s="18"/>
      <c r="J49" s="18"/>
    </row>
    <row r="50" spans="1:10" ht="14.5" x14ac:dyDescent="0.35">
      <c r="A50" s="2"/>
      <c r="B50" s="17">
        <v>2003</v>
      </c>
      <c r="C50" s="23">
        <f>AVERAGE(C49,C51)</f>
        <v>2.085E-2</v>
      </c>
      <c r="D50" s="23">
        <v>1.3100000000000001E-2</v>
      </c>
      <c r="E50" s="23">
        <v>1.43E-2</v>
      </c>
      <c r="F50" s="23">
        <v>4.5400000000000003E-2</v>
      </c>
      <c r="G50" s="18"/>
      <c r="H50" s="18"/>
      <c r="I50" s="18"/>
      <c r="J50" s="18"/>
    </row>
    <row r="51" spans="1:10" ht="14.5" x14ac:dyDescent="0.35">
      <c r="A51" s="2"/>
      <c r="B51" s="17">
        <v>2004</v>
      </c>
      <c r="C51" s="23">
        <v>2.3900000000000001E-2</v>
      </c>
      <c r="D51" s="23">
        <v>1.5599999999999999E-2</v>
      </c>
      <c r="E51" s="23">
        <v>2.1499999999999998E-2</v>
      </c>
      <c r="F51" s="23">
        <v>4.82E-2</v>
      </c>
      <c r="G51" s="18"/>
      <c r="H51" s="18"/>
      <c r="I51" s="18"/>
      <c r="J51" s="18"/>
    </row>
    <row r="52" spans="1:10" ht="14.5" x14ac:dyDescent="0.35">
      <c r="A52" s="2"/>
      <c r="B52" s="17">
        <v>2005</v>
      </c>
      <c r="C52" s="23">
        <v>2.81E-2</v>
      </c>
      <c r="D52" s="23">
        <v>3.6400000000000002E-2</v>
      </c>
      <c r="E52" s="23">
        <v>4.1000000000000002E-2</v>
      </c>
      <c r="F52" s="23">
        <v>4.8399999999999999E-2</v>
      </c>
      <c r="G52" s="18"/>
      <c r="H52" s="18"/>
      <c r="I52" s="18"/>
      <c r="J52" s="18"/>
    </row>
    <row r="53" spans="1:10" ht="14.5" x14ac:dyDescent="0.35">
      <c r="A53" s="2"/>
      <c r="B53" s="17">
        <v>2006</v>
      </c>
      <c r="C53" s="23">
        <v>2.7799999999999998E-2</v>
      </c>
      <c r="D53" s="23">
        <v>5.6000000000000001E-2</v>
      </c>
      <c r="E53" s="23">
        <v>5.57E-2</v>
      </c>
      <c r="F53" s="23">
        <v>5.4100000000000002E-2</v>
      </c>
      <c r="G53" s="18"/>
      <c r="H53" s="18"/>
      <c r="I53" s="18"/>
      <c r="J53" s="18"/>
    </row>
    <row r="54" spans="1:10" ht="14.5" x14ac:dyDescent="0.35">
      <c r="A54" s="2"/>
      <c r="B54" s="17">
        <v>2007</v>
      </c>
      <c r="C54" s="23">
        <v>2.6599999999999999E-2</v>
      </c>
      <c r="D54" s="23">
        <v>5.67E-2</v>
      </c>
      <c r="E54" s="23">
        <v>5.11E-2</v>
      </c>
      <c r="F54" s="23">
        <v>5.2299999999999999E-2</v>
      </c>
      <c r="G54" s="18"/>
      <c r="H54" s="18"/>
      <c r="I54" s="18"/>
      <c r="J54" s="18"/>
    </row>
    <row r="55" spans="1:10" ht="14.5" x14ac:dyDescent="0.35">
      <c r="A55" s="2"/>
      <c r="B55" s="17">
        <v>2008</v>
      </c>
      <c r="C55" s="23">
        <v>3.6999999999999998E-2</v>
      </c>
      <c r="D55" s="23">
        <v>2.2100000000000002E-2</v>
      </c>
      <c r="E55" s="23">
        <v>2.0899999999999998E-2</v>
      </c>
      <c r="F55" s="23">
        <v>4.1399999999999999E-2</v>
      </c>
      <c r="G55" s="18"/>
      <c r="H55" s="18"/>
      <c r="I55" s="18"/>
      <c r="J55" s="18"/>
    </row>
    <row r="56" spans="1:10" ht="14.5" x14ac:dyDescent="0.35">
      <c r="A56" s="2"/>
      <c r="B56" s="17">
        <v>2009</v>
      </c>
      <c r="C56" s="23">
        <v>8.0000000000000004E-4</v>
      </c>
      <c r="D56" s="23">
        <v>2.2000000000000001E-3</v>
      </c>
      <c r="E56" s="23">
        <v>5.7000000000000002E-3</v>
      </c>
      <c r="F56" s="23">
        <v>3.6999999999999998E-2</v>
      </c>
      <c r="G56" s="18"/>
      <c r="H56" s="18"/>
      <c r="I56" s="18"/>
      <c r="J56" s="18"/>
    </row>
    <row r="57" spans="1:10" ht="14.5" x14ac:dyDescent="0.35">
      <c r="A57" s="2"/>
      <c r="B57" s="17">
        <v>2010</v>
      </c>
      <c r="C57" s="23">
        <v>1.5100000000000001E-2</v>
      </c>
      <c r="D57" s="23">
        <v>2.3999999999999998E-3</v>
      </c>
      <c r="E57" s="23">
        <v>4.0000000000000001E-3</v>
      </c>
      <c r="F57" s="23">
        <v>3.6400000000000002E-2</v>
      </c>
      <c r="G57" s="18"/>
      <c r="H57" s="18"/>
      <c r="I57" s="18"/>
      <c r="J57" s="18"/>
    </row>
    <row r="58" spans="1:10" ht="14.5" x14ac:dyDescent="0.35">
      <c r="A58" s="2"/>
      <c r="B58" s="17">
        <v>2011</v>
      </c>
      <c r="C58" s="23">
        <v>0.03</v>
      </c>
      <c r="D58" s="23">
        <v>1.5E-3</v>
      </c>
      <c r="E58" s="23">
        <v>2.3999999999999998E-3</v>
      </c>
      <c r="F58" s="23">
        <v>3.1600000000000003E-2</v>
      </c>
      <c r="G58" s="18"/>
      <c r="H58" s="18"/>
      <c r="I58" s="18"/>
      <c r="J58" s="18"/>
    </row>
    <row r="59" spans="1:10" ht="14.5" x14ac:dyDescent="0.35">
      <c r="A59" s="2"/>
      <c r="B59" s="17">
        <v>2012</v>
      </c>
      <c r="C59" s="23">
        <v>2.2200000000000001E-2</v>
      </c>
      <c r="D59" s="23">
        <v>2E-3</v>
      </c>
      <c r="E59" s="23">
        <v>2.3999999999999998E-3</v>
      </c>
      <c r="F59" s="23">
        <v>2.06E-2</v>
      </c>
      <c r="G59" s="18"/>
      <c r="H59" s="18"/>
      <c r="I59" s="18"/>
      <c r="J59" s="18"/>
    </row>
    <row r="60" spans="1:10" ht="14.5" x14ac:dyDescent="0.35">
      <c r="A60" s="2"/>
      <c r="B60" s="17">
        <v>2013</v>
      </c>
      <c r="C60" s="23">
        <v>1.4E-2</v>
      </c>
      <c r="D60" s="23">
        <v>1.6000000000000001E-3</v>
      </c>
      <c r="E60" s="23">
        <v>1.9E-3</v>
      </c>
      <c r="F60" s="23">
        <v>2.6700000000000002E-2</v>
      </c>
      <c r="G60" s="18"/>
      <c r="H60" s="18"/>
      <c r="I60" s="18"/>
      <c r="J60" s="18"/>
    </row>
    <row r="61" spans="1:10" ht="14.5" x14ac:dyDescent="0.35">
      <c r="A61" s="2"/>
      <c r="B61" s="17">
        <v>2014</v>
      </c>
      <c r="C61" s="23">
        <v>1.11E-2</v>
      </c>
      <c r="D61" s="23">
        <v>1.4E-3</v>
      </c>
      <c r="E61" s="23">
        <v>1.8E-3</v>
      </c>
      <c r="F61" s="23">
        <v>2.8799999999999999E-2</v>
      </c>
      <c r="G61" s="18"/>
      <c r="H61" s="18"/>
      <c r="I61" s="18"/>
      <c r="J61" s="18"/>
    </row>
    <row r="62" spans="1:10" ht="14.5" x14ac:dyDescent="0.35">
      <c r="A62" s="2"/>
      <c r="B62" s="17">
        <v>2015</v>
      </c>
      <c r="C62" s="23">
        <v>1.4E-3</v>
      </c>
      <c r="D62" s="23">
        <v>1.9E-3</v>
      </c>
      <c r="E62" s="23">
        <v>4.0000000000000001E-3</v>
      </c>
      <c r="F62" s="23">
        <v>2.4299999999999999E-2</v>
      </c>
      <c r="G62" s="18"/>
      <c r="H62" s="18"/>
      <c r="I62" s="18"/>
      <c r="J62" s="18"/>
    </row>
    <row r="63" spans="1:10" ht="14.5" x14ac:dyDescent="0.35">
      <c r="A63" s="2"/>
      <c r="B63" s="17">
        <v>2016</v>
      </c>
      <c r="C63" s="23">
        <v>8.3000000000000001E-3</v>
      </c>
      <c r="D63" s="23">
        <v>4.7999999999999996E-3</v>
      </c>
      <c r="E63" s="23">
        <v>7.1999999999999998E-3</v>
      </c>
      <c r="F63" s="23">
        <v>2.1000000000000001E-2</v>
      </c>
      <c r="G63" s="18"/>
      <c r="H63" s="18"/>
      <c r="I63" s="18"/>
      <c r="J63" s="18"/>
    </row>
    <row r="64" spans="1:10" ht="14.5" x14ac:dyDescent="0.35">
      <c r="A64" s="2"/>
      <c r="B64" s="17">
        <v>2017</v>
      </c>
      <c r="C64" s="23">
        <v>1.83E-2</v>
      </c>
      <c r="D64" s="23">
        <v>1.1599999999999999E-2</v>
      </c>
      <c r="E64" s="23">
        <v>1.37E-2</v>
      </c>
      <c r="F64" s="23">
        <v>2.6499999999999999E-2</v>
      </c>
      <c r="G64" s="18"/>
      <c r="H64" s="18"/>
      <c r="I64" s="18"/>
      <c r="J64" s="18"/>
    </row>
    <row r="65" spans="1:10" ht="14.5" x14ac:dyDescent="0.35">
      <c r="A65" s="2"/>
      <c r="B65" s="17">
        <v>2018</v>
      </c>
      <c r="C65" s="23">
        <v>2.12E-2</v>
      </c>
      <c r="D65" s="23">
        <v>2.0799999999999999E-2</v>
      </c>
      <c r="E65" s="54">
        <f>AVERAGE(E66:E68,E53:E64)</f>
        <v>1.3353333333333337E-2</v>
      </c>
      <c r="F65" s="23">
        <v>3.3000000000000002E-2</v>
      </c>
      <c r="G65" s="18"/>
      <c r="H65" s="18"/>
      <c r="I65" s="18"/>
      <c r="J65" s="18"/>
    </row>
    <row r="66" spans="1:10" ht="14.5" x14ac:dyDescent="0.35">
      <c r="A66" s="2"/>
      <c r="B66" s="17">
        <v>2019</v>
      </c>
      <c r="C66" s="23">
        <v>1.7000000000000001E-2</v>
      </c>
      <c r="D66" s="23">
        <v>2.46E-2</v>
      </c>
      <c r="E66" s="23">
        <v>2.3400000000000001E-2</v>
      </c>
      <c r="F66" s="23">
        <v>2.4400000000000002E-2</v>
      </c>
      <c r="G66" s="18"/>
      <c r="H66" s="18"/>
      <c r="I66" s="18"/>
      <c r="J66" s="18"/>
    </row>
    <row r="67" spans="1:10" ht="14.5" x14ac:dyDescent="0.35">
      <c r="A67" s="2"/>
      <c r="B67" s="17">
        <v>2020</v>
      </c>
      <c r="C67" s="23">
        <v>8.9999999999999993E-3</v>
      </c>
      <c r="D67" s="23">
        <v>4.4999999999999997E-3</v>
      </c>
      <c r="E67" s="23">
        <v>4.4999999999999997E-3</v>
      </c>
      <c r="F67" s="23">
        <v>1.04E-2</v>
      </c>
      <c r="G67" s="18"/>
      <c r="H67" s="18"/>
      <c r="I67" s="18"/>
      <c r="J67" s="18"/>
    </row>
    <row r="68" spans="1:10" ht="14.5" x14ac:dyDescent="0.35">
      <c r="A68" s="2"/>
      <c r="B68" s="17">
        <v>2021</v>
      </c>
      <c r="C68" s="23">
        <v>3.8399999999999997E-2</v>
      </c>
      <c r="D68" s="23">
        <v>1.2999999999999999E-3</v>
      </c>
      <c r="E68" s="23">
        <v>1.6000000000000001E-3</v>
      </c>
      <c r="F68" s="23">
        <v>1.66E-2</v>
      </c>
      <c r="G68" s="18"/>
      <c r="H68" s="18"/>
      <c r="I68" s="18"/>
      <c r="J68" s="18"/>
    </row>
    <row r="69" spans="1:10" ht="14.5" x14ac:dyDescent="0.35">
      <c r="A69" s="2"/>
      <c r="B69" s="17"/>
      <c r="C69" s="4"/>
      <c r="D69" s="4"/>
      <c r="E69" s="4"/>
      <c r="F69" s="4"/>
      <c r="G69" s="18"/>
      <c r="H69" s="18"/>
      <c r="I69" s="18"/>
      <c r="J69" s="18"/>
    </row>
  </sheetData>
  <conditionalFormatting sqref="B9:F68">
    <cfRule type="expression" dxfId="5" priority="1">
      <formula>MOD(ROW(),3)=2</formula>
    </cfRule>
  </conditionalFormatting>
  <pageMargins left="0.7" right="0.7" top="0.75" bottom="0.75" header="0.3" footer="0.3"/>
  <pageSetup orientation="portrait" horizontalDpi="200" verticalDpi="20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FD849-5535-464E-AFD9-A2AE10887422}">
  <dimension ref="A1"/>
  <sheetViews>
    <sheetView workbookViewId="0"/>
  </sheetViews>
  <sheetFormatPr defaultColWidth="8.81640625" defaultRowHeight="14.5" x14ac:dyDescent="0.35"/>
  <sheetData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E1D03-7CA1-4A68-A356-415E773E12D9}">
  <dimension ref="B2:H49"/>
  <sheetViews>
    <sheetView tabSelected="1" topLeftCell="A27" zoomScaleNormal="100" workbookViewId="0">
      <selection activeCell="E37" sqref="E37"/>
    </sheetView>
  </sheetViews>
  <sheetFormatPr defaultColWidth="8.81640625" defaultRowHeight="14.5" x14ac:dyDescent="0.35"/>
  <cols>
    <col min="2" max="2" width="37.453125" bestFit="1" customWidth="1"/>
    <col min="3" max="5" width="14.81640625" bestFit="1" customWidth="1"/>
    <col min="6" max="7" width="13.81640625" bestFit="1" customWidth="1"/>
    <col min="8" max="8" width="12.453125" bestFit="1" customWidth="1"/>
    <col min="10" max="10" width="17.453125" bestFit="1" customWidth="1"/>
    <col min="11" max="11" width="31.453125" customWidth="1"/>
    <col min="12" max="12" width="19.453125" bestFit="1" customWidth="1"/>
  </cols>
  <sheetData>
    <row r="2" spans="2:4" x14ac:dyDescent="0.35">
      <c r="B2" s="1" t="s">
        <v>142</v>
      </c>
    </row>
    <row r="3" spans="2:4" x14ac:dyDescent="0.35">
      <c r="B3" s="26" t="s">
        <v>143</v>
      </c>
    </row>
    <row r="4" spans="2:4" x14ac:dyDescent="0.35">
      <c r="B4" s="26" t="s">
        <v>163</v>
      </c>
    </row>
    <row r="5" spans="2:4" x14ac:dyDescent="0.35">
      <c r="B5" s="26" t="s">
        <v>164</v>
      </c>
    </row>
    <row r="6" spans="2:4" x14ac:dyDescent="0.35">
      <c r="B6" s="26" t="s">
        <v>165</v>
      </c>
    </row>
    <row r="7" spans="2:4" x14ac:dyDescent="0.35">
      <c r="B7" s="26" t="s">
        <v>166</v>
      </c>
    </row>
    <row r="11" spans="2:4" x14ac:dyDescent="0.35">
      <c r="B11" s="1" t="s">
        <v>113</v>
      </c>
      <c r="C11" s="1" t="s">
        <v>115</v>
      </c>
      <c r="D11" s="1" t="s">
        <v>116</v>
      </c>
    </row>
    <row r="12" spans="2:4" x14ac:dyDescent="0.35">
      <c r="B12" t="s">
        <v>114</v>
      </c>
      <c r="C12" t="s">
        <v>144</v>
      </c>
    </row>
    <row r="13" spans="2:4" x14ac:dyDescent="0.35">
      <c r="B13" s="34" t="s">
        <v>112</v>
      </c>
      <c r="C13" s="34" t="s">
        <v>145</v>
      </c>
      <c r="D13" s="34" t="s">
        <v>147</v>
      </c>
    </row>
    <row r="14" spans="2:4" x14ac:dyDescent="0.35">
      <c r="B14" t="s">
        <v>149</v>
      </c>
      <c r="C14" t="s">
        <v>150</v>
      </c>
    </row>
    <row r="15" spans="2:4" x14ac:dyDescent="0.35">
      <c r="B15" s="30" t="s">
        <v>111</v>
      </c>
      <c r="C15" s="30" t="s">
        <v>118</v>
      </c>
      <c r="D15" t="s">
        <v>151</v>
      </c>
    </row>
    <row r="16" spans="2:4" x14ac:dyDescent="0.35">
      <c r="B16" t="s">
        <v>153</v>
      </c>
      <c r="C16" t="s">
        <v>154</v>
      </c>
    </row>
    <row r="17" spans="2:8" x14ac:dyDescent="0.35">
      <c r="B17" s="32" t="s">
        <v>161</v>
      </c>
      <c r="C17" s="32" t="s">
        <v>162</v>
      </c>
    </row>
    <row r="20" spans="2:8" ht="15" thickBot="1" x14ac:dyDescent="0.4">
      <c r="B20" s="1" t="s">
        <v>155</v>
      </c>
      <c r="C20" s="1" t="s">
        <v>1</v>
      </c>
      <c r="D20" s="1" t="s">
        <v>2</v>
      </c>
      <c r="E20" s="1" t="s">
        <v>3</v>
      </c>
      <c r="F20" s="1" t="s">
        <v>4</v>
      </c>
      <c r="G20" s="1" t="s">
        <v>5</v>
      </c>
      <c r="H20" s="1" t="s">
        <v>6</v>
      </c>
    </row>
    <row r="21" spans="2:8" ht="15" thickBot="1" x14ac:dyDescent="0.4">
      <c r="B21" s="72" t="s">
        <v>107</v>
      </c>
      <c r="C21" s="73">
        <v>1920</v>
      </c>
      <c r="D21" s="73">
        <v>1829</v>
      </c>
      <c r="E21" s="73">
        <v>1925</v>
      </c>
      <c r="F21" s="73">
        <v>1639</v>
      </c>
      <c r="G21" s="73">
        <v>1599</v>
      </c>
      <c r="H21" s="73">
        <v>1653</v>
      </c>
    </row>
    <row r="22" spans="2:8" x14ac:dyDescent="0.35">
      <c r="B22" s="30" t="s">
        <v>109</v>
      </c>
      <c r="C22" s="81">
        <f>'Demographic-Economic'!C9</f>
        <v>6406008</v>
      </c>
      <c r="D22" s="81">
        <f>'Demographic-Economic'!D9</f>
        <v>4386948</v>
      </c>
      <c r="E22" s="81">
        <f>'Demographic-Economic'!E9</f>
        <v>5019684</v>
      </c>
      <c r="F22" s="81">
        <f>'Demographic-Economic'!F9</f>
        <v>995544</v>
      </c>
      <c r="G22" s="81">
        <f>'Demographic-Economic'!G9</f>
        <v>1257096</v>
      </c>
      <c r="H22" s="81">
        <f>'Demographic-Economic'!H9</f>
        <v>313836</v>
      </c>
    </row>
    <row r="23" spans="2:8" x14ac:dyDescent="0.35">
      <c r="B23" t="s">
        <v>110</v>
      </c>
      <c r="C23">
        <f>AVERAGE('Demographic-Economic'!C9/'Demographic-Economic'!C10,'Demographic-Economic'!C10/'Demographic-Economic'!C11)</f>
        <v>1.0902381337583464</v>
      </c>
      <c r="D23">
        <f>AVERAGE('Demographic-Economic'!D9/'Demographic-Economic'!D10,'Demographic-Economic'!D10/'Demographic-Economic'!D11)</f>
        <v>1.1724899742383355</v>
      </c>
      <c r="E23">
        <f>AVERAGE('Demographic-Economic'!E9/'Demographic-Economic'!E10,'Demographic-Economic'!E10/'Demographic-Economic'!E11)</f>
        <v>1.0437430531869429</v>
      </c>
      <c r="F23">
        <f>AVERAGE('Demographic-Economic'!F9/'Demographic-Economic'!F10,'Demographic-Economic'!F10/'Demographic-Economic'!F11)</f>
        <v>0.94776845916417696</v>
      </c>
      <c r="G23">
        <f>AVERAGE('Demographic-Economic'!G9/'Demographic-Economic'!G10,'Demographic-Economic'!G10/'Demographic-Economic'!G11)</f>
        <v>0.9873791880419881</v>
      </c>
      <c r="H23">
        <f>AVERAGE('Demographic-Economic'!H9/'Demographic-Economic'!H10,'Demographic-Economic'!H10/'Demographic-Economic'!H11)</f>
        <v>0.98505971535708792</v>
      </c>
    </row>
    <row r="24" spans="2:8" x14ac:dyDescent="0.35">
      <c r="B24" t="s">
        <v>119</v>
      </c>
      <c r="C24">
        <f>SUM('Demographic-Economic'!C10:H10)/SUM('Demographic-Economic'!C11:H11)</f>
        <v>1.1322740438541039</v>
      </c>
      <c r="D24">
        <f>C24</f>
        <v>1.1322740438541039</v>
      </c>
      <c r="E24">
        <f t="shared" ref="E24:H24" si="0">D24</f>
        <v>1.1322740438541039</v>
      </c>
      <c r="F24">
        <f t="shared" si="0"/>
        <v>1.1322740438541039</v>
      </c>
      <c r="G24">
        <f t="shared" si="0"/>
        <v>1.1322740438541039</v>
      </c>
      <c r="H24">
        <f t="shared" si="0"/>
        <v>1.1322740438541039</v>
      </c>
    </row>
    <row r="25" spans="2:8" x14ac:dyDescent="0.35">
      <c r="B25" t="s">
        <v>120</v>
      </c>
      <c r="C25">
        <f>SUM('Demographic-Economic'!C9:H9)/SUM('Demographic-Economic'!C10:H10)</f>
        <v>1.0155469032838995</v>
      </c>
      <c r="D25">
        <f>C25</f>
        <v>1.0155469032838995</v>
      </c>
      <c r="E25">
        <f t="shared" ref="E25:H25" si="1">D25</f>
        <v>1.0155469032838995</v>
      </c>
      <c r="F25">
        <f t="shared" si="1"/>
        <v>1.0155469032838995</v>
      </c>
      <c r="G25">
        <f t="shared" si="1"/>
        <v>1.0155469032838995</v>
      </c>
      <c r="H25">
        <f t="shared" si="1"/>
        <v>1.0155469032838995</v>
      </c>
    </row>
    <row r="26" spans="2:8" x14ac:dyDescent="0.35">
      <c r="B26" t="s">
        <v>121</v>
      </c>
      <c r="C26">
        <f>AVERAGE(C24:C25)</f>
        <v>1.0739104735690017</v>
      </c>
      <c r="D26">
        <f>C26</f>
        <v>1.0739104735690017</v>
      </c>
      <c r="E26">
        <f t="shared" ref="E26:H26" si="2">D26</f>
        <v>1.0739104735690017</v>
      </c>
      <c r="F26">
        <f t="shared" si="2"/>
        <v>1.0739104735690017</v>
      </c>
      <c r="G26">
        <f t="shared" si="2"/>
        <v>1.0739104735690017</v>
      </c>
      <c r="H26">
        <f t="shared" si="2"/>
        <v>1.0739104735690017</v>
      </c>
    </row>
    <row r="29" spans="2:8" x14ac:dyDescent="0.35">
      <c r="B29" s="1" t="s">
        <v>156</v>
      </c>
      <c r="C29" t="s">
        <v>157</v>
      </c>
    </row>
    <row r="30" spans="2:8" x14ac:dyDescent="0.35">
      <c r="B30" s="34" t="s">
        <v>146</v>
      </c>
      <c r="C30" s="70">
        <v>0.01</v>
      </c>
    </row>
    <row r="31" spans="2:8" x14ac:dyDescent="0.35">
      <c r="B31" s="34" t="s">
        <v>148</v>
      </c>
      <c r="C31" s="50">
        <v>4000000</v>
      </c>
    </row>
    <row r="32" spans="2:8" x14ac:dyDescent="0.35">
      <c r="B32" s="30" t="s">
        <v>152</v>
      </c>
      <c r="C32" s="39">
        <v>1.6E-2</v>
      </c>
    </row>
    <row r="33" spans="2:8" x14ac:dyDescent="0.35">
      <c r="B33" s="30" t="s">
        <v>174</v>
      </c>
      <c r="C33" s="39">
        <v>1.6E-2</v>
      </c>
    </row>
    <row r="35" spans="2:8" x14ac:dyDescent="0.35">
      <c r="B35" s="1" t="s">
        <v>158</v>
      </c>
      <c r="C35" t="s">
        <v>160</v>
      </c>
      <c r="D35" t="s">
        <v>127</v>
      </c>
      <c r="E35" t="s">
        <v>128</v>
      </c>
    </row>
    <row r="36" spans="2:8" x14ac:dyDescent="0.35">
      <c r="B36" s="32" t="s">
        <v>159</v>
      </c>
      <c r="C36" s="32">
        <v>0</v>
      </c>
      <c r="D36" s="32">
        <v>2</v>
      </c>
      <c r="E36" s="32">
        <v>10</v>
      </c>
    </row>
    <row r="40" spans="2:8" x14ac:dyDescent="0.35">
      <c r="B40" s="1" t="s">
        <v>133</v>
      </c>
      <c r="C40" s="1" t="s">
        <v>1</v>
      </c>
      <c r="D40" s="1" t="s">
        <v>2</v>
      </c>
      <c r="E40" s="1" t="s">
        <v>3</v>
      </c>
      <c r="F40" s="1" t="s">
        <v>4</v>
      </c>
      <c r="G40" s="1" t="s">
        <v>5</v>
      </c>
      <c r="H40" s="1" t="s">
        <v>6</v>
      </c>
    </row>
    <row r="41" spans="2:8" x14ac:dyDescent="0.35">
      <c r="B41" s="74" t="s">
        <v>27</v>
      </c>
      <c r="C41" s="75">
        <f>'Demographic-Economic'!C27</f>
        <v>2.5499999999999998</v>
      </c>
      <c r="D41" s="75">
        <f>'Demographic-Economic'!D27</f>
        <v>2.4900000000000002</v>
      </c>
      <c r="E41" s="75">
        <f>'Demographic-Economic'!E27</f>
        <v>2.4700000000000002</v>
      </c>
      <c r="F41" s="75">
        <f>'Demographic-Economic'!F27</f>
        <v>2.5</v>
      </c>
      <c r="G41" s="75">
        <f>'Demographic-Economic'!G27</f>
        <v>2.5</v>
      </c>
      <c r="H41" s="75">
        <f>'Demographic-Economic'!H27</f>
        <v>2.65</v>
      </c>
    </row>
    <row r="42" spans="2:8" x14ac:dyDescent="0.35">
      <c r="B42" s="74" t="s">
        <v>28</v>
      </c>
      <c r="C42" s="76">
        <f>_xlfn.NUMBERVALUE(RIGHT('Demographic-Economic'!C28,7))</f>
        <v>82459</v>
      </c>
      <c r="D42" s="76">
        <f>_xlfn.NUMBERVALUE(RIGHT('Demographic-Economic'!D28,7))</f>
        <v>68123</v>
      </c>
      <c r="E42" s="76">
        <f>_xlfn.NUMBERVALUE(RIGHT('Demographic-Economic'!E28,7))</f>
        <v>71916</v>
      </c>
      <c r="F42" s="76">
        <f>_xlfn.NUMBERVALUE(RIGHT('Demographic-Economic'!F28,7))</f>
        <v>48615</v>
      </c>
      <c r="G42" s="76">
        <f>_xlfn.NUMBERVALUE(RIGHT('Demographic-Economic'!G28,7))</f>
        <v>61518</v>
      </c>
      <c r="H42" s="76">
        <f>_xlfn.NUMBERVALUE(RIGHT('Demographic-Economic'!H28,7))</f>
        <v>69340</v>
      </c>
    </row>
    <row r="43" spans="2:8" x14ac:dyDescent="0.35">
      <c r="B43" s="77" t="s">
        <v>134</v>
      </c>
      <c r="C43" s="78">
        <v>0.1</v>
      </c>
      <c r="D43" s="77"/>
      <c r="E43" s="77"/>
      <c r="F43" s="77"/>
      <c r="G43" s="77"/>
      <c r="H43" s="77"/>
    </row>
    <row r="44" spans="2:8" x14ac:dyDescent="0.35">
      <c r="B44" s="77" t="s">
        <v>135</v>
      </c>
      <c r="C44" s="79">
        <v>12</v>
      </c>
      <c r="D44" s="77"/>
      <c r="E44" s="77"/>
      <c r="F44" s="77"/>
      <c r="G44" s="77"/>
      <c r="H44" s="77"/>
    </row>
    <row r="45" spans="2:8" x14ac:dyDescent="0.35">
      <c r="B45" s="77" t="s">
        <v>136</v>
      </c>
      <c r="C45" s="80">
        <f>C42*$C$43/$C$44/C$41</f>
        <v>269.47385620915031</v>
      </c>
      <c r="D45" s="80">
        <f t="shared" ref="D45:H45" si="3">D42*$C$43/$C$44/D$41</f>
        <v>227.98862115127176</v>
      </c>
      <c r="E45" s="80">
        <f t="shared" si="3"/>
        <v>242.63157894736844</v>
      </c>
      <c r="F45" s="80">
        <f t="shared" si="3"/>
        <v>162.05000000000001</v>
      </c>
      <c r="G45" s="80">
        <f t="shared" si="3"/>
        <v>205.06</v>
      </c>
      <c r="H45" s="80">
        <f t="shared" si="3"/>
        <v>218.05031446540883</v>
      </c>
    </row>
    <row r="47" spans="2:8" x14ac:dyDescent="0.35">
      <c r="C47" t="s">
        <v>194</v>
      </c>
      <c r="D47" t="s">
        <v>195</v>
      </c>
    </row>
    <row r="48" spans="2:8" x14ac:dyDescent="0.35">
      <c r="B48" s="99" t="s">
        <v>192</v>
      </c>
      <c r="C48">
        <v>26.3825</v>
      </c>
      <c r="D48" s="110">
        <f>1/C48</f>
        <v>3.7903913579077041E-2</v>
      </c>
    </row>
    <row r="49" spans="2:4" x14ac:dyDescent="0.35">
      <c r="B49" s="99" t="s">
        <v>193</v>
      </c>
      <c r="C49">
        <v>-2.8902806999999999</v>
      </c>
      <c r="D49" s="110">
        <f>EXP(C49)</f>
        <v>5.5560614557892268E-2</v>
      </c>
    </row>
  </sheetData>
  <conditionalFormatting sqref="B41:B42">
    <cfRule type="expression" dxfId="4" priority="1">
      <formula>MOD(ROW(),3)=2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81E8A-21E0-4EA8-AFFD-232A2252CA12}">
  <dimension ref="A1:S131"/>
  <sheetViews>
    <sheetView workbookViewId="0">
      <selection activeCell="B4" sqref="B4"/>
    </sheetView>
  </sheetViews>
  <sheetFormatPr defaultColWidth="8.81640625" defaultRowHeight="14.5" x14ac:dyDescent="0.35"/>
  <cols>
    <col min="2" max="2" width="13.453125" style="30" bestFit="1" customWidth="1"/>
    <col min="3" max="4" width="14.453125" style="30" bestFit="1" customWidth="1"/>
    <col min="5" max="7" width="13.453125" style="30" bestFit="1" customWidth="1"/>
    <col min="8" max="9" width="14.453125" style="32" bestFit="1" customWidth="1"/>
    <col min="10" max="13" width="13.453125" style="32" bestFit="1" customWidth="1"/>
    <col min="14" max="17" width="16" style="34" bestFit="1" customWidth="1"/>
    <col min="18" max="19" width="14.453125" style="34" bestFit="1" customWidth="1"/>
  </cols>
  <sheetData>
    <row r="1" spans="1:19" x14ac:dyDescent="0.35">
      <c r="A1" t="s">
        <v>7</v>
      </c>
      <c r="D1" s="97">
        <v>0.95</v>
      </c>
    </row>
    <row r="2" spans="1:19" x14ac:dyDescent="0.35">
      <c r="A2" t="str">
        <f>'[1]Annual Cost 95%'!$B$1</f>
        <v>Medium Emissions</v>
      </c>
      <c r="B2" s="31" t="s">
        <v>126</v>
      </c>
      <c r="H2" s="33" t="s">
        <v>127</v>
      </c>
      <c r="N2" s="35" t="s">
        <v>128</v>
      </c>
    </row>
    <row r="3" spans="1:19" x14ac:dyDescent="0.35">
      <c r="A3" s="1" t="s">
        <v>0</v>
      </c>
      <c r="B3" s="31" t="s">
        <v>1</v>
      </c>
      <c r="C3" s="31" t="s">
        <v>2</v>
      </c>
      <c r="D3" s="31" t="s">
        <v>3</v>
      </c>
      <c r="E3" s="31" t="s">
        <v>4</v>
      </c>
      <c r="F3" s="31" t="s">
        <v>5</v>
      </c>
      <c r="G3" s="31" t="s">
        <v>6</v>
      </c>
      <c r="H3" s="33" t="s">
        <v>1</v>
      </c>
      <c r="I3" s="33" t="s">
        <v>2</v>
      </c>
      <c r="J3" s="33" t="s">
        <v>3</v>
      </c>
      <c r="K3" s="33" t="s">
        <v>4</v>
      </c>
      <c r="L3" s="33" t="s">
        <v>5</v>
      </c>
      <c r="M3" s="33" t="s">
        <v>6</v>
      </c>
      <c r="N3" s="35" t="s">
        <v>1</v>
      </c>
      <c r="O3" s="35" t="s">
        <v>2</v>
      </c>
      <c r="P3" s="35" t="s">
        <v>3</v>
      </c>
      <c r="Q3" s="35" t="s">
        <v>4</v>
      </c>
      <c r="R3" s="35" t="s">
        <v>5</v>
      </c>
      <c r="S3" s="35" t="s">
        <v>6</v>
      </c>
    </row>
    <row r="4" spans="1:19" x14ac:dyDescent="0.35">
      <c r="A4">
        <v>2023</v>
      </c>
      <c r="B4" s="36">
        <f>'Total Property Damage 95%'!B4+Summary!AD4</f>
        <v>6674349.6537678214</v>
      </c>
      <c r="C4" s="36">
        <f>'Total Property Damage 95%'!C4+Summary!AE4</f>
        <v>8562828.4317718931</v>
      </c>
      <c r="D4" s="36">
        <f>'Total Property Damage 95%'!D4+Summary!AF4</f>
        <v>9028480.7331975549</v>
      </c>
      <c r="E4" s="36">
        <f>'Total Property Damage 95%'!E4+Summary!AG4</f>
        <v>5937066.8431771901</v>
      </c>
      <c r="F4" s="36">
        <f>'Total Property Damage 95%'!F4+Summary!AH4</f>
        <v>4941088.3095723009</v>
      </c>
      <c r="G4" s="36">
        <f>'Total Property Damage 95%'!G4+Summary!AI4</f>
        <v>2962066.0285132383</v>
      </c>
      <c r="H4" s="37">
        <f>'Total Property Damage 95%'!H4+Summary!AJ4</f>
        <v>13813217.640528968</v>
      </c>
      <c r="I4" s="37">
        <f>'Total Property Damage 95%'!I4+Summary!AK4</f>
        <v>14713123.477719368</v>
      </c>
      <c r="J4" s="37">
        <f>'Total Property Damage 95%'!J4+Summary!AL4</f>
        <v>9306615.5961423926</v>
      </c>
      <c r="K4" s="37">
        <f>'Total Property Damage 95%'!K4+Summary!AM4</f>
        <v>6929911.1864279862</v>
      </c>
      <c r="L4" s="37">
        <f>'Total Property Damage 95%'!L4+Summary!AN4</f>
        <v>6191474.8206382627</v>
      </c>
      <c r="M4" s="37">
        <f>'Total Property Damage 95%'!M4+Summary!AO4</f>
        <v>2645391.0338728963</v>
      </c>
      <c r="N4" s="38">
        <f>'Total Property Damage 95%'!N4+Summary!AP4</f>
        <v>909389229.76784599</v>
      </c>
      <c r="O4" s="38">
        <f>'Total Property Damage 95%'!O4+Summary!AQ4</f>
        <v>1633741696.5692251</v>
      </c>
      <c r="P4" s="38">
        <f>'Total Property Damage 95%'!P4+Summary!AR4</f>
        <v>1208773047.2464027</v>
      </c>
      <c r="Q4" s="38">
        <f>'Total Property Damage 95%'!Q4+Summary!AS4</f>
        <v>424087092.37179661</v>
      </c>
      <c r="R4" s="38">
        <f>'Total Property Damage 95%'!R4+Summary!AT4</f>
        <v>291265526.16558647</v>
      </c>
      <c r="S4" s="38">
        <f>'Total Property Damage 95%'!S4+Summary!AU4</f>
        <v>164254447.89205441</v>
      </c>
    </row>
    <row r="5" spans="1:19" x14ac:dyDescent="0.35">
      <c r="A5">
        <v>2024</v>
      </c>
      <c r="B5" s="36">
        <f>'Total Property Damage 95%'!B5+Summary!AD5</f>
        <v>6826982.3787433393</v>
      </c>
      <c r="C5" s="36">
        <f>'Total Property Damage 95%'!C5+Summary!AE5</f>
        <v>8758647.9355195556</v>
      </c>
      <c r="D5" s="36">
        <f>'Total Property Damage 95%'!D5+Summary!AF5</f>
        <v>9234949.0317109507</v>
      </c>
      <c r="E5" s="36">
        <f>'Total Property Damage 95%'!E5+Summary!AG5</f>
        <v>6072838.9764402956</v>
      </c>
      <c r="F5" s="36">
        <f>'Total Property Damage 95%'!F5+Summary!AH5</f>
        <v>5054083.8540309211</v>
      </c>
      <c r="G5" s="36">
        <f>'Total Property Damage 95%'!G5+Summary!AI5</f>
        <v>3029804.1952174897</v>
      </c>
      <c r="H5" s="37">
        <f>'Total Property Damage 95%'!H5+Summary!AJ5</f>
        <v>13816922.088099731</v>
      </c>
      <c r="I5" s="37">
        <f>'Total Property Damage 95%'!I5+Summary!AK5</f>
        <v>14717217.148822706</v>
      </c>
      <c r="J5" s="37">
        <f>'Total Property Damage 95%'!J5+Summary!AL5</f>
        <v>9309339.2977525871</v>
      </c>
      <c r="K5" s="37">
        <f>'Total Property Damage 95%'!K5+Summary!AM5</f>
        <v>6932408.0239203554</v>
      </c>
      <c r="L5" s="37">
        <f>'Total Property Damage 95%'!L5+Summary!AN5</f>
        <v>6193548.5917565748</v>
      </c>
      <c r="M5" s="37">
        <f>'Total Property Damage 95%'!M5+Summary!AO5</f>
        <v>2646230.9337966982</v>
      </c>
      <c r="N5" s="38">
        <f>'Total Property Damage 95%'!N5+Summary!AP5</f>
        <v>917298287.18276286</v>
      </c>
      <c r="O5" s="38">
        <f>'Total Property Damage 95%'!O5+Summary!AQ5</f>
        <v>1648016273.9829602</v>
      </c>
      <c r="P5" s="38">
        <f>'Total Property Damage 95%'!P5+Summary!AR5</f>
        <v>1219403348.0775299</v>
      </c>
      <c r="Q5" s="38">
        <f>'Total Property Damage 95%'!Q5+Summary!AS5</f>
        <v>427924515.68303007</v>
      </c>
      <c r="R5" s="38">
        <f>'Total Property Damage 95%'!R5+Summary!AT5</f>
        <v>293873991.47917032</v>
      </c>
      <c r="S5" s="38">
        <f>'Total Property Damage 95%'!S5+Summary!AU5</f>
        <v>165714673.64726585</v>
      </c>
    </row>
    <row r="6" spans="1:19" x14ac:dyDescent="0.35">
      <c r="A6">
        <v>2025</v>
      </c>
      <c r="B6" s="36">
        <f>'Total Property Damage 95%'!B6+Summary!AD6</f>
        <v>6983105.5934207719</v>
      </c>
      <c r="C6" s="36">
        <f>'Total Property Damage 95%'!C6+Summary!AE6</f>
        <v>8958945.5481483545</v>
      </c>
      <c r="D6" s="36">
        <f>'Total Property Damage 95%'!D6+Summary!AF6</f>
        <v>9446138.961642826</v>
      </c>
      <c r="E6" s="36">
        <f>'Total Property Damage 95%'!E6+Summary!AG6</f>
        <v>6211716.0220545242</v>
      </c>
      <c r="F6" s="36">
        <f>'Total Property Damage 95%'!F6+Summary!AH6</f>
        <v>5169663.4431913458</v>
      </c>
      <c r="G6" s="36">
        <f>'Total Property Damage 95%'!G6+Summary!AI6</f>
        <v>3099091.4358398388</v>
      </c>
      <c r="H6" s="37">
        <f>'Total Property Damage 95%'!H6+Summary!AJ6</f>
        <v>13820641.542825084</v>
      </c>
      <c r="I6" s="37">
        <f>'Total Property Damage 95%'!I6+Summary!AK6</f>
        <v>14721327.710650958</v>
      </c>
      <c r="J6" s="37">
        <f>'Total Property Damage 95%'!J6+Summary!AL6</f>
        <v>9312074.5060417689</v>
      </c>
      <c r="K6" s="37">
        <f>'Total Property Damage 95%'!K6+Summary!AM6</f>
        <v>6934916.3006455218</v>
      </c>
      <c r="L6" s="37">
        <f>'Total Property Damage 95%'!L6+Summary!AN6</f>
        <v>6195631.6214013156</v>
      </c>
      <c r="M6" s="37">
        <f>'Total Property Damage 95%'!M6+Summary!AO6</f>
        <v>2647074.5068761669</v>
      </c>
      <c r="N6" s="38">
        <f>'Total Property Damage 95%'!N6+Summary!AP6</f>
        <v>925279875.7896843</v>
      </c>
      <c r="O6" s="38">
        <f>'Total Property Damage 95%'!O6+Summary!AQ6</f>
        <v>1662422588.6358814</v>
      </c>
      <c r="P6" s="38">
        <f>'Total Property Damage 95%'!P6+Summary!AR6</f>
        <v>1230132618.7836137</v>
      </c>
      <c r="Q6" s="38">
        <f>'Total Property Damage 95%'!Q6+Summary!AS6</f>
        <v>431799013.01404017</v>
      </c>
      <c r="R6" s="38">
        <f>'Total Property Damage 95%'!R6+Summary!AT6</f>
        <v>296507328.77897894</v>
      </c>
      <c r="S6" s="38">
        <f>'Total Property Damage 95%'!S6+Summary!AU6</f>
        <v>167188690.68377435</v>
      </c>
    </row>
    <row r="7" spans="1:19" x14ac:dyDescent="0.35">
      <c r="A7">
        <v>2026</v>
      </c>
      <c r="B7" s="36">
        <f>'Total Property Damage 95%'!B7+Summary!AD7</f>
        <v>7142799.1202520933</v>
      </c>
      <c r="C7" s="36">
        <f>'Total Property Damage 95%'!C7+Summary!AE7</f>
        <v>9163823.6775327232</v>
      </c>
      <c r="D7" s="36">
        <f>'Total Property Damage 95%'!D7+Summary!AF7</f>
        <v>9662158.4998758938</v>
      </c>
      <c r="E7" s="36">
        <f>'Total Property Damage 95%'!E7+Summary!AG7</f>
        <v>6353768.9848754089</v>
      </c>
      <c r="F7" s="36">
        <f>'Total Property Damage 95%'!F7+Summary!AH7</f>
        <v>5287886.1704191854</v>
      </c>
      <c r="G7" s="36">
        <f>'Total Property Damage 95%'!G7+Summary!AI7</f>
        <v>3169963.1754607158</v>
      </c>
      <c r="H7" s="37">
        <f>'Total Property Damage 95%'!H7+Summary!AJ7</f>
        <v>13824376.09457135</v>
      </c>
      <c r="I7" s="37">
        <f>'Total Property Damage 95%'!I7+Summary!AK7</f>
        <v>14725455.264391838</v>
      </c>
      <c r="J7" s="37">
        <f>'Total Property Damage 95%'!J7+Summary!AL7</f>
        <v>9314821.2899795081</v>
      </c>
      <c r="K7" s="37">
        <f>'Total Property Damage 95%'!K7+Summary!AM7</f>
        <v>6937436.0852861237</v>
      </c>
      <c r="L7" s="37">
        <f>'Total Property Damage 95%'!L7+Summary!AN7</f>
        <v>6197723.9651324395</v>
      </c>
      <c r="M7" s="37">
        <f>'Total Property Damage 95%'!M7+Summary!AO7</f>
        <v>2647921.7751441756</v>
      </c>
      <c r="N7" s="38">
        <f>'Total Property Damage 95%'!N7+Summary!AP7</f>
        <v>933334708.03248632</v>
      </c>
      <c r="O7" s="38">
        <f>'Total Property Damage 95%'!O7+Summary!AQ7</f>
        <v>1676961944.4675646</v>
      </c>
      <c r="P7" s="38">
        <f>'Total Property Damage 95%'!P7+Summary!AR7</f>
        <v>1240961849.2629337</v>
      </c>
      <c r="Q7" s="38">
        <f>'Total Property Damage 95%'!Q7+Summary!AS7</f>
        <v>435710971.06609809</v>
      </c>
      <c r="R7" s="38">
        <f>'Total Property Damage 95%'!R7+Summary!AT7</f>
        <v>299165793.7550965</v>
      </c>
      <c r="S7" s="38">
        <f>'Total Property Damage 95%'!S7+Summary!AU7</f>
        <v>168676639.2578086</v>
      </c>
    </row>
    <row r="8" spans="1:19" x14ac:dyDescent="0.35">
      <c r="A8">
        <v>2027</v>
      </c>
      <c r="B8" s="36">
        <f>'Total Property Damage 95%'!B8+Summary!AD8</f>
        <v>7306144.6071133269</v>
      </c>
      <c r="C8" s="36">
        <f>'Total Property Damage 95%'!C8+Summary!AE8</f>
        <v>9373387.0734670963</v>
      </c>
      <c r="D8" s="36">
        <f>'Total Property Damage 95%'!D8+Summary!AF8</f>
        <v>9883118.0925680269</v>
      </c>
      <c r="E8" s="36">
        <f>'Total Property Damage 95%'!E8+Summary!AG8</f>
        <v>6499070.4935368551</v>
      </c>
      <c r="F8" s="36">
        <f>'Total Property Damage 95%'!F8+Summary!AH8</f>
        <v>5408812.4804598652</v>
      </c>
      <c r="G8" s="36">
        <f>'Total Property Damage 95%'!G8+Summary!AI8</f>
        <v>3242455.6492809146</v>
      </c>
      <c r="H8" s="37">
        <f>'Total Property Damage 95%'!H8+Summary!AJ8</f>
        <v>13828125.833746992</v>
      </c>
      <c r="I8" s="37">
        <f>'Total Property Damage 95%'!I8+Summary!AK8</f>
        <v>14729599.911843488</v>
      </c>
      <c r="J8" s="37">
        <f>'Total Property Damage 95%'!J8+Summary!AL8</f>
        <v>9317579.7189514525</v>
      </c>
      <c r="K8" s="37">
        <f>'Total Property Damage 95%'!K8+Summary!AM8</f>
        <v>6939967.4469391545</v>
      </c>
      <c r="L8" s="37">
        <f>'Total Property Damage 95%'!L8+Summary!AN8</f>
        <v>6199825.6788450871</v>
      </c>
      <c r="M8" s="37">
        <f>'Total Property Damage 95%'!M8+Summary!AO8</f>
        <v>2648772.7607665164</v>
      </c>
      <c r="N8" s="38">
        <f>'Total Property Damage 95%'!N8+Summary!AP8</f>
        <v>941463503.91926539</v>
      </c>
      <c r="O8" s="38">
        <f>'Total Property Damage 95%'!O8+Summary!AQ8</f>
        <v>1691635659.3729935</v>
      </c>
      <c r="P8" s="38">
        <f>'Total Property Damage 95%'!P8+Summary!AR8</f>
        <v>1251892040.1223187</v>
      </c>
      <c r="Q8" s="38">
        <f>'Total Property Damage 95%'!Q8+Summary!AS8</f>
        <v>439660780.89814818</v>
      </c>
      <c r="R8" s="38">
        <f>'Total Property Damage 95%'!R8+Summary!AT8</f>
        <v>301849644.93958944</v>
      </c>
      <c r="S8" s="38">
        <f>'Total Property Damage 95%'!S8+Summary!AU8</f>
        <v>170178661.1682865</v>
      </c>
    </row>
    <row r="9" spans="1:19" x14ac:dyDescent="0.35">
      <c r="A9">
        <v>2028</v>
      </c>
      <c r="B9" s="36">
        <f>'Total Property Damage 95%'!B9+Summary!AD9</f>
        <v>7473225.5690493509</v>
      </c>
      <c r="C9" s="36">
        <f>'Total Property Damage 95%'!C9+Summary!AE9</f>
        <v>9587742.8812222276</v>
      </c>
      <c r="D9" s="36">
        <f>'Total Property Damage 95%'!D9+Summary!AF9</f>
        <v>10109130.71162102</v>
      </c>
      <c r="E9" s="36">
        <f>'Total Property Damage 95%'!E9+Summary!AG9</f>
        <v>6647694.8375845961</v>
      </c>
      <c r="F9" s="36">
        <f>'Total Property Damage 95%'!F9+Summary!AH9</f>
        <v>5532504.2003427353</v>
      </c>
      <c r="G9" s="36">
        <f>'Total Property Damage 95%'!G9+Summary!AI9</f>
        <v>3316605.9211478704</v>
      </c>
      <c r="H9" s="37">
        <f>'Total Property Damage 95%'!H9+Summary!AJ9</f>
        <v>13831890.851305872</v>
      </c>
      <c r="I9" s="37">
        <f>'Total Property Damage 95%'!I9+Summary!AK9</f>
        <v>14733761.755418181</v>
      </c>
      <c r="J9" s="37">
        <f>'Total Property Damage 95%'!J9+Summary!AL9</f>
        <v>9320349.8627618384</v>
      </c>
      <c r="K9" s="37">
        <f>'Total Property Damage 95%'!K9+Summary!AM9</f>
        <v>6942510.4551184624</v>
      </c>
      <c r="L9" s="37">
        <f>'Total Property Damage 95%'!L9+Summary!AN9</f>
        <v>6201936.8187716072</v>
      </c>
      <c r="M9" s="37">
        <f>'Total Property Damage 95%'!M9+Summary!AO9</f>
        <v>2649627.4860427054</v>
      </c>
      <c r="N9" s="38">
        <f>'Total Property Damage 95%'!N9+Summary!AP9</f>
        <v>949666991.10897934</v>
      </c>
      <c r="O9" s="38">
        <f>'Total Property Damage 95%'!O9+Summary!AQ9</f>
        <v>1706445065.3635559</v>
      </c>
      <c r="P9" s="38">
        <f>'Total Property Damage 95%'!P9+Summary!AR9</f>
        <v>1262924202.8018565</v>
      </c>
      <c r="Q9" s="38">
        <f>'Total Property Damage 95%'!Q9+Summary!AS9</f>
        <v>443648837.97932637</v>
      </c>
      <c r="R9" s="38">
        <f>'Total Property Damage 95%'!R9+Summary!AT9</f>
        <v>304559143.74037451</v>
      </c>
      <c r="S9" s="38">
        <f>'Total Property Damage 95%'!S9+Summary!AU9</f>
        <v>171694899.7750392</v>
      </c>
    </row>
    <row r="10" spans="1:19" x14ac:dyDescent="0.35">
      <c r="A10">
        <v>2029</v>
      </c>
      <c r="B10" s="36">
        <f>'Total Property Damage 95%'!B10+Summary!AD10</f>
        <v>7644127.4309733491</v>
      </c>
      <c r="C10" s="36">
        <f>'Total Property Damage 95%'!C10+Summary!AE10</f>
        <v>9807000.6963262726</v>
      </c>
      <c r="D10" s="36">
        <f>'Total Property Damage 95%'!D10+Summary!AF10</f>
        <v>10340311.912440691</v>
      </c>
      <c r="E10" s="36">
        <f>'Total Property Damage 95%'!E10+Summary!AG10</f>
        <v>6799718.0054588504</v>
      </c>
      <c r="F10" s="36">
        <f>'Total Property Damage 95%'!F10+Summary!AH10</f>
        <v>5659024.570991897</v>
      </c>
      <c r="G10" s="36">
        <f>'Total Property Damage 95%'!G10+Summary!AI10</f>
        <v>3392451.9025056139</v>
      </c>
      <c r="H10" s="37">
        <f>'Total Property Damage 95%'!H10+Summary!AJ10</f>
        <v>13835671.238750545</v>
      </c>
      <c r="I10" s="37">
        <f>'Total Property Damage 95%'!I10+Summary!AK10</f>
        <v>14737940.898146002</v>
      </c>
      <c r="J10" s="37">
        <f>'Total Property Damage 95%'!J10+Summary!AL10</f>
        <v>9323131.7916360106</v>
      </c>
      <c r="K10" s="37">
        <f>'Total Property Damage 95%'!K10+Summary!AM10</f>
        <v>6945065.1797572672</v>
      </c>
      <c r="L10" s="37">
        <f>'Total Property Damage 95%'!L10+Summary!AN10</f>
        <v>6204057.4414835861</v>
      </c>
      <c r="M10" s="37">
        <f>'Total Property Damage 95%'!M10+Summary!AO10</f>
        <v>2650485.9734067861</v>
      </c>
      <c r="N10" s="38">
        <f>'Total Property Damage 95%'!N10+Summary!AP10</f>
        <v>957945904.99914539</v>
      </c>
      <c r="O10" s="38">
        <f>'Total Property Damage 95%'!O10+Summary!AQ10</f>
        <v>1721391508.7300131</v>
      </c>
      <c r="P10" s="38">
        <f>'Total Property Damage 95%'!P10+Summary!AR10</f>
        <v>1274059359.7011435</v>
      </c>
      <c r="Q10" s="38">
        <f>'Total Property Damage 95%'!Q10+Summary!AS10</f>
        <v>447675542.24214542</v>
      </c>
      <c r="R10" s="38">
        <f>'Total Property Damage 95%'!R10+Summary!AT10</f>
        <v>307294554.4755131</v>
      </c>
      <c r="S10" s="38">
        <f>'Total Property Damage 95%'!S10+Summary!AU10</f>
        <v>173225500.0172624</v>
      </c>
    </row>
    <row r="11" spans="1:19" x14ac:dyDescent="0.35">
      <c r="A11">
        <v>2030</v>
      </c>
      <c r="B11" s="36">
        <f>'Total Property Damage 95%'!B11+Summary!AD11</f>
        <v>8784302.3794031627</v>
      </c>
      <c r="C11" s="36">
        <f>'Total Property Damage 95%'!C11+Summary!AE11</f>
        <v>11269783.285203282</v>
      </c>
      <c r="D11" s="36">
        <f>'Total Property Damage 95%'!D11+Summary!AF11</f>
        <v>11882641.590743037</v>
      </c>
      <c r="E11" s="36">
        <f>'Total Property Damage 95%'!E11+Summary!AG11</f>
        <v>7813943.3956318824</v>
      </c>
      <c r="F11" s="36">
        <f>'Total Property Damage 95%'!F11+Summary!AH11</f>
        <v>6503107.5754496269</v>
      </c>
      <c r="G11" s="36">
        <f>'Total Property Damage 95%'!G11+Summary!AI11</f>
        <v>3898459.776905667</v>
      </c>
      <c r="H11" s="37">
        <f>'Total Property Damage 95%'!H11+Summary!AJ11</f>
        <v>15548156.327216197</v>
      </c>
      <c r="I11" s="37">
        <f>'Total Property Damage 95%'!I11+Summary!AK11</f>
        <v>16562274.84135743</v>
      </c>
      <c r="J11" s="37">
        <f>'Total Property Damage 95%'!J11+Summary!AL11</f>
        <v>10477350.59678752</v>
      </c>
      <c r="K11" s="37">
        <f>'Total Property Damage 95%'!K11+Summary!AM11</f>
        <v>7805420.7543491367</v>
      </c>
      <c r="L11" s="37">
        <f>'Total Property Damage 95%'!L11+Summary!AN11</f>
        <v>6972434.3030590871</v>
      </c>
      <c r="M11" s="37">
        <f>'Total Property Damage 95%'!M11+Summary!AO11</f>
        <v>2978696.8483163393</v>
      </c>
      <c r="N11" s="38">
        <f>'Total Property Damage 95%'!N11+Summary!AP11</f>
        <v>1085605300.9521761</v>
      </c>
      <c r="O11" s="38">
        <f>'Total Property Damage 95%'!O11+Summary!AQ11</f>
        <v>1950870331.8992386</v>
      </c>
      <c r="P11" s="38">
        <f>'Total Property Damage 95%'!P11+Summary!AR11</f>
        <v>1443987876.6113977</v>
      </c>
      <c r="Q11" s="38">
        <f>'Total Property Damage 95%'!Q11+Summary!AS11</f>
        <v>507515519.06973338</v>
      </c>
      <c r="R11" s="38">
        <f>'Total Property Damage 95%'!R11+Summary!AT11</f>
        <v>348337213.62012184</v>
      </c>
      <c r="S11" s="38">
        <f>'Total Property Damage 95%'!S11+Summary!AU11</f>
        <v>196348654.46777809</v>
      </c>
    </row>
    <row r="12" spans="1:19" x14ac:dyDescent="0.35">
      <c r="A12">
        <v>2031</v>
      </c>
      <c r="B12" s="36">
        <f>'Total Property Damage 95%'!B12+Summary!AD12</f>
        <v>8985186.6720653456</v>
      </c>
      <c r="C12" s="36">
        <f>'Total Property Damage 95%'!C12+Summary!AE12</f>
        <v>11527506.93199081</v>
      </c>
      <c r="D12" s="36">
        <f>'Total Property Damage 95%'!D12+Summary!AF12</f>
        <v>12154380.420739556</v>
      </c>
      <c r="E12" s="36">
        <f>'Total Property Damage 95%'!E12+Summary!AG12</f>
        <v>7992636.9815464979</v>
      </c>
      <c r="F12" s="36">
        <f>'Total Property Damage 95%'!F12+Summary!AH12</f>
        <v>6651824.2417227933</v>
      </c>
      <c r="G12" s="36">
        <f>'Total Property Damage 95%'!G12+Summary!AI12</f>
        <v>3987611.914540628</v>
      </c>
      <c r="H12" s="37">
        <f>'Total Property Damage 95%'!H12+Summary!AJ12</f>
        <v>15552438.305982763</v>
      </c>
      <c r="I12" s="37">
        <f>'Total Property Damage 95%'!I12+Summary!AK12</f>
        <v>16567009.181805715</v>
      </c>
      <c r="J12" s="37">
        <f>'Total Property Damage 95%'!J12+Summary!AL12</f>
        <v>10480502.71520284</v>
      </c>
      <c r="K12" s="37">
        <f>'Total Property Damage 95%'!K12+Summary!AM12</f>
        <v>7808317.4616259485</v>
      </c>
      <c r="L12" s="37">
        <f>'Total Property Damage 95%'!L12+Summary!AN12</f>
        <v>6974838.2477266053</v>
      </c>
      <c r="M12" s="37">
        <f>'Total Property Damage 95%'!M12+Summary!AO12</f>
        <v>2979669.8581563276</v>
      </c>
      <c r="N12" s="38">
        <f>'Total Property Damage 95%'!N12+Summary!AP12</f>
        <v>1095078362.9736154</v>
      </c>
      <c r="O12" s="38">
        <f>'Total Property Damage 95%'!O12+Summary!AQ12</f>
        <v>1967974653.2956038</v>
      </c>
      <c r="P12" s="38">
        <f>'Total Property Damage 95%'!P12+Summary!AR12</f>
        <v>1456732751.8570814</v>
      </c>
      <c r="Q12" s="38">
        <f>'Total Property Damage 95%'!Q12+Summary!AS12</f>
        <v>512127586.0102694</v>
      </c>
      <c r="R12" s="38">
        <f>'Total Property Damage 95%'!R12+Summary!AT12</f>
        <v>351469478.16013116</v>
      </c>
      <c r="S12" s="38">
        <f>'Total Property Damage 95%'!S12+Summary!AU12</f>
        <v>198100995.49981478</v>
      </c>
    </row>
    <row r="13" spans="1:19" x14ac:dyDescent="0.35">
      <c r="A13">
        <v>2032</v>
      </c>
      <c r="B13" s="36">
        <f>'Total Property Damage 95%'!B13+Summary!AD13</f>
        <v>9190664.89800708</v>
      </c>
      <c r="C13" s="36">
        <f>'Total Property Damage 95%'!C13+Summary!AE13</f>
        <v>11791124.345892802</v>
      </c>
      <c r="D13" s="36">
        <f>'Total Property Damage 95%'!D13+Summary!AF13</f>
        <v>12432333.52482353</v>
      </c>
      <c r="E13" s="36">
        <f>'Total Property Damage 95%'!E13+Summary!AG13</f>
        <v>8175417.0313667618</v>
      </c>
      <c r="F13" s="36">
        <f>'Total Property Damage 95%'!F13+Summary!AH13</f>
        <v>6803941.8430982633</v>
      </c>
      <c r="G13" s="36">
        <f>'Total Property Damage 95%'!G13+Summary!AI13</f>
        <v>4078802.8326426768</v>
      </c>
      <c r="H13" s="37">
        <f>'Total Property Damage 95%'!H13+Summary!AJ13</f>
        <v>15556737.864413137</v>
      </c>
      <c r="I13" s="37">
        <f>'Total Property Damage 95%'!I13+Summary!AK13</f>
        <v>16571763.308705062</v>
      </c>
      <c r="J13" s="37">
        <f>'Total Property Damage 95%'!J13+Summary!AL13</f>
        <v>10483668.31327877</v>
      </c>
      <c r="K13" s="37">
        <f>'Total Property Damage 95%'!K13+Summary!AM13</f>
        <v>7811227.5704924166</v>
      </c>
      <c r="L13" s="37">
        <f>'Total Property Damage 95%'!L13+Summary!AN13</f>
        <v>6977253.0389497215</v>
      </c>
      <c r="M13" s="37">
        <f>'Total Property Damage 95%'!M13+Summary!AO13</f>
        <v>2980647.1710978006</v>
      </c>
      <c r="N13" s="38">
        <f>'Total Property Damage 95%'!N13+Summary!AP13</f>
        <v>1104638695.9974394</v>
      </c>
      <c r="O13" s="38">
        <f>'Total Property Damage 95%'!O13+Summary!AQ13</f>
        <v>1985237567.0324717</v>
      </c>
      <c r="P13" s="38">
        <f>'Total Property Damage 95%'!P13+Summary!AR13</f>
        <v>1469596858.7106204</v>
      </c>
      <c r="Q13" s="38">
        <f>'Total Property Damage 95%'!Q13+Summary!AS13</f>
        <v>516784450.33127308</v>
      </c>
      <c r="R13" s="38">
        <f>'Total Property Damage 95%'!R13+Summary!AT13</f>
        <v>354631764.7159217</v>
      </c>
      <c r="S13" s="38">
        <f>'Total Property Damage 95%'!S13+Summary!AU13</f>
        <v>199869970.68575445</v>
      </c>
    </row>
    <row r="14" spans="1:19" x14ac:dyDescent="0.35">
      <c r="A14">
        <v>2033</v>
      </c>
      <c r="B14" s="36">
        <f>'Total Property Damage 95%'!B14+Summary!AD14</f>
        <v>9400842.1138393003</v>
      </c>
      <c r="C14" s="36">
        <f>'Total Property Damage 95%'!C14+Summary!AE14</f>
        <v>12060770.30884034</v>
      </c>
      <c r="D14" s="36">
        <f>'Total Property Damage 95%'!D14+Summary!AF14</f>
        <v>12716643.014457036</v>
      </c>
      <c r="E14" s="36">
        <f>'Total Property Damage 95%'!E14+Summary!AG14</f>
        <v>8362376.9966128645</v>
      </c>
      <c r="F14" s="36">
        <f>'Total Property Damage 95%'!F14+Summary!AH14</f>
        <v>6959538.1540438216</v>
      </c>
      <c r="G14" s="36">
        <f>'Total Property Damage 95%'!G14+Summary!AI14</f>
        <v>4172079.1551728672</v>
      </c>
      <c r="H14" s="37">
        <f>'Total Property Damage 95%'!H14+Summary!AJ14</f>
        <v>15561055.107810397</v>
      </c>
      <c r="I14" s="37">
        <f>'Total Property Damage 95%'!I14+Summary!AK14</f>
        <v>16576537.340624698</v>
      </c>
      <c r="J14" s="37">
        <f>'Total Property Damage 95%'!J14+Summary!AL14</f>
        <v>10486847.471832152</v>
      </c>
      <c r="K14" s="37">
        <f>'Total Property Damage 95%'!K14+Summary!AM14</f>
        <v>7814151.1614292525</v>
      </c>
      <c r="L14" s="37">
        <f>'Total Property Damage 95%'!L14+Summary!AN14</f>
        <v>6979678.7418322721</v>
      </c>
      <c r="M14" s="37">
        <f>'Total Property Damage 95%'!M14+Summary!AO14</f>
        <v>2981628.8129583495</v>
      </c>
      <c r="N14" s="38">
        <f>'Total Property Damage 95%'!N14+Summary!AP14</f>
        <v>1114287162.0025616</v>
      </c>
      <c r="O14" s="38">
        <f>'Total Property Damage 95%'!O14+Summary!AQ14</f>
        <v>2002660651.6661928</v>
      </c>
      <c r="P14" s="38">
        <f>'Total Property Damage 95%'!P14+Summary!AR14</f>
        <v>1482581396.5064707</v>
      </c>
      <c r="Q14" s="38">
        <f>'Total Property Damage 95%'!Q14+Summary!AS14</f>
        <v>521486582.01352662</v>
      </c>
      <c r="R14" s="38">
        <f>'Total Property Damage 95%'!R14+Summary!AT14</f>
        <v>357824383.71243519</v>
      </c>
      <c r="S14" s="38">
        <f>'Total Property Damage 95%'!S14+Summary!AU14</f>
        <v>201655750.1696822</v>
      </c>
    </row>
    <row r="15" spans="1:19" x14ac:dyDescent="0.35">
      <c r="A15">
        <v>2034</v>
      </c>
      <c r="B15" s="36">
        <f>'Total Property Damage 95%'!B15+Summary!AD15</f>
        <v>9615825.7786657121</v>
      </c>
      <c r="C15" s="36">
        <f>'Total Property Damage 95%'!C15+Summary!AE15</f>
        <v>12336582.685032366</v>
      </c>
      <c r="D15" s="36">
        <f>'Total Property Damage 95%'!D15+Summary!AF15</f>
        <v>13007454.250985788</v>
      </c>
      <c r="E15" s="36">
        <f>'Total Property Damage 95%'!E15+Summary!AG15</f>
        <v>8553612.4659061264</v>
      </c>
      <c r="F15" s="36">
        <f>'Total Property Damage 95%'!F15+Summary!AH15</f>
        <v>7118692.7276168633</v>
      </c>
      <c r="G15" s="36">
        <f>'Total Property Damage 95%'!G15+Summary!AI15</f>
        <v>4267488.5723148221</v>
      </c>
      <c r="H15" s="37">
        <f>'Total Property Damage 95%'!H15+Summary!AJ15</f>
        <v>15565390.142112903</v>
      </c>
      <c r="I15" s="37">
        <f>'Total Property Damage 95%'!I15+Summary!AK15</f>
        <v>16581331.396849152</v>
      </c>
      <c r="J15" s="37">
        <f>'Total Property Damage 95%'!J15+Summary!AL15</f>
        <v>10490040.272167388</v>
      </c>
      <c r="K15" s="37">
        <f>'Total Property Damage 95%'!K15+Summary!AM15</f>
        <v>7817088.3154027006</v>
      </c>
      <c r="L15" s="37">
        <f>'Total Property Damage 95%'!L15+Summary!AN15</f>
        <v>6982115.4218708575</v>
      </c>
      <c r="M15" s="37">
        <f>'Total Property Damage 95%'!M15+Summary!AO15</f>
        <v>2982614.8097113171</v>
      </c>
      <c r="N15" s="38">
        <f>'Total Property Damage 95%'!N15+Summary!AP15</f>
        <v>1124024632.1728933</v>
      </c>
      <c r="O15" s="38">
        <f>'Total Property Damage 95%'!O15+Summary!AQ15</f>
        <v>2020245502.7452805</v>
      </c>
      <c r="P15" s="38">
        <f>'Total Property Damage 95%'!P15+Summary!AR15</f>
        <v>1495687577.6276939</v>
      </c>
      <c r="Q15" s="38">
        <f>'Total Property Damage 95%'!Q15+Summary!AS15</f>
        <v>526234456.36259192</v>
      </c>
      <c r="R15" s="38">
        <f>'Total Property Damage 95%'!R15+Summary!AT15</f>
        <v>361047649.04410398</v>
      </c>
      <c r="S15" s="38">
        <f>'Total Property Damage 95%'!S15+Summary!AU15</f>
        <v>203458505.97765005</v>
      </c>
    </row>
    <row r="16" spans="1:19" x14ac:dyDescent="0.35">
      <c r="A16">
        <v>2035</v>
      </c>
      <c r="B16" s="36">
        <f>'Total Property Damage 95%'!B16+Summary!AD16</f>
        <v>9835725.8090243321</v>
      </c>
      <c r="C16" s="36">
        <f>'Total Property Damage 95%'!C16+Summary!AE16</f>
        <v>12618702.491422687</v>
      </c>
      <c r="D16" s="36">
        <f>'Total Property Damage 95%'!D16+Summary!AF16</f>
        <v>13304915.919959269</v>
      </c>
      <c r="E16" s="36">
        <f>'Total Property Damage 95%'!E16+Summary!AG16</f>
        <v>8749221.2138414104</v>
      </c>
      <c r="F16" s="36">
        <f>'Total Property Damage 95%'!F16+Summary!AH16</f>
        <v>7281486.936138167</v>
      </c>
      <c r="G16" s="36">
        <f>'Total Property Damage 95%'!G16+Summary!AI16</f>
        <v>4365079.8648576969</v>
      </c>
      <c r="H16" s="37">
        <f>'Total Property Damage 95%'!H16+Summary!AJ16</f>
        <v>15569743.073898092</v>
      </c>
      <c r="I16" s="37">
        <f>'Total Property Damage 95%'!I16+Summary!AK16</f>
        <v>16586145.597382568</v>
      </c>
      <c r="J16" s="37">
        <f>'Total Property Damage 95%'!J16+Summary!AL16</f>
        <v>10493246.796079367</v>
      </c>
      <c r="K16" s="37">
        <f>'Total Property Damage 95%'!K16+Summary!AM16</f>
        <v>7820039.113867471</v>
      </c>
      <c r="L16" s="37">
        <f>'Total Property Damage 95%'!L16+Summary!AN16</f>
        <v>6984563.1449572118</v>
      </c>
      <c r="M16" s="37">
        <f>'Total Property Damage 95%'!M16+Summary!AO16</f>
        <v>2983605.1874867408</v>
      </c>
      <c r="N16" s="38">
        <f>'Total Property Damage 95%'!N16+Summary!AP16</f>
        <v>1133851987.0033288</v>
      </c>
      <c r="O16" s="38">
        <f>'Total Property Damage 95%'!O16+Summary!AQ16</f>
        <v>2037993733.007442</v>
      </c>
      <c r="P16" s="38">
        <f>'Total Property Damage 95%'!P16+Summary!AR16</f>
        <v>1508916627.6586721</v>
      </c>
      <c r="Q16" s="38">
        <f>'Total Property Damage 95%'!Q16+Summary!AS16</f>
        <v>531028554.07326365</v>
      </c>
      <c r="R16" s="38">
        <f>'Total Property Damage 95%'!R16+Summary!AT16</f>
        <v>364301878.11638629</v>
      </c>
      <c r="S16" s="38">
        <f>'Total Property Damage 95%'!S16+Summary!AU16</f>
        <v>205278412.04001376</v>
      </c>
    </row>
    <row r="17" spans="1:19" x14ac:dyDescent="0.35">
      <c r="A17">
        <v>2036</v>
      </c>
      <c r="B17" s="36">
        <f>'Total Property Damage 95%'!B17+Summary!AD17</f>
        <v>10060654.635085449</v>
      </c>
      <c r="C17" s="36">
        <f>'Total Property Damage 95%'!C17+Summary!AE17</f>
        <v>12907273.969818927</v>
      </c>
      <c r="D17" s="36">
        <f>'Total Property Damage 95%'!D17+Summary!AF17</f>
        <v>13609180.107150469</v>
      </c>
      <c r="E17" s="36">
        <f>'Total Property Damage 95%'!E17+Summary!AG17</f>
        <v>8949303.2509771716</v>
      </c>
      <c r="F17" s="36">
        <f>'Total Property Damage 95%'!F17+Summary!AH17</f>
        <v>7448004.0127958152</v>
      </c>
      <c r="G17" s="36">
        <f>'Total Property Damage 95%'!G17+Summary!AI17</f>
        <v>4464902.9291367587</v>
      </c>
      <c r="H17" s="37">
        <f>'Total Property Damage 95%'!H17+Summary!AJ17</f>
        <v>15574114.010386351</v>
      </c>
      <c r="I17" s="37">
        <f>'Total Property Damage 95%'!I17+Summary!AK17</f>
        <v>16590980.062953029</v>
      </c>
      <c r="J17" s="37">
        <f>'Total Property Damage 95%'!J17+Summary!AL17</f>
        <v>10496467.125856424</v>
      </c>
      <c r="K17" s="37">
        <f>'Total Property Damage 95%'!K17+Summary!AM17</f>
        <v>7823003.6387696825</v>
      </c>
      <c r="L17" s="37">
        <f>'Total Property Damage 95%'!L17+Summary!AN17</f>
        <v>6987021.9773805849</v>
      </c>
      <c r="M17" s="37">
        <f>'Total Property Damage 95%'!M17+Summary!AO17</f>
        <v>2984599.9725722955</v>
      </c>
      <c r="N17" s="38">
        <f>'Total Property Damage 95%'!N17+Summary!AP17</f>
        <v>1143770116.4070263</v>
      </c>
      <c r="O17" s="38">
        <f>'Total Property Damage 95%'!O17+Summary!AQ17</f>
        <v>2055906972.5790348</v>
      </c>
      <c r="P17" s="38">
        <f>'Total Property Damage 95%'!P17+Summary!AR17</f>
        <v>1522269785.5397205</v>
      </c>
      <c r="Q17" s="38">
        <f>'Total Property Damage 95%'!Q17+Summary!AS17</f>
        <v>535869361.29484272</v>
      </c>
      <c r="R17" s="38">
        <f>'Total Property Damage 95%'!R17+Summary!AT17</f>
        <v>367587391.88782573</v>
      </c>
      <c r="S17" s="38">
        <f>'Total Property Damage 95%'!S17+Summary!AU17</f>
        <v>207115644.21405005</v>
      </c>
    </row>
    <row r="18" spans="1:19" x14ac:dyDescent="0.35">
      <c r="A18">
        <v>2037</v>
      </c>
      <c r="B18" s="36">
        <f>'Total Property Damage 95%'!B18+Summary!AD18</f>
        <v>10290727.258134766</v>
      </c>
      <c r="C18" s="36">
        <f>'Total Property Damage 95%'!C18+Summary!AE18</f>
        <v>13202444.66063026</v>
      </c>
      <c r="D18" s="36">
        <f>'Total Property Damage 95%'!D18+Summary!AF18</f>
        <v>13920402.376314081</v>
      </c>
      <c r="E18" s="36">
        <f>'Total Property Damage 95%'!E18+Summary!AG18</f>
        <v>9153960.874968715</v>
      </c>
      <c r="F18" s="36">
        <f>'Total Property Damage 95%'!F18+Summary!AH18</f>
        <v>7618329.0942005422</v>
      </c>
      <c r="G18" s="36">
        <f>'Total Property Damage 95%'!G18+Summary!AI18</f>
        <v>4567008.8025443051</v>
      </c>
      <c r="H18" s="37">
        <f>'Total Property Damage 95%'!H18+Summary!AJ18</f>
        <v>15578503.059444902</v>
      </c>
      <c r="I18" s="37">
        <f>'Total Property Damage 95%'!I18+Summary!AK18</f>
        <v>16595834.915016953</v>
      </c>
      <c r="J18" s="37">
        <f>'Total Property Damage 95%'!J18+Summary!AL18</f>
        <v>10499701.344283327</v>
      </c>
      <c r="K18" s="37">
        <f>'Total Property Damage 95%'!K18+Summary!AM18</f>
        <v>7825981.9725498287</v>
      </c>
      <c r="L18" s="37">
        <f>'Total Property Damage 95%'!L18+Summary!AN18</f>
        <v>6989491.9858301412</v>
      </c>
      <c r="M18" s="37">
        <f>'Total Property Damage 95%'!M18+Summary!AO18</f>
        <v>2985599.1914142459</v>
      </c>
      <c r="N18" s="38">
        <f>'Total Property Damage 95%'!N18+Summary!AP18</f>
        <v>1153779919.8240089</v>
      </c>
      <c r="O18" s="38">
        <f>'Total Property Damage 95%'!O18+Summary!AQ18</f>
        <v>2073986869.1769865</v>
      </c>
      <c r="P18" s="38">
        <f>'Total Property Damage 95%'!P18+Summary!AR18</f>
        <v>1535748303.7236192</v>
      </c>
      <c r="Q18" s="38">
        <f>'Total Property Damage 95%'!Q18+Summary!AS18</f>
        <v>540757369.69724095</v>
      </c>
      <c r="R18" s="38">
        <f>'Total Property Damage 95%'!R18+Summary!AT18</f>
        <v>370904514.912642</v>
      </c>
      <c r="S18" s="38">
        <f>'Total Property Damage 95%'!S18+Summary!AU18</f>
        <v>208970380.30685741</v>
      </c>
    </row>
    <row r="19" spans="1:19" x14ac:dyDescent="0.35">
      <c r="A19">
        <v>2038</v>
      </c>
      <c r="B19" s="36">
        <f>'Total Property Damage 95%'!B19+Summary!AD19</f>
        <v>10526061.309371091</v>
      </c>
      <c r="C19" s="36">
        <f>'Total Property Damage 95%'!C19+Summary!AE19</f>
        <v>13504365.47830167</v>
      </c>
      <c r="D19" s="36">
        <f>'Total Property Damage 95%'!D19+Summary!AF19</f>
        <v>14238741.848722911</v>
      </c>
      <c r="E19" s="36">
        <f>'Total Property Damage 95%'!E19+Summary!AG19</f>
        <v>9363298.7228707951</v>
      </c>
      <c r="F19" s="36">
        <f>'Total Property Damage 95%'!F19+Summary!AH19</f>
        <v>7792549.2639142564</v>
      </c>
      <c r="G19" s="36">
        <f>'Total Property Damage 95%'!G19+Summary!AI19</f>
        <v>4671449.689623992</v>
      </c>
      <c r="H19" s="37">
        <f>'Total Property Damage 95%'!H19+Summary!AJ19</f>
        <v>15582910.329591695</v>
      </c>
      <c r="I19" s="37">
        <f>'Total Property Damage 95%'!I19+Summary!AK19</f>
        <v>16600710.275763465</v>
      </c>
      <c r="J19" s="37">
        <f>'Total Property Damage 95%'!J19+Summary!AL19</f>
        <v>10502949.534644265</v>
      </c>
      <c r="K19" s="37">
        <f>'Total Property Damage 95%'!K19+Summary!AM19</f>
        <v>7828974.1981457621</v>
      </c>
      <c r="L19" s="37">
        <f>'Total Property Damage 95%'!L19+Summary!AN19</f>
        <v>6991973.2373973755</v>
      </c>
      <c r="M19" s="37">
        <f>'Total Property Damage 95%'!M19+Summary!AO19</f>
        <v>2986602.8706184025</v>
      </c>
      <c r="N19" s="38">
        <f>'Total Property Damage 95%'!N19+Summary!AP19</f>
        <v>1163882306.3310943</v>
      </c>
      <c r="O19" s="38">
        <f>'Total Property Damage 95%'!O19+Summary!AQ19</f>
        <v>2092235088.313205</v>
      </c>
      <c r="P19" s="38">
        <f>'Total Property Damage 95%'!P19+Summary!AR19</f>
        <v>1549353448.3340912</v>
      </c>
      <c r="Q19" s="38">
        <f>'Total Property Damage 95%'!Q19+Summary!AS19</f>
        <v>545693076.53792667</v>
      </c>
      <c r="R19" s="38">
        <f>'Total Property Damage 95%'!R19+Summary!AT19</f>
        <v>374253575.38385993</v>
      </c>
      <c r="S19" s="38">
        <f>'Total Property Damage 95%'!S19+Summary!AU19</f>
        <v>210842800.09854475</v>
      </c>
    </row>
    <row r="20" spans="1:19" x14ac:dyDescent="0.35">
      <c r="A20">
        <v>2039</v>
      </c>
      <c r="B20" s="36">
        <f>'Total Property Damage 95%'!B20+Summary!AD20</f>
        <v>10766777.110048646</v>
      </c>
      <c r="C20" s="36">
        <f>'Total Property Damage 95%'!C20+Summary!AE20</f>
        <v>13813190.788473262</v>
      </c>
      <c r="D20" s="36">
        <f>'Total Property Damage 95%'!D20+Summary!AF20</f>
        <v>14564361.284523167</v>
      </c>
      <c r="E20" s="36">
        <f>'Total Property Damage 95%'!E20+Summary!AG20</f>
        <v>9577423.8246362954</v>
      </c>
      <c r="F20" s="36">
        <f>'Total Property Damage 95%'!F20+Summary!AH20</f>
        <v>7970753.5969739966</v>
      </c>
      <c r="G20" s="36">
        <f>'Total Property Damage 95%'!G20+Summary!AI20</f>
        <v>4778278.9887618991</v>
      </c>
      <c r="H20" s="37">
        <f>'Total Property Damage 95%'!H20+Summary!AJ20</f>
        <v>15587335.929999333</v>
      </c>
      <c r="I20" s="37">
        <f>'Total Property Damage 95%'!I20+Summary!AK20</f>
        <v>16605606.268118823</v>
      </c>
      <c r="J20" s="37">
        <f>'Total Property Damage 95%'!J20+Summary!AL20</f>
        <v>10506211.780725859</v>
      </c>
      <c r="K20" s="37">
        <f>'Total Property Damage 95%'!K20+Summary!AM20</f>
        <v>7831980.398995691</v>
      </c>
      <c r="L20" s="37">
        <f>'Total Property Damage 95%'!L20+Summary!AN20</f>
        <v>6994465.7995785363</v>
      </c>
      <c r="M20" s="37">
        <f>'Total Property Damage 95%'!M20+Summary!AO20</f>
        <v>2987611.0369510851</v>
      </c>
      <c r="N20" s="38">
        <f>'Total Property Damage 95%'!N20+Summary!AP20</f>
        <v>1174078194.7531786</v>
      </c>
      <c r="O20" s="38">
        <f>'Total Property Damage 95%'!O20+Summary!AQ20</f>
        <v>2110653313.5015116</v>
      </c>
      <c r="P20" s="38">
        <f>'Total Property Damage 95%'!P20+Summary!AR20</f>
        <v>1563086499.3262491</v>
      </c>
      <c r="Q20" s="38">
        <f>'Total Property Damage 95%'!Q20+Summary!AS20</f>
        <v>550676984.72972488</v>
      </c>
      <c r="R20" s="38">
        <f>'Total Property Damage 95%'!R20+Summary!AT20</f>
        <v>377634905.17698354</v>
      </c>
      <c r="S20" s="38">
        <f>'Total Property Damage 95%'!S20+Summary!AU20</f>
        <v>212733085.36571136</v>
      </c>
    </row>
    <row r="21" spans="1:19" x14ac:dyDescent="0.35">
      <c r="A21">
        <v>2040</v>
      </c>
      <c r="B21" s="36">
        <f>'Total Property Damage 95%'!B21+Summary!AD21</f>
        <v>12237098.772842718</v>
      </c>
      <c r="C21" s="36">
        <f>'Total Property Damage 95%'!C21+Summary!AE21</f>
        <v>15699533.696941625</v>
      </c>
      <c r="D21" s="36">
        <f>'Total Property Damage 95%'!D21+Summary!AF21</f>
        <v>16553284.774116697</v>
      </c>
      <c r="E21" s="36">
        <f>'Total Property Damage 95%'!E21+Summary!AG21</f>
        <v>10885326.233982185</v>
      </c>
      <c r="F21" s="36">
        <f>'Total Property Damage 95%'!F21+Summary!AH21</f>
        <v>9059247.5411354993</v>
      </c>
      <c r="G21" s="36">
        <f>'Total Property Damage 95%'!G21+Summary!AI21</f>
        <v>5430805.4631414386</v>
      </c>
      <c r="H21" s="37">
        <f>'Total Property Damage 95%'!H21+Summary!AJ21</f>
        <v>17324815.292733565</v>
      </c>
      <c r="I21" s="37">
        <f>'Total Property Damage 95%'!I21+Summary!AK21</f>
        <v>18456792.214107484</v>
      </c>
      <c r="J21" s="37">
        <f>'Total Property Damage 95%'!J21+Summary!AL21</f>
        <v>11677623.828442318</v>
      </c>
      <c r="K21" s="37">
        <f>'Total Property Damage 95%'!K21+Summary!AM21</f>
        <v>8705865.4940722678</v>
      </c>
      <c r="L21" s="37">
        <f>'Total Property Damage 95%'!L21+Summary!AN21</f>
        <v>7774686.9561080877</v>
      </c>
      <c r="M21" s="37">
        <f>'Total Property Damage 95%'!M21+Summary!AO21</f>
        <v>3320810.9645189312</v>
      </c>
      <c r="N21" s="38">
        <f>'Total Property Damage 95%'!N21+Summary!AP21</f>
        <v>1316011756.0996995</v>
      </c>
      <c r="O21" s="38">
        <f>'Total Property Damage 95%'!O21+Summary!AQ21</f>
        <v>2365909859.4349108</v>
      </c>
      <c r="P21" s="38">
        <f>'Total Property Damage 95%'!P21+Summary!AR21</f>
        <v>1752227512.3683121</v>
      </c>
      <c r="Q21" s="38">
        <f>'Total Property Damage 95%'!Q21+Summary!AS21</f>
        <v>617477045.27778256</v>
      </c>
      <c r="R21" s="38">
        <f>'Total Property Damage 95%'!R21+Summary!AT21</f>
        <v>423402637.8751241</v>
      </c>
      <c r="S21" s="38">
        <f>'Total Property Damage 95%'!S21+Summary!AU21</f>
        <v>238498937.32877076</v>
      </c>
    </row>
    <row r="22" spans="1:19" x14ac:dyDescent="0.35">
      <c r="A22">
        <v>2041</v>
      </c>
      <c r="B22" s="36">
        <f>'Total Property Damage 95%'!B22+Summary!AD22</f>
        <v>12516943.526022401</v>
      </c>
      <c r="C22" s="36">
        <f>'Total Property Damage 95%'!C22+Summary!AE22</f>
        <v>16058559.329896953</v>
      </c>
      <c r="D22" s="36">
        <f>'Total Property Damage 95%'!D22+Summary!AF22</f>
        <v>16931834.459619448</v>
      </c>
      <c r="E22" s="36">
        <f>'Total Property Damage 95%'!E22+Summary!AG22</f>
        <v>11134257.903961785</v>
      </c>
      <c r="F22" s="36">
        <f>'Total Property Damage 95%'!F22+Summary!AH22</f>
        <v>9266419.4320553411</v>
      </c>
      <c r="G22" s="36">
        <f>'Total Property Damage 95%'!G22+Summary!AI22</f>
        <v>5555000.1307347473</v>
      </c>
      <c r="H22" s="37">
        <f>'Total Property Damage 95%'!H22+Summary!AJ22</f>
        <v>17329773.903388046</v>
      </c>
      <c r="I22" s="37">
        <f>'Total Property Damage 95%'!I22+Summary!AK22</f>
        <v>18462278.661550362</v>
      </c>
      <c r="J22" s="37">
        <f>'Total Property Damage 95%'!J22+Summary!AL22</f>
        <v>11681280.192647301</v>
      </c>
      <c r="K22" s="37">
        <f>'Total Property Damage 95%'!K22+Summary!AM22</f>
        <v>8709237.1734787691</v>
      </c>
      <c r="L22" s="37">
        <f>'Total Property Damage 95%'!L22+Summary!AN22</f>
        <v>7777481.930409424</v>
      </c>
      <c r="M22" s="37">
        <f>'Total Property Damage 95%'!M22+Summary!AO22</f>
        <v>3321941.2508139526</v>
      </c>
      <c r="N22" s="38">
        <f>'Total Property Damage 95%'!N22+Summary!AP22</f>
        <v>1327551819.6167314</v>
      </c>
      <c r="O22" s="38">
        <f>'Total Property Damage 95%'!O22+Summary!AQ22</f>
        <v>2386758778.6945262</v>
      </c>
      <c r="P22" s="38">
        <f>'Total Property Damage 95%'!P22+Summary!AR22</f>
        <v>1767775575.4341025</v>
      </c>
      <c r="Q22" s="38">
        <f>'Total Property Damage 95%'!Q22+Summary!AS22</f>
        <v>623123737.6070528</v>
      </c>
      <c r="R22" s="38">
        <f>'Total Property Damage 95%'!R22+Summary!AT22</f>
        <v>427232639.47758639</v>
      </c>
      <c r="S22" s="38">
        <f>'Total Property Damage 95%'!S22+Summary!AU22</f>
        <v>240639646.30817938</v>
      </c>
    </row>
    <row r="23" spans="1:19" x14ac:dyDescent="0.35">
      <c r="A23">
        <v>2042</v>
      </c>
      <c r="B23" s="36">
        <f>'Total Property Damage 95%'!B23+Summary!AD23</f>
        <v>12803187.924030969</v>
      </c>
      <c r="C23" s="36">
        <f>'Total Property Damage 95%'!C23+Summary!AE23</f>
        <v>16425795.359900195</v>
      </c>
      <c r="D23" s="36">
        <f>'Total Property Damage 95%'!D23+Summary!AF23</f>
        <v>17319041.029018633</v>
      </c>
      <c r="E23" s="36">
        <f>'Total Property Damage 95%'!E23+Summary!AG23</f>
        <v>11388882.281260105</v>
      </c>
      <c r="F23" s="36">
        <f>'Total Property Damage 95%'!F23+Summary!AH23</f>
        <v>9478329.0445345528</v>
      </c>
      <c r="G23" s="36">
        <f>'Total Property Damage 95%'!G23+Summary!AI23</f>
        <v>5682034.9507811852</v>
      </c>
      <c r="H23" s="37">
        <f>'Total Property Damage 95%'!H23+Summary!AJ23</f>
        <v>17334753.250052582</v>
      </c>
      <c r="I23" s="37">
        <f>'Total Property Damage 95%'!I23+Summary!AK23</f>
        <v>18467788.448550019</v>
      </c>
      <c r="J23" s="37">
        <f>'Total Property Damage 95%'!J23+Summary!AL23</f>
        <v>11684952.457556531</v>
      </c>
      <c r="K23" s="37">
        <f>'Total Property Damage 95%'!K23+Summary!AM23</f>
        <v>8712624.6630035285</v>
      </c>
      <c r="L23" s="37">
        <f>'Total Property Damage 95%'!L23+Summary!AN23</f>
        <v>7780289.7002271051</v>
      </c>
      <c r="M23" s="37">
        <f>'Total Property Damage 95%'!M23+Summary!AO23</f>
        <v>3323076.6132895444</v>
      </c>
      <c r="N23" s="38">
        <f>'Total Property Damage 95%'!N23+Summary!AP23</f>
        <v>1339198906.9477971</v>
      </c>
      <c r="O23" s="38">
        <f>'Total Property Damage 95%'!O23+Summary!AQ23</f>
        <v>2407802334.54807</v>
      </c>
      <c r="P23" s="38">
        <f>'Total Property Damage 95%'!P23+Summary!AR23</f>
        <v>1783470122.446944</v>
      </c>
      <c r="Q23" s="38">
        <f>'Total Property Damage 95%'!Q23+Summary!AS23</f>
        <v>628825703.80253828</v>
      </c>
      <c r="R23" s="38">
        <f>'Total Property Damage 95%'!R23+Summary!AT23</f>
        <v>431099628.49191272</v>
      </c>
      <c r="S23" s="38">
        <f>'Total Property Damage 95%'!S23+Summary!AU23</f>
        <v>242800826.04072237</v>
      </c>
    </row>
    <row r="24" spans="1:19" x14ac:dyDescent="0.35">
      <c r="A24">
        <v>2043</v>
      </c>
      <c r="B24" s="36">
        <f>'Total Property Damage 95%'!B24+Summary!AD24</f>
        <v>13095978.317491299</v>
      </c>
      <c r="C24" s="36">
        <f>'Total Property Damage 95%'!C24+Summary!AE24</f>
        <v>16801429.546858989</v>
      </c>
      <c r="D24" s="36">
        <f>'Total Property Damage 95%'!D24+Summary!AF24</f>
        <v>17715102.452730473</v>
      </c>
      <c r="E24" s="36">
        <f>'Total Property Damage 95%'!E24+Summary!AG24</f>
        <v>11649329.549861444</v>
      </c>
      <c r="F24" s="36">
        <f>'Total Property Damage 95%'!F24+Summary!AH24</f>
        <v>9695084.7234140988</v>
      </c>
      <c r="G24" s="36">
        <f>'Total Property Damage 95%'!G24+Summary!AI24</f>
        <v>5811974.8734602844</v>
      </c>
      <c r="H24" s="37">
        <f>'Total Property Damage 95%'!H24+Summary!AJ24</f>
        <v>17339753.456988223</v>
      </c>
      <c r="I24" s="37">
        <f>'Total Property Damage 95%'!I24+Summary!AK24</f>
        <v>18473321.715022035</v>
      </c>
      <c r="J24" s="37">
        <f>'Total Property Damage 95%'!J24+Summary!AL24</f>
        <v>11688640.718536569</v>
      </c>
      <c r="K24" s="37">
        <f>'Total Property Damage 95%'!K24+Summary!AM24</f>
        <v>8716028.0576166026</v>
      </c>
      <c r="L24" s="37">
        <f>'Total Property Damage 95%'!L24+Summary!AN24</f>
        <v>7783110.342385903</v>
      </c>
      <c r="M24" s="37">
        <f>'Total Property Damage 95%'!M24+Summary!AO24</f>
        <v>3324217.08241134</v>
      </c>
      <c r="N24" s="38">
        <f>'Total Property Damage 95%'!N24+Summary!AP24</f>
        <v>1350954083.6392241</v>
      </c>
      <c r="O24" s="38">
        <f>'Total Property Damage 95%'!O24+Summary!AQ24</f>
        <v>2429042480.0009542</v>
      </c>
      <c r="P24" s="38">
        <f>'Total Property Damage 95%'!P24+Summary!AR24</f>
        <v>1799312638.9323359</v>
      </c>
      <c r="Q24" s="38">
        <f>'Total Property Damage 95%'!Q24+Summary!AS24</f>
        <v>634583528.5846709</v>
      </c>
      <c r="R24" s="38">
        <f>'Total Property Damage 95%'!R24+Summary!AT24</f>
        <v>435003990.54659867</v>
      </c>
      <c r="S24" s="38">
        <f>'Total Property Damage 95%'!S24+Summary!AU24</f>
        <v>244982687.64869764</v>
      </c>
    </row>
    <row r="25" spans="1:19" x14ac:dyDescent="0.35">
      <c r="A25">
        <v>2044</v>
      </c>
      <c r="B25" s="36">
        <f>'Total Property Damage 95%'!B25+Summary!AD25</f>
        <v>13395464.403853372</v>
      </c>
      <c r="C25" s="36">
        <f>'Total Property Damage 95%'!C25+Summary!AE25</f>
        <v>17185653.944478549</v>
      </c>
      <c r="D25" s="36">
        <f>'Total Property Damage 95%'!D25+Summary!AF25</f>
        <v>18120221.228468318</v>
      </c>
      <c r="E25" s="36">
        <f>'Total Property Damage 95%'!E25+Summary!AG25</f>
        <v>11915732.870869568</v>
      </c>
      <c r="F25" s="36">
        <f>'Total Property Damage 95%'!F25+Summary!AH25</f>
        <v>9916797.2912247814</v>
      </c>
      <c r="G25" s="36">
        <f>'Total Property Damage 95%'!G25+Summary!AI25</f>
        <v>5944886.3342682598</v>
      </c>
      <c r="H25" s="37">
        <f>'Total Property Damage 95%'!H25+Summary!AJ25</f>
        <v>17344774.64920564</v>
      </c>
      <c r="I25" s="37">
        <f>'Total Property Damage 95%'!I25+Summary!AK25</f>
        <v>18478878.601726059</v>
      </c>
      <c r="J25" s="37">
        <f>'Total Property Damage 95%'!J25+Summary!AL25</f>
        <v>11692345.071529312</v>
      </c>
      <c r="K25" s="37">
        <f>'Total Property Damage 95%'!K25+Summary!AM25</f>
        <v>8719447.4528609961</v>
      </c>
      <c r="L25" s="37">
        <f>'Total Property Damage 95%'!L25+Summary!AN25</f>
        <v>7785943.9341740636</v>
      </c>
      <c r="M25" s="37">
        <f>'Total Property Damage 95%'!M25+Summary!AO25</f>
        <v>3325362.6888287705</v>
      </c>
      <c r="N25" s="38">
        <f>'Total Property Damage 95%'!N25+Summary!AP25</f>
        <v>1362818426.7103593</v>
      </c>
      <c r="O25" s="38">
        <f>'Total Property Damage 95%'!O25+Summary!AQ25</f>
        <v>2450481189.2544465</v>
      </c>
      <c r="P25" s="38">
        <f>'Total Property Damage 95%'!P25+Summary!AR25</f>
        <v>1815304626.7097919</v>
      </c>
      <c r="Q25" s="38">
        <f>'Total Property Damage 95%'!Q25+Summary!AS25</f>
        <v>640397803.34917092</v>
      </c>
      <c r="R25" s="38">
        <f>'Total Property Damage 95%'!R25+Summary!AT25</f>
        <v>438946115.61394012</v>
      </c>
      <c r="S25" s="38">
        <f>'Total Property Damage 95%'!S25+Summary!AU25</f>
        <v>247185444.60825798</v>
      </c>
    </row>
    <row r="26" spans="1:19" x14ac:dyDescent="0.35">
      <c r="A26">
        <v>2045</v>
      </c>
      <c r="B26" s="36">
        <f>'Total Property Damage 95%'!B26+Summary!AD26</f>
        <v>13701799.303931385</v>
      </c>
      <c r="C26" s="36">
        <f>'Total Property Damage 95%'!C26+Summary!AE26</f>
        <v>17578664.998454604</v>
      </c>
      <c r="D26" s="36">
        <f>'Total Property Damage 95%'!D26+Summary!AF26</f>
        <v>18534604.484775398</v>
      </c>
      <c r="E26" s="36">
        <f>'Total Property Damage 95%'!E26+Summary!AG26</f>
        <v>12188228.450590128</v>
      </c>
      <c r="F26" s="36">
        <f>'Total Property Damage 95%'!F26+Summary!AH26</f>
        <v>10143580.104848428</v>
      </c>
      <c r="G26" s="36">
        <f>'Total Property Damage 95%'!G26+Summary!AI26</f>
        <v>6080837.2879850529</v>
      </c>
      <c r="H26" s="37">
        <f>'Total Property Damage 95%'!H26+Summary!AJ26</f>
        <v>17349816.952469669</v>
      </c>
      <c r="I26" s="37">
        <f>'Total Property Damage 95%'!I26+Summary!AK26</f>
        <v>18484459.250270907</v>
      </c>
      <c r="J26" s="37">
        <f>'Total Property Damage 95%'!J26+Summary!AL26</f>
        <v>11696065.61305546</v>
      </c>
      <c r="K26" s="37">
        <f>'Total Property Damage 95%'!K26+Summary!AM26</f>
        <v>8722882.9448561203</v>
      </c>
      <c r="L26" s="37">
        <f>'Total Property Damage 95%'!L26+Summary!AN26</f>
        <v>7788790.5533461077</v>
      </c>
      <c r="M26" s="37">
        <f>'Total Property Damage 95%'!M26+Summary!AO26</f>
        <v>3326513.4633761691</v>
      </c>
      <c r="N26" s="38">
        <f>'Total Property Damage 95%'!N26+Summary!AP26</f>
        <v>1374793024.7866347</v>
      </c>
      <c r="O26" s="38">
        <f>'Total Property Damage 95%'!O26+Summary!AQ26</f>
        <v>2472120457.9532151</v>
      </c>
      <c r="P26" s="38">
        <f>'Total Property Damage 95%'!P26+Summary!AR26</f>
        <v>1831447604.0848703</v>
      </c>
      <c r="Q26" s="38">
        <f>'Total Property Damage 95%'!Q26+Summary!AS26</f>
        <v>646269126.24833643</v>
      </c>
      <c r="R26" s="38">
        <f>'Total Property Damage 95%'!R26+Summary!AT26</f>
        <v>442926398.06236827</v>
      </c>
      <c r="S26" s="38">
        <f>'Total Property Damage 95%'!S26+Summary!AU26</f>
        <v>249409312.77753404</v>
      </c>
    </row>
    <row r="27" spans="1:19" x14ac:dyDescent="0.35">
      <c r="A27">
        <v>2046</v>
      </c>
      <c r="B27" s="36">
        <f>'Total Property Damage 95%'!B27+Summary!AD27</f>
        <v>14015139.640191128</v>
      </c>
      <c r="C27" s="36">
        <f>'Total Property Damage 95%'!C27+Summary!AE27</f>
        <v>17980663.646911874</v>
      </c>
      <c r="D27" s="36">
        <f>'Total Property Damage 95%'!D27+Summary!AF27</f>
        <v>18958464.086925209</v>
      </c>
      <c r="E27" s="36">
        <f>'Total Property Damage 95%'!E27+Summary!AG27</f>
        <v>12466955.610170016</v>
      </c>
      <c r="F27" s="36">
        <f>'Total Property Damage 95%'!F27+Summary!AH27</f>
        <v>10375549.113474827</v>
      </c>
      <c r="G27" s="36">
        <f>'Total Property Damage 95%'!G27+Summary!AI27</f>
        <v>6219897.2434181562</v>
      </c>
      <c r="H27" s="37">
        <f>'Total Property Damage 95%'!H27+Summary!AJ27</f>
        <v>17354880.493303847</v>
      </c>
      <c r="I27" s="37">
        <f>'Total Property Damage 95%'!I27+Summary!AK27</f>
        <v>18490063.8031197</v>
      </c>
      <c r="J27" s="37">
        <f>'Total Property Damage 95%'!J27+Summary!AL27</f>
        <v>11699802.440217996</v>
      </c>
      <c r="K27" s="37">
        <f>'Total Property Damage 95%'!K27+Summary!AM27</f>
        <v>8726334.6303012706</v>
      </c>
      <c r="L27" s="37">
        <f>'Total Property Damage 95%'!L27+Summary!AN27</f>
        <v>7791650.2781256381</v>
      </c>
      <c r="M27" s="37">
        <f>'Total Property Damage 95%'!M27+Summary!AO27</f>
        <v>3327669.4370738897</v>
      </c>
      <c r="N27" s="38">
        <f>'Total Property Damage 95%'!N27+Summary!AP27</f>
        <v>1386878978.234273</v>
      </c>
      <c r="O27" s="38">
        <f>'Total Property Damage 95%'!O27+Summary!AQ27</f>
        <v>2493962303.4359274</v>
      </c>
      <c r="P27" s="38">
        <f>'Total Property Damage 95%'!P27+Summary!AR27</f>
        <v>1847743106.043597</v>
      </c>
      <c r="Q27" s="38">
        <f>'Total Property Damage 95%'!Q27+Summary!AS27</f>
        <v>652198102.27337253</v>
      </c>
      <c r="R27" s="38">
        <f>'Total Property Damage 95%'!R27+Summary!AT27</f>
        <v>446945236.70944667</v>
      </c>
      <c r="S27" s="38">
        <f>'Total Property Damage 95%'!S27+Summary!AU27</f>
        <v>251654510.42511106</v>
      </c>
    </row>
    <row r="28" spans="1:19" x14ac:dyDescent="0.35">
      <c r="A28">
        <v>2047</v>
      </c>
      <c r="B28" s="36">
        <f>'Total Property Damage 95%'!B28+Summary!AD28</f>
        <v>14335645.616827695</v>
      </c>
      <c r="C28" s="36">
        <f>'Total Property Damage 95%'!C28+Summary!AE28</f>
        <v>18391855.423139405</v>
      </c>
      <c r="D28" s="36">
        <f>'Total Property Damage 95%'!D28+Summary!AF28</f>
        <v>19392016.745243661</v>
      </c>
      <c r="E28" s="36">
        <f>'Total Property Damage 95%'!E28+Summary!AG28</f>
        <v>12752056.856829286</v>
      </c>
      <c r="F28" s="36">
        <f>'Total Property Damage 95%'!F28+Summary!AH28</f>
        <v>10612822.917884067</v>
      </c>
      <c r="G28" s="36">
        <f>'Total Property Damage 95%'!G28+Summary!AI28</f>
        <v>6362137.2989409724</v>
      </c>
      <c r="H28" s="37">
        <f>'Total Property Damage 95%'!H28+Summary!AJ28</f>
        <v>17359965.398994993</v>
      </c>
      <c r="I28" s="37">
        <f>'Total Property Damage 95%'!I28+Summary!AK28</f>
        <v>18495692.403594993</v>
      </c>
      <c r="J28" s="37">
        <f>'Total Property Damage 95%'!J28+Summary!AL28</f>
        <v>11703555.650705706</v>
      </c>
      <c r="K28" s="37">
        <f>'Total Property Damage 95%'!K28+Summary!AM28</f>
        <v>8729802.6064791251</v>
      </c>
      <c r="L28" s="37">
        <f>'Total Property Damage 95%'!L28+Summary!AN28</f>
        <v>7794523.1872081803</v>
      </c>
      <c r="M28" s="37">
        <f>'Total Property Damage 95%'!M28+Summary!AO28</f>
        <v>3328830.6411294276</v>
      </c>
      <c r="N28" s="38">
        <f>'Total Property Damage 95%'!N28+Summary!AP28</f>
        <v>1399077399.296653</v>
      </c>
      <c r="O28" s="38">
        <f>'Total Property Damage 95%'!O28+Summary!AQ28</f>
        <v>2516008764.9889688</v>
      </c>
      <c r="P28" s="38">
        <f>'Total Property Damage 95%'!P28+Summary!AR28</f>
        <v>1864192684.449317</v>
      </c>
      <c r="Q28" s="38">
        <f>'Total Property Damage 95%'!Q28+Summary!AS28</f>
        <v>658185343.33777344</v>
      </c>
      <c r="R28" s="38">
        <f>'Total Property Damage 95%'!R28+Summary!AT28</f>
        <v>451003034.87554193</v>
      </c>
      <c r="S28" s="38">
        <f>'Total Property Damage 95%'!S28+Summary!AU28</f>
        <v>253921258.25886542</v>
      </c>
    </row>
    <row r="29" spans="1:19" x14ac:dyDescent="0.35">
      <c r="A29">
        <v>2048</v>
      </c>
      <c r="B29" s="36">
        <f>'Total Property Damage 95%'!B29+Summary!AD29</f>
        <v>14663481.101674451</v>
      </c>
      <c r="C29" s="36">
        <f>'Total Property Damage 95%'!C29+Summary!AE29</f>
        <v>18812450.560675357</v>
      </c>
      <c r="D29" s="36">
        <f>'Total Property Damage 95%'!D29+Summary!AF29</f>
        <v>19835484.12590846</v>
      </c>
      <c r="E29" s="36">
        <f>'Total Property Damage 95%'!E29+Summary!AG29</f>
        <v>13043677.95672204</v>
      </c>
      <c r="F29" s="36">
        <f>'Total Property Damage 95%'!F29+Summary!AH29</f>
        <v>10855522.831084572</v>
      </c>
      <c r="G29" s="36">
        <f>'Total Property Damage 95%'!G29+Summary!AI29</f>
        <v>6507630.1788438931</v>
      </c>
      <c r="H29" s="37">
        <f>'Total Property Damage 95%'!H29+Summary!AJ29</f>
        <v>17365071.797597822</v>
      </c>
      <c r="I29" s="37">
        <f>'Total Property Damage 95%'!I29+Summary!AK29</f>
        <v>18501345.195883978</v>
      </c>
      <c r="J29" s="37">
        <f>'Total Property Damage 95%'!J29+Summary!AL29</f>
        <v>11707325.342796722</v>
      </c>
      <c r="K29" s="37">
        <f>'Total Property Damage 95%'!K29+Summary!AM29</f>
        <v>8733286.9712592606</v>
      </c>
      <c r="L29" s="37">
        <f>'Total Property Damage 95%'!L29+Summary!AN29</f>
        <v>7797409.3597640153</v>
      </c>
      <c r="M29" s="37">
        <f>'Total Property Damage 95%'!M29+Summary!AO29</f>
        <v>3329997.1069385493</v>
      </c>
      <c r="N29" s="38">
        <f>'Total Property Damage 95%'!N29+Summary!AP29</f>
        <v>1411389412.2323632</v>
      </c>
      <c r="O29" s="38">
        <f>'Total Property Damage 95%'!O29+Summary!AQ29</f>
        <v>2538261904.1032996</v>
      </c>
      <c r="P29" s="38">
        <f>'Total Property Damage 95%'!P29+Summary!AR29</f>
        <v>1880797908.2420063</v>
      </c>
      <c r="Q29" s="38">
        <f>'Total Property Damage 95%'!Q29+Summary!AS29</f>
        <v>664231468.36176956</v>
      </c>
      <c r="R29" s="38">
        <f>'Total Property Damage 95%'!R29+Summary!AT29</f>
        <v>455100200.43817472</v>
      </c>
      <c r="S29" s="38">
        <f>'Total Property Damage 95%'!S29+Summary!AU29</f>
        <v>256209779.45516455</v>
      </c>
    </row>
    <row r="30" spans="1:19" x14ac:dyDescent="0.35">
      <c r="A30">
        <v>2049</v>
      </c>
      <c r="B30" s="36">
        <f>'Total Property Damage 95%'!B30+Summary!AD30</f>
        <v>14998813.709985152</v>
      </c>
      <c r="C30" s="36">
        <f>'Total Property Damage 95%'!C30+Summary!AE30</f>
        <v>19242664.1007949</v>
      </c>
      <c r="D30" s="36">
        <f>'Total Property Damage 95%'!D30+Summary!AF30</f>
        <v>20289092.964282237</v>
      </c>
      <c r="E30" s="36">
        <f>'Total Property Damage 95%'!E30+Summary!AG30</f>
        <v>13341968.009463534</v>
      </c>
      <c r="F30" s="36">
        <f>'Total Property Damage 95%'!F30+Summary!AH30</f>
        <v>11103772.940337842</v>
      </c>
      <c r="G30" s="36">
        <f>'Total Property Damage 95%'!G30+Summary!AI30</f>
        <v>6656450.2705166657</v>
      </c>
      <c r="H30" s="37">
        <f>'Total Property Damage 95%'!H30+Summary!AJ30</f>
        <v>17370199.817939553</v>
      </c>
      <c r="I30" s="37">
        <f>'Total Property Damage 95%'!I30+Summary!AK30</f>
        <v>18507022.325043693</v>
      </c>
      <c r="J30" s="37">
        <f>'Total Property Damage 95%'!J30+Summary!AL30</f>
        <v>11711111.615362065</v>
      </c>
      <c r="K30" s="37">
        <f>'Total Property Damage 95%'!K30+Summary!AM30</f>
        <v>8736787.8231017012</v>
      </c>
      <c r="L30" s="37">
        <f>'Total Property Damage 95%'!L30+Summary!AN30</f>
        <v>7800308.8754410567</v>
      </c>
      <c r="M30" s="37">
        <f>'Total Property Damage 95%'!M30+Summary!AO30</f>
        <v>3331168.8660864267</v>
      </c>
      <c r="N30" s="38">
        <f>'Total Property Damage 95%'!N30+Summary!AP30</f>
        <v>1423816153.4549534</v>
      </c>
      <c r="O30" s="38">
        <f>'Total Property Damage 95%'!O30+Summary!AQ30</f>
        <v>2560723804.734508</v>
      </c>
      <c r="P30" s="38">
        <f>'Total Property Damage 95%'!P30+Summary!AR30</f>
        <v>1897560363.6400738</v>
      </c>
      <c r="Q30" s="38">
        <f>'Total Property Damage 95%'!Q30+Summary!AS30</f>
        <v>670337103.35785675</v>
      </c>
      <c r="R30" s="38">
        <f>'Total Property Damage 95%'!R30+Summary!AT30</f>
        <v>459237145.88706172</v>
      </c>
      <c r="S30" s="38">
        <f>'Total Property Damage 95%'!S30+Summary!AU30</f>
        <v>258520299.68843576</v>
      </c>
    </row>
    <row r="31" spans="1:19" x14ac:dyDescent="0.35">
      <c r="A31">
        <v>2050</v>
      </c>
      <c r="B31" s="36">
        <f>'Total Property Damage 95%'!B31+Summary!AD31</f>
        <v>16708855.861426564</v>
      </c>
      <c r="C31" s="36">
        <f>'Total Property Damage 95%'!C31+Summary!AE31</f>
        <v>21436555.38810927</v>
      </c>
      <c r="D31" s="36">
        <f>'Total Property Damage 95%'!D31+Summary!AF31</f>
        <v>22602289.517976239</v>
      </c>
      <c r="E31" s="36">
        <f>'Total Property Damage 95%'!E31+Summary!AG31</f>
        <v>14863110.155803861</v>
      </c>
      <c r="F31" s="36">
        <f>'Total Property Damage 95%'!F31+Summary!AH31</f>
        <v>12369734.378032841</v>
      </c>
      <c r="G31" s="36">
        <f>'Total Property Damage 95%'!G31+Summary!AI31</f>
        <v>7415364.3260982223</v>
      </c>
      <c r="H31" s="37">
        <f>'Total Property Damage 95%'!H31+Summary!AJ31</f>
        <v>18923589.804337442</v>
      </c>
      <c r="I31" s="37">
        <f>'Total Property Damage 95%'!I31+Summary!AK31</f>
        <v>20162310.527210221</v>
      </c>
      <c r="J31" s="37">
        <f>'Total Property Damage 95%'!J31+Summary!AL31</f>
        <v>12758778.563373003</v>
      </c>
      <c r="K31" s="37">
        <f>'Total Property Damage 95%'!K31+Summary!AM31</f>
        <v>9519115.0354618188</v>
      </c>
      <c r="L31" s="37">
        <f>'Total Property Damage 95%'!L31+Summary!AN31</f>
        <v>8498532.2456779927</v>
      </c>
      <c r="M31" s="37">
        <f>'Total Property Damage 95%'!M31+Summary!AO31</f>
        <v>3629276.494569099</v>
      </c>
      <c r="N31" s="38">
        <f>'Total Property Damage 95%'!N31+Summary!AP31</f>
        <v>1564346321.0236301</v>
      </c>
      <c r="O31" s="38">
        <f>'Total Property Damage 95%'!O31+Summary!AQ31</f>
        <v>2813591565.9094219</v>
      </c>
      <c r="P31" s="38">
        <f>'Total Property Damage 95%'!P31+Summary!AR31</f>
        <v>2085072609.7840152</v>
      </c>
      <c r="Q31" s="38">
        <f>'Total Property Damage 95%'!Q31+Summary!AS31</f>
        <v>736783048.03330982</v>
      </c>
      <c r="R31" s="38">
        <f>'Total Property Damage 95%'!R31+Summary!AT31</f>
        <v>504707076.97333968</v>
      </c>
      <c r="S31" s="38">
        <f>'Total Property Damage 95%'!S31+Summary!AU31</f>
        <v>284096503.39558738</v>
      </c>
    </row>
    <row r="32" spans="1:19" x14ac:dyDescent="0.35">
      <c r="A32">
        <v>2051</v>
      </c>
      <c r="B32" s="36">
        <f>'Total Property Damage 95%'!B32+Summary!AD32</f>
        <v>17090963.232728723</v>
      </c>
      <c r="C32" s="36">
        <f>'Total Property Damage 95%'!C32+Summary!AE32</f>
        <v>21926778.41098142</v>
      </c>
      <c r="D32" s="36">
        <f>'Total Property Damage 95%'!D32+Summary!AF32</f>
        <v>23119171.194660168</v>
      </c>
      <c r="E32" s="36">
        <f>'Total Property Damage 95%'!E32+Summary!AG32</f>
        <v>15203007.991904037</v>
      </c>
      <c r="F32" s="36">
        <f>'Total Property Damage 95%'!F32+Summary!AH32</f>
        <v>12652612.315702269</v>
      </c>
      <c r="G32" s="36">
        <f>'Total Property Damage 95%'!G32+Summary!AI32</f>
        <v>7584942.9850675911</v>
      </c>
      <c r="H32" s="37">
        <f>'Total Property Damage 95%'!H32+Summary!AJ32</f>
        <v>18929222.280813627</v>
      </c>
      <c r="I32" s="37">
        <f>'Total Property Damage 95%'!I32+Summary!AK32</f>
        <v>20168547.008737288</v>
      </c>
      <c r="J32" s="37">
        <f>'Total Property Damage 95%'!J32+Summary!AL32</f>
        <v>12762938.655285541</v>
      </c>
      <c r="K32" s="37">
        <f>'Total Property Damage 95%'!K32+Summary!AM32</f>
        <v>9522964.0692540426</v>
      </c>
      <c r="L32" s="37">
        <f>'Total Property Damage 95%'!L32+Summary!AN32</f>
        <v>8501719.4507827107</v>
      </c>
      <c r="M32" s="37">
        <f>'Total Property Damage 95%'!M32+Summary!AO32</f>
        <v>3630564.2980087367</v>
      </c>
      <c r="N32" s="38">
        <f>'Total Property Damage 95%'!N32+Summary!AP32</f>
        <v>1578134023.1299114</v>
      </c>
      <c r="O32" s="38">
        <f>'Total Property Damage 95%'!O32+Summary!AQ32</f>
        <v>2838516581.6244755</v>
      </c>
      <c r="P32" s="38">
        <f>'Total Property Damage 95%'!P32+Summary!AR32</f>
        <v>2103676435.8140287</v>
      </c>
      <c r="Q32" s="38">
        <f>'Total Property Damage 95%'!Q32+Summary!AS32</f>
        <v>743564431.07415366</v>
      </c>
      <c r="R32" s="38">
        <f>'Total Property Damage 95%'!R32+Summary!AT32</f>
        <v>509300664.37537467</v>
      </c>
      <c r="S32" s="38">
        <f>'Total Property Damage 95%'!S32+Summary!AU32</f>
        <v>286661570.7654717</v>
      </c>
    </row>
    <row r="33" spans="1:19" x14ac:dyDescent="0.35">
      <c r="A33">
        <v>2052</v>
      </c>
      <c r="B33" s="36">
        <f>'Total Property Damage 95%'!B33+Summary!AD33</f>
        <v>17481808.847056877</v>
      </c>
      <c r="C33" s="36">
        <f>'Total Property Damage 95%'!C33+Summary!AE33</f>
        <v>22428212.125487696</v>
      </c>
      <c r="D33" s="36">
        <f>'Total Property Damage 95%'!D33+Summary!AF33</f>
        <v>23647873.207840499</v>
      </c>
      <c r="E33" s="36">
        <f>'Total Property Damage 95%'!E33+Summary!AG33</f>
        <v>15550678.799998267</v>
      </c>
      <c r="F33" s="36">
        <f>'Total Property Damage 95%'!F33+Summary!AH33</f>
        <v>12941959.262743654</v>
      </c>
      <c r="G33" s="36">
        <f>'Total Property Damage 95%'!G33+Summary!AI33</f>
        <v>7758399.6627442325</v>
      </c>
      <c r="H33" s="37">
        <f>'Total Property Damage 95%'!H33+Summary!AJ33</f>
        <v>18934878.731664229</v>
      </c>
      <c r="I33" s="37">
        <f>'Total Property Damage 95%'!I33+Summary!AK33</f>
        <v>20174810.475374285</v>
      </c>
      <c r="J33" s="37">
        <f>'Total Property Damage 95%'!J33+Summary!AL33</f>
        <v>12767117.132041177</v>
      </c>
      <c r="K33" s="37">
        <f>'Total Property Damage 95%'!K33+Summary!AM33</f>
        <v>9526831.3847947661</v>
      </c>
      <c r="L33" s="37">
        <f>'Total Property Damage 95%'!L33+Summary!AN33</f>
        <v>8504921.4513424374</v>
      </c>
      <c r="M33" s="37">
        <f>'Total Property Damage 95%'!M33+Summary!AO33</f>
        <v>3631857.9709019819</v>
      </c>
      <c r="N33" s="38">
        <f>'Total Property Damage 95%'!N33+Summary!AP33</f>
        <v>1592050470.4526546</v>
      </c>
      <c r="O33" s="38">
        <f>'Total Property Damage 95%'!O33+Summary!AQ33</f>
        <v>2863675919.2939768</v>
      </c>
      <c r="P33" s="38">
        <f>'Total Property Damage 95%'!P33+Summary!AR33</f>
        <v>2122456801.4846492</v>
      </c>
      <c r="Q33" s="38">
        <f>'Total Property Damage 95%'!Q33+Summary!AS33</f>
        <v>750412719.43223095</v>
      </c>
      <c r="R33" s="38">
        <f>'Total Property Damage 95%'!R33+Summary!AT33</f>
        <v>513938954.75709718</v>
      </c>
      <c r="S33" s="38">
        <f>'Total Property Damage 95%'!S33+Summary!AU33</f>
        <v>289251351.41067636</v>
      </c>
    </row>
    <row r="34" spans="1:19" x14ac:dyDescent="0.35">
      <c r="A34">
        <v>2053</v>
      </c>
      <c r="B34" s="36">
        <f>'Total Property Damage 95%'!B34+Summary!AD34</f>
        <v>17881592.535392877</v>
      </c>
      <c r="C34" s="36">
        <f>'Total Property Damage 95%'!C34+Summary!AE34</f>
        <v>22941112.90393427</v>
      </c>
      <c r="D34" s="36">
        <f>'Total Property Damage 95%'!D34+Summary!AF34</f>
        <v>24188665.871519819</v>
      </c>
      <c r="E34" s="36">
        <f>'Total Property Damage 95%'!E34+Summary!AG34</f>
        <v>15906300.336715758</v>
      </c>
      <c r="F34" s="36">
        <f>'Total Property Damage 95%'!F34+Summary!AH34</f>
        <v>13237923.156046662</v>
      </c>
      <c r="G34" s="36">
        <f>'Total Property Damage 95%'!G34+Summary!AI34</f>
        <v>7935823.0438080784</v>
      </c>
      <c r="H34" s="37">
        <f>'Total Property Damage 95%'!H34+Summary!AJ34</f>
        <v>18940559.300612196</v>
      </c>
      <c r="I34" s="37">
        <f>'Total Property Damage 95%'!I34+Summary!AK34</f>
        <v>20181101.088950578</v>
      </c>
      <c r="J34" s="37">
        <f>'Total Property Damage 95%'!J34+Summary!AL34</f>
        <v>12771314.103942981</v>
      </c>
      <c r="K34" s="37">
        <f>'Total Property Damage 95%'!K34+Summary!AM34</f>
        <v>9530717.0919285957</v>
      </c>
      <c r="L34" s="37">
        <f>'Total Property Damage 95%'!L34+Summary!AN34</f>
        <v>8508138.3362144809</v>
      </c>
      <c r="M34" s="37">
        <f>'Total Property Damage 95%'!M34+Summary!AO34</f>
        <v>3633157.54848608</v>
      </c>
      <c r="N34" s="38">
        <f>'Total Property Damage 95%'!N34+Summary!AP34</f>
        <v>1606096955.1783819</v>
      </c>
      <c r="O34" s="38">
        <f>'Total Property Damage 95%'!O34+Summary!AQ34</f>
        <v>2889071949.3341937</v>
      </c>
      <c r="P34" s="38">
        <f>'Total Property Damage 95%'!P34+Summary!AR34</f>
        <v>2141415511.8806486</v>
      </c>
      <c r="Q34" s="38">
        <f>'Total Property Damage 95%'!Q34+Summary!AS34</f>
        <v>757328626.75371242</v>
      </c>
      <c r="R34" s="38">
        <f>'Total Property Damage 95%'!R34+Summary!AT34</f>
        <v>518622418.07086867</v>
      </c>
      <c r="S34" s="38">
        <f>'Total Property Damage 95%'!S34+Summary!AU34</f>
        <v>291866102.32732642</v>
      </c>
    </row>
    <row r="35" spans="1:19" x14ac:dyDescent="0.35">
      <c r="A35">
        <v>2054</v>
      </c>
      <c r="B35" s="36">
        <f>'Total Property Damage 95%'!B35+Summary!AD35</f>
        <v>18290518.698564168</v>
      </c>
      <c r="C35" s="36">
        <f>'Total Property Damage 95%'!C35+Summary!AE35</f>
        <v>23465742.981491234</v>
      </c>
      <c r="D35" s="36">
        <f>'Total Property Damage 95%'!D35+Summary!AF35</f>
        <v>24741825.681391057</v>
      </c>
      <c r="E35" s="36">
        <f>'Total Property Damage 95%'!E35+Summary!AG35</f>
        <v>16270054.423722776</v>
      </c>
      <c r="F35" s="36">
        <f>'Total Property Damage 95%'!F35+Summary!AH35</f>
        <v>13540655.315603701</v>
      </c>
      <c r="G35" s="36">
        <f>'Total Property Damage 95%'!G35+Summary!AI35</f>
        <v>8117303.8410294447</v>
      </c>
      <c r="H35" s="37">
        <f>'Total Property Damage 95%'!H35+Summary!AJ35</f>
        <v>18946264.132247522</v>
      </c>
      <c r="I35" s="37">
        <f>'Total Property Damage 95%'!I35+Summary!AK35</f>
        <v>20187419.01227181</v>
      </c>
      <c r="J35" s="37">
        <f>'Total Property Damage 95%'!J35+Summary!AL35</f>
        <v>12775529.681959458</v>
      </c>
      <c r="K35" s="37">
        <f>'Total Property Damage 95%'!K35+Summary!AM35</f>
        <v>9534621.3011628296</v>
      </c>
      <c r="L35" s="37">
        <f>'Total Property Damage 95%'!L35+Summary!AN35</f>
        <v>8511370.1947922166</v>
      </c>
      <c r="M35" s="37">
        <f>'Total Property Damage 95%'!M35+Summary!AO35</f>
        <v>3634463.0662108581</v>
      </c>
      <c r="N35" s="38">
        <f>'Total Property Damage 95%'!N35+Summary!AP35</f>
        <v>1620274783.5213916</v>
      </c>
      <c r="O35" s="38">
        <f>'Total Property Damage 95%'!O35+Summary!AQ35</f>
        <v>2914707068.097538</v>
      </c>
      <c r="P35" s="38">
        <f>'Total Property Damage 95%'!P35+Summary!AR35</f>
        <v>2160554392.0457006</v>
      </c>
      <c r="Q35" s="38">
        <f>'Total Property Damage 95%'!Q35+Summary!AS35</f>
        <v>764312874.89294529</v>
      </c>
      <c r="R35" s="38">
        <f>'Total Property Damage 95%'!R35+Summary!AT35</f>
        <v>523351529.60357606</v>
      </c>
      <c r="S35" s="38">
        <f>'Total Property Damage 95%'!S35+Summary!AU35</f>
        <v>294506083.39942318</v>
      </c>
    </row>
    <row r="36" spans="1:19" x14ac:dyDescent="0.35">
      <c r="A36">
        <v>2055</v>
      </c>
      <c r="B36" s="36">
        <f>'Total Property Damage 95%'!B36+Summary!AD36</f>
        <v>18708796.411749527</v>
      </c>
      <c r="C36" s="36">
        <f>'Total Property Damage 95%'!C36+Summary!AE36</f>
        <v>24002370.5902678</v>
      </c>
      <c r="D36" s="36">
        <f>'Total Property Damage 95%'!D36+Summary!AF36</f>
        <v>25307635.456203811</v>
      </c>
      <c r="E36" s="36">
        <f>'Total Property Damage 95%'!E36+Summary!AG36</f>
        <v>16642127.040684171</v>
      </c>
      <c r="F36" s="36">
        <f>'Total Property Damage 95%'!F36+Summary!AH36</f>
        <v>13850310.521876585</v>
      </c>
      <c r="G36" s="36">
        <f>'Total Property Damage 95%'!G36+Summary!AI36</f>
        <v>8302934.8416485293</v>
      </c>
      <c r="H36" s="37">
        <f>'Total Property Damage 95%'!H36+Summary!AJ36</f>
        <v>18951993.372032478</v>
      </c>
      <c r="I36" s="37">
        <f>'Total Property Damage 95%'!I36+Summary!AK36</f>
        <v>20193764.40912579</v>
      </c>
      <c r="J36" s="37">
        <f>'Total Property Damage 95%'!J36+Summary!AL36</f>
        <v>12779763.977728581</v>
      </c>
      <c r="K36" s="37">
        <f>'Total Property Damage 95%'!K36+Summary!AM36</f>
        <v>9538544.1236714516</v>
      </c>
      <c r="L36" s="37">
        <f>'Total Property Damage 95%'!L36+Summary!AN36</f>
        <v>8514617.1170083173</v>
      </c>
      <c r="M36" s="37">
        <f>'Total Property Damage 95%'!M36+Summary!AO36</f>
        <v>3635774.5597400088</v>
      </c>
      <c r="N36" s="38">
        <f>'Total Property Damage 95%'!N36+Summary!AP36</f>
        <v>1634585275.8876235</v>
      </c>
      <c r="O36" s="38">
        <f>'Total Property Damage 95%'!O36+Summary!AQ36</f>
        <v>2940583698.1775899</v>
      </c>
      <c r="P36" s="38">
        <f>'Total Property Damage 95%'!P36+Summary!AR36</f>
        <v>2179875287.2191997</v>
      </c>
      <c r="Q36" s="38">
        <f>'Total Property Damage 95%'!Q36+Summary!AS36</f>
        <v>771366194.01299989</v>
      </c>
      <c r="R36" s="38">
        <f>'Total Property Damage 95%'!R36+Summary!AT36</f>
        <v>528126770.04130125</v>
      </c>
      <c r="S36" s="38">
        <f>'Total Property Damage 95%'!S36+Summary!AU36</f>
        <v>297171557.43356919</v>
      </c>
    </row>
    <row r="37" spans="1:19" x14ac:dyDescent="0.35">
      <c r="A37">
        <v>2056</v>
      </c>
      <c r="B37" s="36">
        <f>'Total Property Damage 95%'!B37+Summary!AD37</f>
        <v>19136639.531374745</v>
      </c>
      <c r="C37" s="36">
        <f>'Total Property Damage 95%'!C37+Summary!AE37</f>
        <v>24551270.096453644</v>
      </c>
      <c r="D37" s="36">
        <f>'Total Property Damage 95%'!D37+Summary!AF37</f>
        <v>25886384.482363507</v>
      </c>
      <c r="E37" s="36">
        <f>'Total Property Damage 95%'!E37+Summary!AG37</f>
        <v>17022708.42035079</v>
      </c>
      <c r="F37" s="36">
        <f>'Total Property Damage 95%'!F37+Summary!AH37</f>
        <v>14167047.094932463</v>
      </c>
      <c r="G37" s="36">
        <f>'Total Property Damage 95%'!G37+Summary!AI37</f>
        <v>8492810.9548155349</v>
      </c>
      <c r="H37" s="37">
        <f>'Total Property Damage 95%'!H37+Summary!AJ37</f>
        <v>18957747.166306876</v>
      </c>
      <c r="I37" s="37">
        <f>'Total Property Damage 95%'!I37+Summary!AK37</f>
        <v>20200137.44428844</v>
      </c>
      <c r="J37" s="37">
        <f>'Total Property Damage 95%'!J37+Summary!AL37</f>
        <v>12784017.103561804</v>
      </c>
      <c r="K37" s="37">
        <f>'Total Property Damage 95%'!K37+Summary!AM37</f>
        <v>9542485.6712991558</v>
      </c>
      <c r="L37" s="37">
        <f>'Total Property Damage 95%'!L37+Summary!AN37</f>
        <v>8517879.1933380254</v>
      </c>
      <c r="M37" s="37">
        <f>'Total Property Damage 95%'!M37+Summary!AO37</f>
        <v>3637092.0649523796</v>
      </c>
      <c r="N37" s="38">
        <f>'Total Property Damage 95%'!N37+Summary!AP37</f>
        <v>1649029767.0405505</v>
      </c>
      <c r="O37" s="38">
        <f>'Total Property Damage 95%'!O37+Summary!AQ37</f>
        <v>2966704288.7179198</v>
      </c>
      <c r="P37" s="38">
        <f>'Total Property Damage 95%'!P37+Summary!AR37</f>
        <v>2199380063.0760493</v>
      </c>
      <c r="Q37" s="38">
        <f>'Total Property Damage 95%'!Q37+Summary!AS37</f>
        <v>778489322.68750119</v>
      </c>
      <c r="R37" s="38">
        <f>'Total Property Damage 95%'!R37+Summary!AT37</f>
        <v>532948625.53481328</v>
      </c>
      <c r="S37" s="38">
        <f>'Total Property Damage 95%'!S37+Summary!AU37</f>
        <v>299862790.19413322</v>
      </c>
    </row>
    <row r="38" spans="1:19" x14ac:dyDescent="0.35">
      <c r="A38">
        <v>2057</v>
      </c>
      <c r="B38" s="36">
        <f>'Total Property Damage 95%'!B38+Summary!AD38</f>
        <v>19574266.80445281</v>
      </c>
      <c r="C38" s="36">
        <f>'Total Property Damage 95%'!C38+Summary!AE38</f>
        <v>25112722.140596431</v>
      </c>
      <c r="D38" s="36">
        <f>'Total Property Damage 95%'!D38+Summary!AF38</f>
        <v>26478368.661837325</v>
      </c>
      <c r="E38" s="36">
        <f>'Total Property Damage 95%'!E38+Summary!AG38</f>
        <v>17411993.145821396</v>
      </c>
      <c r="F38" s="36">
        <f>'Total Property Damage 95%'!F38+Summary!AH38</f>
        <v>14491026.975389481</v>
      </c>
      <c r="G38" s="36">
        <f>'Total Property Damage 95%'!G38+Summary!AI38</f>
        <v>8687029.2601156849</v>
      </c>
      <c r="H38" s="37">
        <f>'Total Property Damage 95%'!H38+Summary!AJ38</f>
        <v>18963525.662293356</v>
      </c>
      <c r="I38" s="37">
        <f>'Total Property Damage 95%'!I38+Summary!AK38</f>
        <v>20206538.283529732</v>
      </c>
      <c r="J38" s="37">
        <f>'Total Property Damage 95%'!J38+Summary!AL38</f>
        <v>12788289.172448142</v>
      </c>
      <c r="K38" s="37">
        <f>'Total Property Damage 95%'!K38+Summary!AM38</f>
        <v>9546446.0565653909</v>
      </c>
      <c r="L38" s="37">
        <f>'Total Property Damage 95%'!L38+Summary!AN38</f>
        <v>8521156.5148024019</v>
      </c>
      <c r="M38" s="37">
        <f>'Total Property Damage 95%'!M38+Summary!AO38</f>
        <v>3638415.6179432715</v>
      </c>
      <c r="N38" s="38">
        <f>'Total Property Damage 95%'!N38+Summary!AP38</f>
        <v>1663609606.26913</v>
      </c>
      <c r="O38" s="38">
        <f>'Total Property Damage 95%'!O38+Summary!AQ38</f>
        <v>2993071315.7247648</v>
      </c>
      <c r="P38" s="38">
        <f>'Total Property Damage 95%'!P38+Summary!AR38</f>
        <v>2219070605.9694605</v>
      </c>
      <c r="Q38" s="38">
        <f>'Total Property Damage 95%'!Q38+Summary!AS38</f>
        <v>785683008.00377405</v>
      </c>
      <c r="R38" s="38">
        <f>'Total Property Damage 95%'!R38+Summary!AT38</f>
        <v>537817587.76589572</v>
      </c>
      <c r="S38" s="38">
        <f>'Total Property Damage 95%'!S38+Summary!AU38</f>
        <v>302580050.43886012</v>
      </c>
    </row>
    <row r="39" spans="1:19" x14ac:dyDescent="0.35">
      <c r="A39">
        <v>2058</v>
      </c>
      <c r="B39" s="36">
        <f>'Total Property Damage 95%'!B39+Summary!AD39</f>
        <v>20021901.980424579</v>
      </c>
      <c r="C39" s="36">
        <f>'Total Property Damage 95%'!C39+Summary!AE39</f>
        <v>25687013.781087343</v>
      </c>
      <c r="D39" s="36">
        <f>'Total Property Damage 95%'!D39+Summary!AF39</f>
        <v>27083890.663442545</v>
      </c>
      <c r="E39" s="36">
        <f>'Total Property Damage 95%'!E39+Summary!AG39</f>
        <v>17810180.250028841</v>
      </c>
      <c r="F39" s="36">
        <f>'Total Property Damage 95%'!F39+Summary!AH39</f>
        <v>14822415.807213541</v>
      </c>
      <c r="G39" s="36">
        <f>'Total Property Damage 95%'!G39+Summary!AI39</f>
        <v>8885689.0572039299</v>
      </c>
      <c r="H39" s="37">
        <f>'Total Property Damage 95%'!H39+Summary!AJ39</f>
        <v>18969329.008102719</v>
      </c>
      <c r="I39" s="37">
        <f>'Total Property Damage 95%'!I39+Summary!AK39</f>
        <v>20212967.093619704</v>
      </c>
      <c r="J39" s="37">
        <f>'Total Property Damage 95%'!J39+Summary!AL39</f>
        <v>12792580.29805826</v>
      </c>
      <c r="K39" s="37">
        <f>'Total Property Damage 95%'!K39+Summary!AM39</f>
        <v>9550425.3926684372</v>
      </c>
      <c r="L39" s="37">
        <f>'Total Property Damage 95%'!L39+Summary!AN39</f>
        <v>8524449.1729716416</v>
      </c>
      <c r="M39" s="37">
        <f>'Total Property Damage 95%'!M39+Summary!AO39</f>
        <v>3639745.2550257458</v>
      </c>
      <c r="N39" s="38">
        <f>'Total Property Damage 95%'!N39+Summary!AP39</f>
        <v>1678326157.5578403</v>
      </c>
      <c r="O39" s="38">
        <f>'Total Property Damage 95%'!O39+Summary!AQ39</f>
        <v>3019687282.3836017</v>
      </c>
      <c r="P39" s="38">
        <f>'Total Property Damage 95%'!P39+Summary!AR39</f>
        <v>2238948823.1768012</v>
      </c>
      <c r="Q39" s="38">
        <f>'Total Property Damage 95%'!Q39+Summary!AS39</f>
        <v>792948005.66730714</v>
      </c>
      <c r="R39" s="38">
        <f>'Total Property Damage 95%'!R39+Summary!AT39</f>
        <v>542734154.01451945</v>
      </c>
      <c r="S39" s="38">
        <f>'Total Property Damage 95%'!S39+Summary!AU39</f>
        <v>305323609.95493317</v>
      </c>
    </row>
    <row r="40" spans="1:19" x14ac:dyDescent="0.35">
      <c r="A40">
        <v>2059</v>
      </c>
      <c r="B40" s="36">
        <f>'Total Property Damage 95%'!B40+Summary!AD40</f>
        <v>20479773.925557051</v>
      </c>
      <c r="C40" s="36">
        <f>'Total Property Damage 95%'!C40+Summary!AE40</f>
        <v>26274438.640927844</v>
      </c>
      <c r="D40" s="36">
        <f>'Total Property Damage 95%'!D40+Summary!AF40</f>
        <v>27703260.077594612</v>
      </c>
      <c r="E40" s="36">
        <f>'Total Property Damage 95%'!E40+Summary!AG40</f>
        <v>18217473.317501329</v>
      </c>
      <c r="F40" s="36">
        <f>'Total Property Damage 95%'!F40+Summary!AH40</f>
        <v>15161383.022408511</v>
      </c>
      <c r="G40" s="36">
        <f>'Total Property Damage 95%'!G40+Summary!AI40</f>
        <v>9088891.9165747371</v>
      </c>
      <c r="H40" s="37">
        <f>'Total Property Damage 95%'!H40+Summary!AJ40</f>
        <v>18975157.352739301</v>
      </c>
      <c r="I40" s="37">
        <f>'Total Property Damage 95%'!I40+Summary!AK40</f>
        <v>20219424.042334478</v>
      </c>
      <c r="J40" s="37">
        <f>'Total Property Damage 95%'!J40+Summary!AL40</f>
        <v>12796890.594748575</v>
      </c>
      <c r="K40" s="37">
        <f>'Total Property Damage 95%'!K40+Summary!AM40</f>
        <v>9554423.7934894897</v>
      </c>
      <c r="L40" s="37">
        <f>'Total Property Damage 95%'!L40+Summary!AN40</f>
        <v>8527757.2599683721</v>
      </c>
      <c r="M40" s="37">
        <f>'Total Property Damage 95%'!M40+Summary!AO40</f>
        <v>3641081.0127319354</v>
      </c>
      <c r="N40" s="38">
        <f>'Total Property Damage 95%'!N40+Summary!AP40</f>
        <v>1693180799.7588277</v>
      </c>
      <c r="O40" s="38">
        <f>'Total Property Damage 95%'!O40+Summary!AQ40</f>
        <v>3046554719.3796678</v>
      </c>
      <c r="P40" s="38">
        <f>'Total Property Damage 95%'!P40+Summary!AR40</f>
        <v>2259016643.1485248</v>
      </c>
      <c r="Q40" s="38">
        <f>'Total Property Damage 95%'!Q40+Summary!AS40</f>
        <v>800285080.1075629</v>
      </c>
      <c r="R40" s="38">
        <f>'Total Property Damage 95%'!R40+Summary!AT40</f>
        <v>547698827.22687244</v>
      </c>
      <c r="S40" s="38">
        <f>'Total Property Damage 95%'!S40+Summary!AU40</f>
        <v>308093743.59549254</v>
      </c>
    </row>
    <row r="41" spans="1:19" x14ac:dyDescent="0.35">
      <c r="A41">
        <v>2060</v>
      </c>
      <c r="B41" s="36">
        <f>'Total Property Damage 95%'!B41+Summary!AD41</f>
        <v>22201787.679332867</v>
      </c>
      <c r="C41" s="36">
        <f>'Total Property Damage 95%'!C41+Summary!AE41</f>
        <v>28483688.844415419</v>
      </c>
      <c r="D41" s="36">
        <f>'Total Property Damage 95%'!D41+Summary!AF41</f>
        <v>30032650.775531668</v>
      </c>
      <c r="E41" s="36">
        <f>'Total Property Damage 95%'!E41+Summary!AG41</f>
        <v>19749264.621732142</v>
      </c>
      <c r="F41" s="36">
        <f>'Total Property Damage 95%'!F41+Summary!AH41</f>
        <v>16436207.157955725</v>
      </c>
      <c r="G41" s="36">
        <f>'Total Property Damage 95%'!G41+Summary!AI41</f>
        <v>9853118.9507116787</v>
      </c>
      <c r="H41" s="37">
        <f>'Total Property Damage 95%'!H41+Summary!AJ41</f>
        <v>20116957.43228972</v>
      </c>
      <c r="I41" s="37">
        <f>'Total Property Damage 95%'!I41+Summary!AK41</f>
        <v>21436358.668431301</v>
      </c>
      <c r="J41" s="37">
        <f>'Total Property Damage 95%'!J41+Summary!AL41</f>
        <v>13567328.077591728</v>
      </c>
      <c r="K41" s="37">
        <f>'Total Property Damage 95%'!K41+Summary!AM41</f>
        <v>10130480.393836794</v>
      </c>
      <c r="L41" s="37">
        <f>'Total Property Damage 95%'!L41+Summary!AN41</f>
        <v>9041635.9841898195</v>
      </c>
      <c r="M41" s="37">
        <f>'Total Property Damage 95%'!M41+Summary!AO41</f>
        <v>3860409.099564312</v>
      </c>
      <c r="N41" s="38">
        <f>'Total Property Damage 95%'!N41+Summary!AP41</f>
        <v>1810403174.3762038</v>
      </c>
      <c r="O41" s="38">
        <f>'Total Property Damage 95%'!O41+Summary!AQ41</f>
        <v>3257624869.4071875</v>
      </c>
      <c r="P41" s="38">
        <f>'Total Property Damage 95%'!P41+Summary!AR41</f>
        <v>2415682650.267992</v>
      </c>
      <c r="Q41" s="38">
        <f>'Total Property Damage 95%'!Q41+Summary!AS41</f>
        <v>856032703.27647197</v>
      </c>
      <c r="R41" s="38">
        <f>'Total Property Damage 95%'!R41+Summary!AT41</f>
        <v>585789987.77921534</v>
      </c>
      <c r="S41" s="38">
        <f>'Total Property Damage 95%'!S41+Summary!AU41</f>
        <v>329496443.49625719</v>
      </c>
    </row>
    <row r="42" spans="1:19" x14ac:dyDescent="0.35">
      <c r="A42">
        <v>2061</v>
      </c>
      <c r="B42" s="36">
        <f>'Total Property Damage 95%'!B42+Summary!AD42</f>
        <v>22709510.458122473</v>
      </c>
      <c r="C42" s="36">
        <f>'Total Property Damage 95%'!C42+Summary!AE42</f>
        <v>29135069.618754022</v>
      </c>
      <c r="D42" s="36">
        <f>'Total Property Damage 95%'!D42+Summary!AF42</f>
        <v>30719454.069320709</v>
      </c>
      <c r="E42" s="36">
        <f>'Total Property Damage 95%'!E42+Summary!AG42</f>
        <v>20200901.744725224</v>
      </c>
      <c r="F42" s="36">
        <f>'Total Property Damage 95%'!F42+Summary!AH42</f>
        <v>16812079.447679814</v>
      </c>
      <c r="G42" s="36">
        <f>'Total Property Damage 95%'!G42+Summary!AI42</f>
        <v>10078445.532771409</v>
      </c>
      <c r="H42" s="37">
        <f>'Total Property Damage 95%'!H42+Summary!AJ42</f>
        <v>20123188.050225861</v>
      </c>
      <c r="I42" s="37">
        <f>'Total Property Damage 95%'!I42+Summary!AK42</f>
        <v>21443262.22575707</v>
      </c>
      <c r="J42" s="37">
        <f>'Total Property Damage 95%'!J42+Summary!AL42</f>
        <v>13571937.333677469</v>
      </c>
      <c r="K42" s="37">
        <f>'Total Property Damage 95%'!K42+Summary!AM42</f>
        <v>10134758.861206744</v>
      </c>
      <c r="L42" s="37">
        <f>'Total Property Damage 95%'!L42+Summary!AN42</f>
        <v>9045175.0481755044</v>
      </c>
      <c r="M42" s="37">
        <f>'Total Property Damage 95%'!M42+Summary!AO42</f>
        <v>3861837.8885943727</v>
      </c>
      <c r="N42" s="38">
        <f>'Total Property Damage 95%'!N42+Summary!AP42</f>
        <v>1826443972.950026</v>
      </c>
      <c r="O42" s="38">
        <f>'Total Property Damage 95%'!O42+Summary!AQ42</f>
        <v>3286641432.4132881</v>
      </c>
      <c r="P42" s="38">
        <f>'Total Property Damage 95%'!P42+Summary!AR42</f>
        <v>2437359580.8478913</v>
      </c>
      <c r="Q42" s="38">
        <f>'Total Property Damage 95%'!Q42+Summary!AS42</f>
        <v>863964124.47961354</v>
      </c>
      <c r="R42" s="38">
        <f>'Total Property Damage 95%'!R42+Summary!AT42</f>
        <v>591155374.69796336</v>
      </c>
      <c r="S42" s="38">
        <f>'Total Property Damage 95%'!S42+Summary!AU42</f>
        <v>332489575.95472848</v>
      </c>
    </row>
    <row r="43" spans="1:19" x14ac:dyDescent="0.35">
      <c r="A43">
        <v>2062</v>
      </c>
      <c r="B43" s="36">
        <f>'Total Property Damage 95%'!B43+Summary!AD43</f>
        <v>23228844.122658089</v>
      </c>
      <c r="C43" s="36">
        <f>'Total Property Damage 95%'!C43+Summary!AE43</f>
        <v>29801346.52945669</v>
      </c>
      <c r="D43" s="36">
        <f>'Total Property Damage 95%'!D43+Summary!AF43</f>
        <v>31421963.561270047</v>
      </c>
      <c r="E43" s="36">
        <f>'Total Property Damage 95%'!E43+Summary!AG43</f>
        <v>20662867.155620273</v>
      </c>
      <c r="F43" s="36">
        <f>'Total Property Damage 95%'!F43+Summary!AH43</f>
        <v>17196547.393130597</v>
      </c>
      <c r="G43" s="36">
        <f>'Total Property Damage 95%'!G43+Summary!AI43</f>
        <v>10308925.007923841</v>
      </c>
      <c r="H43" s="37">
        <f>'Total Property Damage 95%'!H43+Summary!AJ43</f>
        <v>20129445.642585289</v>
      </c>
      <c r="I43" s="37">
        <f>'Total Property Damage 95%'!I43+Summary!AK43</f>
        <v>21450196.145618293</v>
      </c>
      <c r="J43" s="37">
        <f>'Total Property Damage 95%'!J43+Summary!AL43</f>
        <v>13576567.27617049</v>
      </c>
      <c r="K43" s="37">
        <f>'Total Property Damage 95%'!K43+Summary!AM43</f>
        <v>10139057.900727196</v>
      </c>
      <c r="L43" s="37">
        <f>'Total Property Damage 95%'!L43+Summary!AN43</f>
        <v>9048730.7608055677</v>
      </c>
      <c r="M43" s="37">
        <f>'Total Property Damage 95%'!M43+Summary!AO43</f>
        <v>3863273.2821084158</v>
      </c>
      <c r="N43" s="38">
        <f>'Total Property Damage 95%'!N43+Summary!AP43</f>
        <v>1842635607.2085075</v>
      </c>
      <c r="O43" s="38">
        <f>'Total Property Damage 95%'!O43+Summary!AQ43</f>
        <v>3315932740.1174674</v>
      </c>
      <c r="P43" s="38">
        <f>'Total Property Damage 95%'!P43+Summary!AR43</f>
        <v>2459243730.1631289</v>
      </c>
      <c r="Q43" s="38">
        <f>'Total Property Damage 95%'!Q43+Summary!AS43</f>
        <v>871974423.15366697</v>
      </c>
      <c r="R43" s="38">
        <f>'Total Property Damage 95%'!R43+Summary!AT43</f>
        <v>596573383.51666701</v>
      </c>
      <c r="S43" s="38">
        <f>'Total Property Damage 95%'!S43+Summary!AU43</f>
        <v>335511766.70286572</v>
      </c>
    </row>
    <row r="44" spans="1:19" x14ac:dyDescent="0.35">
      <c r="A44">
        <v>2063</v>
      </c>
      <c r="B44" s="36">
        <f>'Total Property Damage 95%'!B44+Summary!AD44</f>
        <v>23760054.197106514</v>
      </c>
      <c r="C44" s="36">
        <f>'Total Property Damage 95%'!C44+Summary!AE44</f>
        <v>30482860.229621146</v>
      </c>
      <c r="D44" s="36">
        <f>'Total Property Damage 95%'!D44+Summary!AF44</f>
        <v>32140538.429419275</v>
      </c>
      <c r="E44" s="36">
        <f>'Total Property Damage 95%'!E44+Summary!AG44</f>
        <v>21135397.047426142</v>
      </c>
      <c r="F44" s="36">
        <f>'Total Property Damage 95%'!F44+Summary!AH44</f>
        <v>17589807.564524587</v>
      </c>
      <c r="G44" s="36">
        <f>'Total Property Damage 95%'!G44+Summary!AI44</f>
        <v>10544675.215382542</v>
      </c>
      <c r="H44" s="37">
        <f>'Total Property Damage 95%'!H44+Summary!AJ44</f>
        <v>20135730.37113516</v>
      </c>
      <c r="I44" s="37">
        <f>'Total Property Damage 95%'!I44+Summary!AK44</f>
        <v>21457160.610161826</v>
      </c>
      <c r="J44" s="37">
        <f>'Total Property Damage 95%'!J44+Summary!AL44</f>
        <v>13581218.029222339</v>
      </c>
      <c r="K44" s="37">
        <f>'Total Property Damage 95%'!K44+Summary!AM44</f>
        <v>10143377.636033844</v>
      </c>
      <c r="L44" s="37">
        <f>'Total Property Damage 95%'!L44+Summary!AN44</f>
        <v>9052303.2220933866</v>
      </c>
      <c r="M44" s="37">
        <f>'Total Property Damage 95%'!M44+Summary!AO44</f>
        <v>3864715.3197677247</v>
      </c>
      <c r="N44" s="38">
        <f>'Total Property Damage 95%'!N44+Summary!AP44</f>
        <v>1858979603.423274</v>
      </c>
      <c r="O44" s="38">
        <f>'Total Property Damage 95%'!O44+Summary!AQ44</f>
        <v>3345501594.7223825</v>
      </c>
      <c r="P44" s="38">
        <f>'Total Property Damage 95%'!P44+Summary!AR44</f>
        <v>2481337234.5412989</v>
      </c>
      <c r="Q44" s="38">
        <f>'Total Property Damage 95%'!Q44+Summary!AS44</f>
        <v>880064447.61131597</v>
      </c>
      <c r="R44" s="38">
        <f>'Total Property Damage 95%'!R44+Summary!AT44</f>
        <v>602044572.04194438</v>
      </c>
      <c r="S44" s="38">
        <f>'Total Property Damage 95%'!S44+Summary!AU44</f>
        <v>338563320.43754059</v>
      </c>
    </row>
    <row r="45" spans="1:19" x14ac:dyDescent="0.35">
      <c r="A45">
        <v>2064</v>
      </c>
      <c r="B45" s="36">
        <f>'Total Property Damage 95%'!B45+Summary!AD45</f>
        <v>24303412.277788293</v>
      </c>
      <c r="C45" s="36">
        <f>'Total Property Damage 95%'!C45+Summary!AE45</f>
        <v>31179959.16258885</v>
      </c>
      <c r="D45" s="36">
        <f>'Total Property Damage 95%'!D45+Summary!AF45</f>
        <v>32875546.065690361</v>
      </c>
      <c r="E45" s="36">
        <f>'Total Property Damage 95%'!E45+Summary!AG45</f>
        <v>21618733.014544234</v>
      </c>
      <c r="F45" s="36">
        <f>'Total Property Damage 95%'!F45+Summary!AH45</f>
        <v>17992061.027354896</v>
      </c>
      <c r="G45" s="36">
        <f>'Total Property Damage 95%'!G45+Summary!AI45</f>
        <v>10785816.689173486</v>
      </c>
      <c r="H45" s="37">
        <f>'Total Property Damage 95%'!H45+Summary!AJ45</f>
        <v>20142042.398618538</v>
      </c>
      <c r="I45" s="37">
        <f>'Total Property Damage 95%'!I45+Summary!AK45</f>
        <v>21464155.802633412</v>
      </c>
      <c r="J45" s="37">
        <f>'Total Property Damage 95%'!J45+Summary!AL45</f>
        <v>13585889.717733571</v>
      </c>
      <c r="K45" s="37">
        <f>'Total Property Damage 95%'!K45+Summary!AM45</f>
        <v>10147718.191508273</v>
      </c>
      <c r="L45" s="37">
        <f>'Total Property Damage 95%'!L45+Summary!AN45</f>
        <v>9055892.5326557159</v>
      </c>
      <c r="M45" s="37">
        <f>'Total Property Damage 95%'!M45+Summary!AO45</f>
        <v>3866164.041472855</v>
      </c>
      <c r="N45" s="38">
        <f>'Total Property Damage 95%'!N45+Summary!AP45</f>
        <v>1875477504.5702314</v>
      </c>
      <c r="O45" s="38">
        <f>'Total Property Damage 95%'!O45+Summary!AQ45</f>
        <v>3375350829.3394809</v>
      </c>
      <c r="P45" s="38">
        <f>'Total Property Damage 95%'!P45+Summary!AR45</f>
        <v>2503642254.1199846</v>
      </c>
      <c r="Q45" s="38">
        <f>'Total Property Damage 95%'!Q45+Summary!AS45</f>
        <v>888235055.99402642</v>
      </c>
      <c r="R45" s="38">
        <f>'Total Property Damage 95%'!R45+Summary!AT45</f>
        <v>607569504.46028411</v>
      </c>
      <c r="S45" s="38">
        <f>'Total Property Damage 95%'!S45+Summary!AU45</f>
        <v>341644545.30608785</v>
      </c>
    </row>
    <row r="46" spans="1:19" x14ac:dyDescent="0.35">
      <c r="A46">
        <v>2065</v>
      </c>
      <c r="B46" s="36">
        <f>'Total Property Damage 95%'!B46+Summary!AD46</f>
        <v>24859196.172039051</v>
      </c>
      <c r="C46" s="36">
        <f>'Total Property Damage 95%'!C46+Summary!AE46</f>
        <v>31892999.74009661</v>
      </c>
      <c r="D46" s="36">
        <f>'Total Property Damage 95%'!D46+Summary!AF46</f>
        <v>33627362.26372724</v>
      </c>
      <c r="E46" s="36">
        <f>'Total Property Damage 95%'!E46+Summary!AG46</f>
        <v>22113122.176290549</v>
      </c>
      <c r="F46" s="36">
        <f>'Total Property Damage 95%'!F46+Summary!AH46</f>
        <v>18403513.445191696</v>
      </c>
      <c r="G46" s="36">
        <f>'Total Property Damage 95%'!G46+Summary!AI46</f>
        <v>11032472.719761517</v>
      </c>
      <c r="H46" s="37">
        <f>'Total Property Damage 95%'!H46+Summary!AJ46</f>
        <v>20148381.888760295</v>
      </c>
      <c r="I46" s="37">
        <f>'Total Property Damage 95%'!I46+Summary!AK46</f>
        <v>21471181.907384254</v>
      </c>
      <c r="J46" s="37">
        <f>'Total Property Damage 95%'!J46+Summary!AL46</f>
        <v>13590582.467358233</v>
      </c>
      <c r="K46" s="37">
        <f>'Total Property Damage 95%'!K46+Summary!AM46</f>
        <v>10152079.69228247</v>
      </c>
      <c r="L46" s="37">
        <f>'Total Property Damage 95%'!L46+Summary!AN46</f>
        <v>9059498.7937163208</v>
      </c>
      <c r="M46" s="37">
        <f>'Total Property Damage 95%'!M46+Summary!AO46</f>
        <v>3867619.4873650796</v>
      </c>
      <c r="N46" s="38">
        <f>'Total Property Damage 95%'!N46+Summary!AP46</f>
        <v>1892130870.526062</v>
      </c>
      <c r="O46" s="38">
        <f>'Total Property Damage 95%'!O46+Summary!AQ46</f>
        <v>3405483308.3549976</v>
      </c>
      <c r="P46" s="38">
        <f>'Total Property Damage 95%'!P46+Summary!AR46</f>
        <v>2526160973.1311488</v>
      </c>
      <c r="Q46" s="38">
        <f>'Total Property Damage 95%'!Q46+Summary!AS46</f>
        <v>896487116.39312768</v>
      </c>
      <c r="R46" s="38">
        <f>'Total Property Damage 95%'!R46+Summary!AT46</f>
        <v>613148751.41585195</v>
      </c>
      <c r="S46" s="38">
        <f>'Total Property Damage 95%'!S46+Summary!AU46</f>
        <v>344755752.94805491</v>
      </c>
    </row>
    <row r="47" spans="1:19" x14ac:dyDescent="0.35">
      <c r="A47">
        <v>2066</v>
      </c>
      <c r="B47" s="36">
        <f>'Total Property Damage 95%'!B47+Summary!AD47</f>
        <v>25427690.040246468</v>
      </c>
      <c r="C47" s="36">
        <f>'Total Property Damage 95%'!C47+Summary!AE47</f>
        <v>32622346.524502248</v>
      </c>
      <c r="D47" s="36">
        <f>'Total Property Damage 95%'!D47+Summary!AF47</f>
        <v>34396371.411031075</v>
      </c>
      <c r="E47" s="36">
        <f>'Total Property Damage 95%'!E47+Summary!AG47</f>
        <v>22618817.303242497</v>
      </c>
      <c r="F47" s="36">
        <f>'Total Property Damage 95%'!F47+Summary!AH47</f>
        <v>18824375.184833623</v>
      </c>
      <c r="G47" s="36">
        <f>'Total Property Damage 95%'!G47+Summary!AI47</f>
        <v>11284769.417086126</v>
      </c>
      <c r="H47" s="37">
        <f>'Total Property Damage 95%'!H47+Summary!AJ47</f>
        <v>20154749.006273016</v>
      </c>
      <c r="I47" s="37">
        <f>'Total Property Damage 95%'!I47+Summary!AK47</f>
        <v>21478239.109877739</v>
      </c>
      <c r="J47" s="37">
        <f>'Total Property Damage 95%'!J47+Summary!AL47</f>
        <v>13595296.404508436</v>
      </c>
      <c r="K47" s="37">
        <f>'Total Property Damage 95%'!K47+Summary!AM47</f>
        <v>10156462.264243335</v>
      </c>
      <c r="L47" s="37">
        <f>'Total Property Damage 95%'!L47+Summary!AN47</f>
        <v>9063122.1071096528</v>
      </c>
      <c r="M47" s="37">
        <f>'Total Property Damage 95%'!M47+Summary!AO47</f>
        <v>3869081.6978278407</v>
      </c>
      <c r="N47" s="38">
        <f>'Total Property Damage 95%'!N47+Summary!AP47</f>
        <v>1908941278.2671692</v>
      </c>
      <c r="O47" s="38">
        <f>'Total Property Damage 95%'!O47+Summary!AQ47</f>
        <v>3435901927.8005342</v>
      </c>
      <c r="P47" s="38">
        <f>'Total Property Damage 95%'!P47+Summary!AR47</f>
        <v>2548895600.1890988</v>
      </c>
      <c r="Q47" s="38">
        <f>'Total Property Damage 95%'!Q47+Summary!AS47</f>
        <v>904821506.97245073</v>
      </c>
      <c r="R47" s="38">
        <f>'Total Property Damage 95%'!R47+Summary!AT47</f>
        <v>618782890.08929229</v>
      </c>
      <c r="S47" s="38">
        <f>'Total Property Damage 95%'!S47+Summary!AU47</f>
        <v>347897258.53748214</v>
      </c>
    </row>
    <row r="48" spans="1:19" x14ac:dyDescent="0.35">
      <c r="A48">
        <v>2067</v>
      </c>
      <c r="B48" s="36">
        <f>'Total Property Damage 95%'!B48+Summary!AD48</f>
        <v>26009184.541135356</v>
      </c>
      <c r="C48" s="36">
        <f>'Total Property Damage 95%'!C48+Summary!AE48</f>
        <v>33368372.415177528</v>
      </c>
      <c r="D48" s="36">
        <f>'Total Property Damage 95%'!D48+Summary!AF48</f>
        <v>35182966.685489297</v>
      </c>
      <c r="E48" s="36">
        <f>'Total Property Damage 95%'!E48+Summary!AG48</f>
        <v>23136076.946475055</v>
      </c>
      <c r="F48" s="36">
        <f>'Total Property Damage 95%'!F48+Summary!AH48</f>
        <v>19254861.423863769</v>
      </c>
      <c r="G48" s="36">
        <f>'Total Property Damage 95%'!G48+Summary!AI48</f>
        <v>11542835.775038753</v>
      </c>
      <c r="H48" s="37">
        <f>'Total Property Damage 95%'!H48+Summary!AJ48</f>
        <v>20161143.916862961</v>
      </c>
      <c r="I48" s="37">
        <f>'Total Property Damage 95%'!I48+Summary!AK48</f>
        <v>21485327.596696112</v>
      </c>
      <c r="J48" s="37">
        <f>'Total Property Damage 95%'!J48+Summary!AL48</f>
        <v>13600031.656358913</v>
      </c>
      <c r="K48" s="37">
        <f>'Total Property Damage 95%'!K48+Summary!AM48</f>
        <v>10160866.034037245</v>
      </c>
      <c r="L48" s="37">
        <f>'Total Property Damage 95%'!L48+Summary!AN48</f>
        <v>9066762.5752845202</v>
      </c>
      <c r="M48" s="37">
        <f>'Total Property Damage 95%'!M48+Summary!AO48</f>
        <v>3870550.71348821</v>
      </c>
      <c r="N48" s="38">
        <f>'Total Property Damage 95%'!N48+Summary!AP48</f>
        <v>1925910322.0711017</v>
      </c>
      <c r="O48" s="38">
        <f>'Total Property Damage 95%'!O48+Summary!AQ48</f>
        <v>3466609615.728281</v>
      </c>
      <c r="P48" s="38">
        <f>'Total Property Damage 95%'!P48+Summary!AR48</f>
        <v>2571848368.5820894</v>
      </c>
      <c r="Q48" s="38">
        <f>'Total Property Damage 95%'!Q48+Summary!AS48</f>
        <v>913239116.09255064</v>
      </c>
      <c r="R48" s="38">
        <f>'Total Property Damage 95%'!R48+Summary!AT48</f>
        <v>624472504.27753866</v>
      </c>
      <c r="S48" s="38">
        <f>'Total Property Damage 95%'!S48+Summary!AU48</f>
        <v>351069380.82572162</v>
      </c>
    </row>
    <row r="49" spans="1:19" x14ac:dyDescent="0.35">
      <c r="A49">
        <v>2068</v>
      </c>
      <c r="B49" s="36">
        <f>'Total Property Damage 95%'!B49+Summary!AD49</f>
        <v>26603976.980375264</v>
      </c>
      <c r="C49" s="36">
        <f>'Total Property Damage 95%'!C49+Summary!AE49</f>
        <v>34131458.839163609</v>
      </c>
      <c r="D49" s="36">
        <f>'Total Property Damage 95%'!D49+Summary!AF49</f>
        <v>35987550.256399095</v>
      </c>
      <c r="E49" s="36">
        <f>'Total Property Damage 95%'!E49+Summary!AG49</f>
        <v>23665165.569752414</v>
      </c>
      <c r="F49" s="36">
        <f>'Total Property Damage 95%'!F49+Summary!AH49</f>
        <v>19695192.260665406</v>
      </c>
      <c r="G49" s="36">
        <f>'Total Property Damage 95%'!G49+Summary!AI49</f>
        <v>11806803.737414604</v>
      </c>
      <c r="H49" s="37">
        <f>'Total Property Damage 95%'!H49+Summary!AJ49</f>
        <v>20167566.787236061</v>
      </c>
      <c r="I49" s="37">
        <f>'Total Property Damage 95%'!I49+Summary!AK49</f>
        <v>21492447.555547234</v>
      </c>
      <c r="J49" s="37">
        <f>'Total Property Damage 95%'!J49+Summary!AL49</f>
        <v>13604788.350851625</v>
      </c>
      <c r="K49" s="37">
        <f>'Total Property Damage 95%'!K49+Summary!AM49</f>
        <v>10165291.129074631</v>
      </c>
      <c r="L49" s="37">
        <f>'Total Property Damage 95%'!L49+Summary!AN49</f>
        <v>9070420.3013078012</v>
      </c>
      <c r="M49" s="37">
        <f>'Total Property Damage 95%'!M49+Summary!AO49</f>
        <v>3872026.5752183599</v>
      </c>
      <c r="N49" s="38">
        <f>'Total Property Damage 95%'!N49+Summary!AP49</f>
        <v>1943039613.7204933</v>
      </c>
      <c r="O49" s="38">
        <f>'Total Property Damage 95%'!O49+Summary!AQ49</f>
        <v>3497609332.590941</v>
      </c>
      <c r="P49" s="38">
        <f>'Total Property Damage 95%'!P49+Summary!AR49</f>
        <v>2595021536.5676045</v>
      </c>
      <c r="Q49" s="38">
        <f>'Total Property Damage 95%'!Q49+Summary!AS49</f>
        <v>921740842.43652821</v>
      </c>
      <c r="R49" s="38">
        <f>'Total Property Damage 95%'!R49+Summary!AT49</f>
        <v>630218184.47464609</v>
      </c>
      <c r="S49" s="38">
        <f>'Total Property Damage 95%'!S49+Summary!AU49</f>
        <v>354272442.18480098</v>
      </c>
    </row>
    <row r="50" spans="1:19" x14ac:dyDescent="0.35">
      <c r="A50">
        <v>2069</v>
      </c>
      <c r="B50" s="36">
        <f>'Total Property Damage 95%'!B50+Summary!AD50</f>
        <v>27212371.462586474</v>
      </c>
      <c r="C50" s="36">
        <f>'Total Property Damage 95%'!C50+Summary!AE50</f>
        <v>34911995.94618652</v>
      </c>
      <c r="D50" s="36">
        <f>'Total Property Damage 95%'!D50+Summary!AF50</f>
        <v>36810533.490087904</v>
      </c>
      <c r="E50" s="36">
        <f>'Total Property Damage 95%'!E50+Summary!AG50</f>
        <v>24206353.684742618</v>
      </c>
      <c r="F50" s="36">
        <f>'Total Property Damage 95%'!F50+Summary!AH50</f>
        <v>20145592.826953549</v>
      </c>
      <c r="G50" s="36">
        <f>'Total Property Damage 95%'!G50+Summary!AI50</f>
        <v>12076808.265372679</v>
      </c>
      <c r="H50" s="37">
        <f>'Total Property Damage 95%'!H50+Summary!AJ50</f>
        <v>20174017.785103969</v>
      </c>
      <c r="I50" s="37">
        <f>'Total Property Damage 95%'!I50+Summary!AK50</f>
        <v>21499599.175271396</v>
      </c>
      <c r="J50" s="37">
        <f>'Total Property Damage 95%'!J50+Summary!AL50</f>
        <v>13609566.616700398</v>
      </c>
      <c r="K50" s="37">
        <f>'Total Property Damage 95%'!K50+Summary!AM50</f>
        <v>10169737.677534599</v>
      </c>
      <c r="L50" s="37">
        <f>'Total Property Damage 95%'!L50+Summary!AN50</f>
        <v>9074095.3888681773</v>
      </c>
      <c r="M50" s="37">
        <f>'Total Property Damage 95%'!M50+Summary!AO50</f>
        <v>3873509.3241370432</v>
      </c>
      <c r="N50" s="38">
        <f>'Total Property Damage 95%'!N50+Summary!AP50</f>
        <v>1960330782.7095442</v>
      </c>
      <c r="O50" s="38">
        <f>'Total Property Damage 95%'!O50+Summary!AQ50</f>
        <v>3528904071.6264229</v>
      </c>
      <c r="P50" s="38">
        <f>'Total Property Damage 95%'!P50+Summary!AR50</f>
        <v>2618417387.6713581</v>
      </c>
      <c r="Q50" s="38">
        <f>'Total Property Damage 95%'!Q50+Summary!AS50</f>
        <v>930327595.13747454</v>
      </c>
      <c r="R50" s="38">
        <f>'Total Property Damage 95%'!R50+Summary!AT50</f>
        <v>636020527.95365787</v>
      </c>
      <c r="S50" s="38">
        <f>'Total Property Damage 95%'!S50+Summary!AU50</f>
        <v>357506768.65133965</v>
      </c>
    </row>
    <row r="51" spans="1:19" x14ac:dyDescent="0.35">
      <c r="A51">
        <v>2070</v>
      </c>
      <c r="B51" s="36">
        <f>'Total Property Damage 95%'!B51+Summary!AD51</f>
        <v>28599668.24534598</v>
      </c>
      <c r="C51" s="36">
        <f>'Total Property Damage 95%'!C51+Summary!AE51</f>
        <v>36691822.43879658</v>
      </c>
      <c r="D51" s="36">
        <f>'Total Property Damage 95%'!D51+Summary!AF51</f>
        <v>38687148.130332351</v>
      </c>
      <c r="E51" s="36">
        <f>'Total Property Damage 95%'!E51+Summary!AG51</f>
        <v>25440402.567081016</v>
      </c>
      <c r="F51" s="36">
        <f>'Total Property Damage 95%'!F51+Summary!AH51</f>
        <v>21172622.615740623</v>
      </c>
      <c r="G51" s="36">
        <f>'Total Property Damage 95%'!G51+Summary!AI51</f>
        <v>12692488.426713621</v>
      </c>
      <c r="H51" s="37">
        <f>'Total Property Damage 95%'!H51+Summary!AJ51</f>
        <v>20735123.998381533</v>
      </c>
      <c r="I51" s="37">
        <f>'Total Property Damage 95%'!I51+Summary!AK51</f>
        <v>22097860.286491908</v>
      </c>
      <c r="J51" s="37">
        <f>'Total Property Damage 95%'!J51+Summary!AL51</f>
        <v>13988534.482494451</v>
      </c>
      <c r="K51" s="37">
        <f>'Total Property Damage 95%'!K51+Summary!AM51</f>
        <v>10453826.691867743</v>
      </c>
      <c r="L51" s="37">
        <f>'Total Property Damage 95%'!L51+Summary!AN51</f>
        <v>9327275.6303057447</v>
      </c>
      <c r="M51" s="37">
        <f>'Total Property Damage 95%'!M51+Summary!AO51</f>
        <v>3981496.8123290157</v>
      </c>
      <c r="N51" s="38">
        <f>'Total Property Damage 95%'!N51+Summary!AP51</f>
        <v>2032141573.8932166</v>
      </c>
      <c r="O51" s="38">
        <f>'Total Property Damage 95%'!O51+Summary!AQ51</f>
        <v>3658351109.1246576</v>
      </c>
      <c r="P51" s="38">
        <f>'Total Property Damage 95%'!P51+Summary!AR51</f>
        <v>2714650194.8426003</v>
      </c>
      <c r="Q51" s="38">
        <f>'Total Property Damage 95%'!Q51+Summary!AS51</f>
        <v>964807132.96044326</v>
      </c>
      <c r="R51" s="38">
        <f>'Total Property Damage 95%'!R51+Summary!AT51</f>
        <v>659521131.66071582</v>
      </c>
      <c r="S51" s="38">
        <f>'Total Property Damage 95%'!S51+Summary!AU51</f>
        <v>370687918.75760245</v>
      </c>
    </row>
    <row r="52" spans="1:19" x14ac:dyDescent="0.35">
      <c r="A52">
        <v>2071</v>
      </c>
      <c r="B52" s="36">
        <f>'Total Property Damage 95%'!B52+Summary!AD52</f>
        <v>29253701.300869025</v>
      </c>
      <c r="C52" s="36">
        <f>'Total Property Damage 95%'!C52+Summary!AE52</f>
        <v>37530911.358866841</v>
      </c>
      <c r="D52" s="36">
        <f>'Total Property Damage 95%'!D52+Summary!AF52</f>
        <v>39571867.263578638</v>
      </c>
      <c r="E52" s="36">
        <f>'Total Property Damage 95%'!E52+Summary!AG52</f>
        <v>26022187.785075352</v>
      </c>
      <c r="F52" s="36">
        <f>'Total Property Damage 95%'!F52+Summary!AH52</f>
        <v>21656809.877775129</v>
      </c>
      <c r="G52" s="36">
        <f>'Total Property Damage 95%'!G52+Summary!AI52</f>
        <v>12982747.282750012</v>
      </c>
      <c r="H52" s="37">
        <f>'Total Property Damage 95%'!H52+Summary!AJ52</f>
        <v>20741810.613233894</v>
      </c>
      <c r="I52" s="37">
        <f>'Total Property Damage 95%'!I52+Summary!AK52</f>
        <v>22105274.105237339</v>
      </c>
      <c r="J52" s="37">
        <f>'Total Property Damage 95%'!J52+Summary!AL52</f>
        <v>13993488.799286429</v>
      </c>
      <c r="K52" s="37">
        <f>'Total Property Damage 95%'!K52+Summary!AM52</f>
        <v>10458439.930567238</v>
      </c>
      <c r="L52" s="37">
        <f>'Total Property Damage 95%'!L52+Summary!AN52</f>
        <v>9331087.7210174277</v>
      </c>
      <c r="M52" s="37">
        <f>'Total Property Damage 95%'!M52+Summary!AO52</f>
        <v>3983034.5928105898</v>
      </c>
      <c r="N52" s="38">
        <f>'Total Property Damage 95%'!N52+Summary!AP52</f>
        <v>2050245710.7278967</v>
      </c>
      <c r="O52" s="38">
        <f>'Total Property Damage 95%'!O52+Summary!AQ52</f>
        <v>3691121555.2468567</v>
      </c>
      <c r="P52" s="38">
        <f>'Total Property Damage 95%'!P52+Summary!AR52</f>
        <v>2739153792.0869265</v>
      </c>
      <c r="Q52" s="38">
        <f>'Total Property Damage 95%'!Q52+Summary!AS52</f>
        <v>973807450.3709662</v>
      </c>
      <c r="R52" s="38">
        <f>'Total Property Damage 95%'!R52+Summary!AT52</f>
        <v>665601253.26787484</v>
      </c>
      <c r="S52" s="38">
        <f>'Total Property Damage 95%'!S52+Summary!AU52</f>
        <v>374076404.26525033</v>
      </c>
    </row>
    <row r="53" spans="1:19" x14ac:dyDescent="0.35">
      <c r="A53">
        <v>2072</v>
      </c>
      <c r="B53" s="36">
        <f>'Total Property Damage 95%'!B53+Summary!AD53</f>
        <v>29922691.146591425</v>
      </c>
      <c r="C53" s="36">
        <f>'Total Property Damage 95%'!C53+Summary!AE53</f>
        <v>38389189.029154107</v>
      </c>
      <c r="D53" s="36">
        <f>'Total Property Damage 95%'!D53+Summary!AF53</f>
        <v>40476818.644032583</v>
      </c>
      <c r="E53" s="36">
        <f>'Total Property Damage 95%'!E53+Summary!AG53</f>
        <v>26617277.589700513</v>
      </c>
      <c r="F53" s="36">
        <f>'Total Property Damage 95%'!F53+Summary!AH53</f>
        <v>22152069.802321557</v>
      </c>
      <c r="G53" s="36">
        <f>'Total Property Damage 95%'!G53+Summary!AI53</f>
        <v>13279643.939088054</v>
      </c>
      <c r="H53" s="37">
        <f>'Total Property Damage 95%'!H53+Summary!AJ53</f>
        <v>20748526.651843142</v>
      </c>
      <c r="I53" s="37">
        <f>'Total Property Damage 95%'!I53+Summary!AK53</f>
        <v>22112721.0441438</v>
      </c>
      <c r="J53" s="37">
        <f>'Total Property Damage 95%'!J53+Summary!AL53</f>
        <v>13998465.681847133</v>
      </c>
      <c r="K53" s="37">
        <f>'Total Property Damage 95%'!K53+Summary!AM53</f>
        <v>10463075.612192657</v>
      </c>
      <c r="L53" s="37">
        <f>'Total Property Damage 95%'!L53+Summary!AN53</f>
        <v>9334917.9739059079</v>
      </c>
      <c r="M53" s="37">
        <f>'Total Property Damage 95%'!M53+Summary!AO53</f>
        <v>3984579.5780454143</v>
      </c>
      <c r="N53" s="38">
        <f>'Total Property Damage 95%'!N53+Summary!AP53</f>
        <v>2068521308.0137076</v>
      </c>
      <c r="O53" s="38">
        <f>'Total Property Damage 95%'!O53+Summary!AQ53</f>
        <v>3724204564.379549</v>
      </c>
      <c r="P53" s="38">
        <f>'Total Property Damage 95%'!P53+Summary!AR53</f>
        <v>2763893390.2799034</v>
      </c>
      <c r="Q53" s="38">
        <f>'Total Property Damage 95%'!Q53+Summary!AS53</f>
        <v>982897999.05978882</v>
      </c>
      <c r="R53" s="38">
        <f>'Total Property Damage 95%'!R53+Summary!AT53</f>
        <v>671741479.16512561</v>
      </c>
      <c r="S53" s="38">
        <f>'Total Property Damage 95%'!S53+Summary!AU53</f>
        <v>377498042.19239497</v>
      </c>
    </row>
    <row r="54" spans="1:19" x14ac:dyDescent="0.35">
      <c r="A54">
        <v>2073</v>
      </c>
      <c r="B54" s="36">
        <f>'Total Property Damage 95%'!B54+Summary!AD54</f>
        <v>30606979.822676413</v>
      </c>
      <c r="C54" s="36">
        <f>'Total Property Damage 95%'!C54+Summary!AE54</f>
        <v>39267094.26862748</v>
      </c>
      <c r="D54" s="36">
        <f>'Total Property Damage 95%'!D54+Summary!AF54</f>
        <v>41402464.95393049</v>
      </c>
      <c r="E54" s="36">
        <f>'Total Property Damage 95%'!E54+Summary!AG54</f>
        <v>27225976.23761332</v>
      </c>
      <c r="F54" s="36">
        <f>'Total Property Damage 95%'!F54+Summary!AH54</f>
        <v>22658655.605159666</v>
      </c>
      <c r="G54" s="36">
        <f>'Total Property Damage 95%'!G54+Summary!AI54</f>
        <v>13583330.192621894</v>
      </c>
      <c r="H54" s="37">
        <f>'Total Property Damage 95%'!H54+Summary!AJ54</f>
        <v>20755272.290726293</v>
      </c>
      <c r="I54" s="37">
        <f>'Total Property Damage 95%'!I54+Summary!AK54</f>
        <v>22120201.301966291</v>
      </c>
      <c r="J54" s="37">
        <f>'Total Property Damage 95%'!J54+Summary!AL54</f>
        <v>14003465.265648296</v>
      </c>
      <c r="K54" s="37">
        <f>'Total Property Damage 95%'!K54+Summary!AM54</f>
        <v>10467733.871653</v>
      </c>
      <c r="L54" s="37">
        <f>'Total Property Damage 95%'!L54+Summary!AN54</f>
        <v>9338766.4981039111</v>
      </c>
      <c r="M54" s="37">
        <f>'Total Property Damage 95%'!M54+Summary!AO54</f>
        <v>3986131.8113111225</v>
      </c>
      <c r="N54" s="38">
        <f>'Total Property Damage 95%'!N54+Summary!AP54</f>
        <v>2086970114.9971936</v>
      </c>
      <c r="O54" s="38">
        <f>'Total Property Damage 95%'!O54+Summary!AQ54</f>
        <v>3757603350.8225431</v>
      </c>
      <c r="P54" s="38">
        <f>'Total Property Damage 95%'!P54+Summary!AR54</f>
        <v>2788871442.7074385</v>
      </c>
      <c r="Q54" s="38">
        <f>'Total Property Damage 95%'!Q54+Summary!AS54</f>
        <v>992079757.43836188</v>
      </c>
      <c r="R54" s="38">
        <f>'Total Property Damage 95%'!R54+Summary!AT54</f>
        <v>677942451.76469052</v>
      </c>
      <c r="S54" s="38">
        <f>'Total Property Damage 95%'!S54+Summary!AU54</f>
        <v>380953183.06029546</v>
      </c>
    </row>
    <row r="55" spans="1:19" x14ac:dyDescent="0.35">
      <c r="A55">
        <v>2074</v>
      </c>
      <c r="B55" s="36">
        <f>'Total Property Damage 95%'!B55+Summary!AD55</f>
        <v>31306917.191251125</v>
      </c>
      <c r="C55" s="36">
        <f>'Total Property Damage 95%'!C55+Summary!AE55</f>
        <v>40165075.931411318</v>
      </c>
      <c r="D55" s="36">
        <f>'Total Property Damage 95%'!D55+Summary!AF55</f>
        <v>42349279.456382334</v>
      </c>
      <c r="E55" s="36">
        <f>'Total Property Damage 95%'!E55+Summary!AG55</f>
        <v>27848594.94338036</v>
      </c>
      <c r="F55" s="36">
        <f>'Total Property Damage 95%'!F55+Summary!AH55</f>
        <v>23176826.292747922</v>
      </c>
      <c r="G55" s="36">
        <f>'Total Property Damage 95%'!G55+Summary!AI55</f>
        <v>13893961.311621137</v>
      </c>
      <c r="H55" s="37">
        <f>'Total Property Damage 95%'!H55+Summary!AJ55</f>
        <v>20762047.707465261</v>
      </c>
      <c r="I55" s="37">
        <f>'Total Property Damage 95%'!I55+Summary!AK55</f>
        <v>22127715.078658864</v>
      </c>
      <c r="J55" s="37">
        <f>'Total Property Damage 95%'!J55+Summary!AL55</f>
        <v>14008487.686978927</v>
      </c>
      <c r="K55" s="37">
        <f>'Total Property Damage 95%'!K55+Summary!AM55</f>
        <v>10472414.844671169</v>
      </c>
      <c r="L55" s="37">
        <f>'Total Property Damage 95%'!L55+Summary!AN55</f>
        <v>9342633.4034025427</v>
      </c>
      <c r="M55" s="37">
        <f>'Total Property Damage 95%'!M55+Summary!AO55</f>
        <v>3987691.3361464385</v>
      </c>
      <c r="N55" s="38">
        <f>'Total Property Damage 95%'!N55+Summary!AP55</f>
        <v>2105593900.2244644</v>
      </c>
      <c r="O55" s="38">
        <f>'Total Property Damage 95%'!O55+Summary!AQ55</f>
        <v>3791321164.6139183</v>
      </c>
      <c r="P55" s="38">
        <f>'Total Property Damage 95%'!P55+Summary!AR55</f>
        <v>2814090430.2134547</v>
      </c>
      <c r="Q55" s="38">
        <f>'Total Property Damage 95%'!Q55+Summary!AS55</f>
        <v>1001353715.3358614</v>
      </c>
      <c r="R55" s="38">
        <f>'Total Property Damage 95%'!R55+Summary!AT55</f>
        <v>684204820.88113284</v>
      </c>
      <c r="S55" s="38">
        <f>'Total Property Damage 95%'!S55+Summary!AU55</f>
        <v>384442181.38991213</v>
      </c>
    </row>
    <row r="56" spans="1:19" x14ac:dyDescent="0.35">
      <c r="A56">
        <v>2075</v>
      </c>
      <c r="B56" s="36">
        <f>'Total Property Damage 95%'!B56+Summary!AD56</f>
        <v>32022861.115283635</v>
      </c>
      <c r="C56" s="36">
        <f>'Total Property Damage 95%'!C56+Summary!AE56</f>
        <v>41083593.136274733</v>
      </c>
      <c r="D56" s="36">
        <f>'Total Property Damage 95%'!D56+Summary!AF56</f>
        <v>43317746.237341039</v>
      </c>
      <c r="E56" s="36">
        <f>'Total Property Damage 95%'!E56+Summary!AG56</f>
        <v>28485452.038595323</v>
      </c>
      <c r="F56" s="36">
        <f>'Total Property Damage 95%'!F56+Summary!AH56</f>
        <v>23706846.794647958</v>
      </c>
      <c r="G56" s="36">
        <f>'Total Property Damage 95%'!G56+Summary!AI56</f>
        <v>14211696.115116185</v>
      </c>
      <c r="H56" s="37">
        <f>'Total Property Damage 95%'!H56+Summary!AJ56</f>
        <v>20768853.080713276</v>
      </c>
      <c r="I56" s="37">
        <f>'Total Property Damage 95%'!I56+Summary!AK56</f>
        <v>22135262.575381871</v>
      </c>
      <c r="J56" s="37">
        <f>'Total Property Damage 95%'!J56+Summary!AL56</f>
        <v>14013533.082950259</v>
      </c>
      <c r="K56" s="37">
        <f>'Total Property Damage 95%'!K56+Summary!AM56</f>
        <v>10477118.667788893</v>
      </c>
      <c r="L56" s="37">
        <f>'Total Property Damage 95%'!L56+Summary!AN56</f>
        <v>9346518.8002552837</v>
      </c>
      <c r="M56" s="37">
        <f>'Total Property Damage 95%'!M56+Summary!AO56</f>
        <v>3989258.1963527519</v>
      </c>
      <c r="N56" s="38">
        <f>'Total Property Damage 95%'!N56+Summary!AP56</f>
        <v>2124394451.769774</v>
      </c>
      <c r="O56" s="38">
        <f>'Total Property Damage 95%'!O56+Summary!AQ56</f>
        <v>3825361291.9560304</v>
      </c>
      <c r="P56" s="38">
        <f>'Total Property Damage 95%'!P56+Summary!AR56</f>
        <v>2839552861.5311756</v>
      </c>
      <c r="Q56" s="38">
        <f>'Total Property Damage 95%'!Q56+Summary!AS56</f>
        <v>1010720874.140617</v>
      </c>
      <c r="R56" s="38">
        <f>'Total Property Damage 95%'!R56+Summary!AT56</f>
        <v>690529243.82215881</v>
      </c>
      <c r="S56" s="38">
        <f>'Total Property Damage 95%'!S56+Summary!AU56</f>
        <v>387965395.75059497</v>
      </c>
    </row>
    <row r="57" spans="1:19" x14ac:dyDescent="0.35">
      <c r="A57">
        <v>2076</v>
      </c>
      <c r="B57" s="36">
        <f>'Total Property Damage 95%'!B57+Summary!AD57</f>
        <v>32755177.641550589</v>
      </c>
      <c r="C57" s="36">
        <f>'Total Property Damage 95%'!C57+Summary!AE57</f>
        <v>42023115.501369156</v>
      </c>
      <c r="D57" s="36">
        <f>'Total Property Damage 95%'!D57+Summary!AF57</f>
        <v>44308360.453105256</v>
      </c>
      <c r="E57" s="36">
        <f>'Total Property Damage 95%'!E57+Summary!AG57</f>
        <v>29136873.134635117</v>
      </c>
      <c r="F57" s="36">
        <f>'Total Property Damage 95%'!F57+Summary!AH57</f>
        <v>24248988.098977372</v>
      </c>
      <c r="G57" s="36">
        <f>'Total Property Damage 95%'!G57+Summary!AI57</f>
        <v>14536697.054099001</v>
      </c>
      <c r="H57" s="37">
        <f>'Total Property Damage 95%'!H57+Summary!AJ57</f>
        <v>20775688.590201356</v>
      </c>
      <c r="I57" s="37">
        <f>'Total Property Damage 95%'!I57+Summary!AK57</f>
        <v>22142843.994509228</v>
      </c>
      <c r="J57" s="37">
        <f>'Total Property Damage 95%'!J57+Summary!AL57</f>
        <v>14018601.591500701</v>
      </c>
      <c r="K57" s="37">
        <f>'Total Property Damage 95%'!K57+Summary!AM57</f>
        <v>10481845.47837165</v>
      </c>
      <c r="L57" s="37">
        <f>'Total Property Damage 95%'!L57+Summary!AN57</f>
        <v>9350422.79978198</v>
      </c>
      <c r="M57" s="37">
        <f>'Total Property Damage 95%'!M57+Summary!AO57</f>
        <v>3990832.4359957059</v>
      </c>
      <c r="N57" s="38">
        <f>'Total Property Damage 95%'!N57+Summary!AP57</f>
        <v>2143373577.4669638</v>
      </c>
      <c r="O57" s="38">
        <f>'Total Property Damage 95%'!O57+Summary!AQ57</f>
        <v>3859727055.6468878</v>
      </c>
      <c r="P57" s="38">
        <f>'Total Property Damage 95%'!P57+Summary!AR57</f>
        <v>2865261273.6185856</v>
      </c>
      <c r="Q57" s="38">
        <f>'Total Property Damage 95%'!Q57+Summary!AS57</f>
        <v>1020182246.9433682</v>
      </c>
      <c r="R57" s="38">
        <f>'Total Property Damage 95%'!R57+Summary!AT57</f>
        <v>696916385.48058581</v>
      </c>
      <c r="S57" s="38">
        <f>'Total Property Damage 95%'!S57+Summary!AU57</f>
        <v>391523188.80939513</v>
      </c>
    </row>
    <row r="58" spans="1:19" x14ac:dyDescent="0.35">
      <c r="A58">
        <v>2077</v>
      </c>
      <c r="B58" s="36">
        <f>'Total Property Damage 95%'!B58+Summary!AD58</f>
        <v>33504241.18778909</v>
      </c>
      <c r="C58" s="36">
        <f>'Total Property Damage 95%'!C58+Summary!AE58</f>
        <v>42984123.384334058</v>
      </c>
      <c r="D58" s="36">
        <f>'Total Property Damage 95%'!D58+Summary!AF58</f>
        <v>45321628.583482139</v>
      </c>
      <c r="E58" s="36">
        <f>'Total Property Damage 95%'!E58+Summary!AG58</f>
        <v>29803191.289137967</v>
      </c>
      <c r="F58" s="36">
        <f>'Total Property Damage 95%'!F58+Summary!AH58</f>
        <v>24803527.390960135</v>
      </c>
      <c r="G58" s="36">
        <f>'Total Property Damage 95%'!G58+Summary!AI58</f>
        <v>14869130.294580815</v>
      </c>
      <c r="H58" s="37">
        <f>'Total Property Damage 95%'!H58+Summary!AJ58</f>
        <v>20782554.416744806</v>
      </c>
      <c r="I58" s="37">
        <f>'Total Property Damage 95%'!I58+Summary!AK58</f>
        <v>22150459.539635748</v>
      </c>
      <c r="J58" s="37">
        <f>'Total Property Damage 95%'!J58+Summary!AL58</f>
        <v>14023693.351400834</v>
      </c>
      <c r="K58" s="37">
        <f>'Total Property Damage 95%'!K58+Summary!AM58</f>
        <v>10486595.414613651</v>
      </c>
      <c r="L58" s="37">
        <f>'Total Property Damage 95%'!L58+Summary!AN58</f>
        <v>9354345.5137728509</v>
      </c>
      <c r="M58" s="37">
        <f>'Total Property Damage 95%'!M58+Summary!AO58</f>
        <v>3992414.0994067886</v>
      </c>
      <c r="N58" s="38">
        <f>'Total Property Damage 95%'!N58+Summary!AP58</f>
        <v>2162533105.1438046</v>
      </c>
      <c r="O58" s="38">
        <f>'Total Property Damage 95%'!O58+Summary!AQ58</f>
        <v>3894421815.5169468</v>
      </c>
      <c r="P58" s="38">
        <f>'Total Property Damage 95%'!P58+Summary!AR58</f>
        <v>2891218231.9981546</v>
      </c>
      <c r="Q58" s="38">
        <f>'Total Property Damage 95%'!Q58+Summary!AS58</f>
        <v>1029738858.6823739</v>
      </c>
      <c r="R58" s="38">
        <f>'Total Property Damage 95%'!R58+Summary!AT58</f>
        <v>703366918.42749262</v>
      </c>
      <c r="S58" s="38">
        <f>'Total Property Damage 95%'!S58+Summary!AU58</f>
        <v>395115927.38100553</v>
      </c>
    </row>
    <row r="59" spans="1:19" x14ac:dyDescent="0.35">
      <c r="A59">
        <v>2078</v>
      </c>
      <c r="B59" s="36">
        <f>'Total Property Damage 95%'!B59+Summary!AD59</f>
        <v>34270434.734128445</v>
      </c>
      <c r="C59" s="36">
        <f>'Total Property Damage 95%'!C59+Summary!AE59</f>
        <v>43967108.127893463</v>
      </c>
      <c r="D59" s="36">
        <f>'Total Property Damage 95%'!D59+Summary!AF59</f>
        <v>46358068.690739639</v>
      </c>
      <c r="E59" s="36">
        <f>'Total Property Damage 95%'!E59+Summary!AG59</f>
        <v>30484747.176288676</v>
      </c>
      <c r="F59" s="36">
        <f>'Total Property Damage 95%'!F59+Summary!AH59</f>
        <v>25370748.194645476</v>
      </c>
      <c r="G59" s="36">
        <f>'Total Property Damage 95%'!G59+Summary!AI59</f>
        <v>15209165.802549252</v>
      </c>
      <c r="H59" s="37">
        <f>'Total Property Damage 95%'!H59+Summary!AJ59</f>
        <v>20789450.742249761</v>
      </c>
      <c r="I59" s="37">
        <f>'Total Property Damage 95%'!I59+Summary!AK59</f>
        <v>22158109.415584512</v>
      </c>
      <c r="J59" s="37">
        <f>'Total Property Damage 95%'!J59+Summary!AL59</f>
        <v>14028808.502258422</v>
      </c>
      <c r="K59" s="37">
        <f>'Total Property Damage 95%'!K59+Summary!AM59</f>
        <v>10491368.615542833</v>
      </c>
      <c r="L59" s="37">
        <f>'Total Property Damage 95%'!L59+Summary!AN59</f>
        <v>9358287.0546925571</v>
      </c>
      <c r="M59" s="37">
        <f>'Total Property Damage 95%'!M59+Summary!AO59</f>
        <v>3994003.2311849375</v>
      </c>
      <c r="N59" s="38">
        <f>'Total Property Damage 95%'!N59+Summary!AP59</f>
        <v>2181874882.8592782</v>
      </c>
      <c r="O59" s="38">
        <f>'Total Property Damage 95%'!O59+Summary!AQ59</f>
        <v>3929448968.8714218</v>
      </c>
      <c r="P59" s="38">
        <f>'Total Property Damage 95%'!P59+Summary!AR59</f>
        <v>2917426331.1008596</v>
      </c>
      <c r="Q59" s="38">
        <f>'Total Property Damage 95%'!Q59+Summary!AS59</f>
        <v>1039391746.2904</v>
      </c>
      <c r="R59" s="38">
        <f>'Total Property Damage 95%'!R59+Summary!AT59</f>
        <v>709881523.00656796</v>
      </c>
      <c r="S59" s="38">
        <f>'Total Property Damage 95%'!S59+Summary!AU59</f>
        <v>398743982.47834134</v>
      </c>
    </row>
    <row r="60" spans="1:19" x14ac:dyDescent="0.35">
      <c r="A60">
        <v>2079</v>
      </c>
      <c r="B60" s="36">
        <f>'Total Property Damage 95%'!B60+Summary!AD60</f>
        <v>35054150.018899716</v>
      </c>
      <c r="C60" s="36">
        <f>'Total Property Damage 95%'!C60+Summary!AE60</f>
        <v>44972572.311069012</v>
      </c>
      <c r="D60" s="36">
        <f>'Total Property Damage 95%'!D60+Summary!AF60</f>
        <v>47418210.684480622</v>
      </c>
      <c r="E60" s="36">
        <f>'Total Property Damage 95%'!E60+Summary!AG60</f>
        <v>31181889.260998003</v>
      </c>
      <c r="F60" s="36">
        <f>'Total Property Damage 95%'!F60+Summary!AH60</f>
        <v>25950940.517867617</v>
      </c>
      <c r="G60" s="36">
        <f>'Total Property Damage 95%'!G60+Summary!AI60</f>
        <v>15556977.430868285</v>
      </c>
      <c r="H60" s="37">
        <f>'Total Property Damage 95%'!H60+Summary!AJ60</f>
        <v>20796377.749719765</v>
      </c>
      <c r="I60" s="37">
        <f>'Total Property Damage 95%'!I60+Summary!AK60</f>
        <v>22165793.828414258</v>
      </c>
      <c r="J60" s="37">
        <f>'Total Property Damage 95%'!J60+Summary!AL60</f>
        <v>14033947.184523471</v>
      </c>
      <c r="K60" s="37">
        <f>'Total Property Damage 95%'!K60+Summary!AM60</f>
        <v>10496165.221025895</v>
      </c>
      <c r="L60" s="37">
        <f>'Total Property Damage 95%'!L60+Summary!AN60</f>
        <v>9362247.5356842466</v>
      </c>
      <c r="M60" s="37">
        <f>'Total Property Damage 95%'!M60+Summary!AO60</f>
        <v>3995599.8761981544</v>
      </c>
      <c r="N60" s="38">
        <f>'Total Property Damage 95%'!N60+Summary!AP60</f>
        <v>2201400779.1438351</v>
      </c>
      <c r="O60" s="38">
        <f>'Total Property Damage 95%'!O60+Summary!AQ60</f>
        <v>3964811950.9381576</v>
      </c>
      <c r="P60" s="38">
        <f>'Total Property Damage 95%'!P60+Summary!AR60</f>
        <v>2943888194.6145725</v>
      </c>
      <c r="Q60" s="38">
        <f>'Total Property Damage 95%'!Q60+Summary!AS60</f>
        <v>1049141958.8436105</v>
      </c>
      <c r="R60" s="38">
        <f>'Total Property Damage 95%'!R60+Summary!AT60</f>
        <v>716460887.42967069</v>
      </c>
      <c r="S60" s="38">
        <f>'Total Property Damage 95%'!S60+Summary!AU60</f>
        <v>402407729.36376679</v>
      </c>
    </row>
    <row r="61" spans="1:19" x14ac:dyDescent="0.35">
      <c r="A61">
        <v>2080</v>
      </c>
      <c r="B61" s="36">
        <f>'Total Property Damage 95%'!B61+Summary!AD61</f>
        <v>35926925.923012331</v>
      </c>
      <c r="C61" s="36">
        <f>'Total Property Damage 95%'!C61+Summary!AE61</f>
        <v>46092296.436112709</v>
      </c>
      <c r="D61" s="36">
        <f>'Total Property Damage 95%'!D61+Summary!AF61</f>
        <v>48598826.151671715</v>
      </c>
      <c r="E61" s="36">
        <f>'Total Property Damage 95%'!E61+Summary!AG61</f>
        <v>31958253.873377245</v>
      </c>
      <c r="F61" s="36">
        <f>'Total Property Damage 95%'!F61+Summary!AH61</f>
        <v>26597065.315098271</v>
      </c>
      <c r="G61" s="36">
        <f>'Total Property Damage 95%'!G61+Summary!AI61</f>
        <v>15944314.023972524</v>
      </c>
      <c r="H61" s="37">
        <f>'Total Property Damage 95%'!H61+Summary!AJ61</f>
        <v>20844609.615902387</v>
      </c>
      <c r="I61" s="37">
        <f>'Total Property Damage 95%'!I61+Summary!AK61</f>
        <v>22217505.421463899</v>
      </c>
      <c r="J61" s="37">
        <f>'Total Property Damage 95%'!J61+Summary!AL61</f>
        <v>14066963.250758601</v>
      </c>
      <c r="K61" s="37">
        <f>'Total Property Damage 95%'!K61+Summary!AM61</f>
        <v>10521819.414967015</v>
      </c>
      <c r="L61" s="37">
        <f>'Total Property Damage 95%'!L61+Summary!AN61</f>
        <v>9384809.7437649388</v>
      </c>
      <c r="M61" s="37">
        <f>'Total Property Damage 95%'!M61+Summary!AO61</f>
        <v>4005134.5660585016</v>
      </c>
      <c r="N61" s="38">
        <f>'Total Property Damage 95%'!N61+Summary!AP61</f>
        <v>2225519389.4652114</v>
      </c>
      <c r="O61" s="38">
        <f>'Total Property Damage 95%'!O61+Summary!AQ61</f>
        <v>4008451289.1713209</v>
      </c>
      <c r="P61" s="38">
        <f>'Total Property Damage 95%'!P61+Summary!AR61</f>
        <v>2976500184.0402212</v>
      </c>
      <c r="Q61" s="38">
        <f>'Total Property Damage 95%'!Q61+Summary!AS61</f>
        <v>1061091603.875192</v>
      </c>
      <c r="R61" s="38">
        <f>'Total Property Damage 95%'!R61+Summary!AT61</f>
        <v>724540355.67266607</v>
      </c>
      <c r="S61" s="38">
        <f>'Total Property Damage 95%'!S61+Summary!AU61</f>
        <v>406913268.38702202</v>
      </c>
    </row>
    <row r="62" spans="1:19" x14ac:dyDescent="0.35">
      <c r="A62">
        <v>2081</v>
      </c>
      <c r="B62" s="36">
        <f>'Total Property Damage 95%'!B62+Summary!AD62</f>
        <v>36748522.765863873</v>
      </c>
      <c r="C62" s="36">
        <f>'Total Property Damage 95%'!C62+Summary!AE62</f>
        <v>47146360.602716818</v>
      </c>
      <c r="D62" s="36">
        <f>'Total Property Damage 95%'!D62+Summary!AF62</f>
        <v>49710211.028242208</v>
      </c>
      <c r="E62" s="36">
        <f>'Total Property Damage 95%'!E62+Summary!AG62</f>
        <v>32689092.925448675</v>
      </c>
      <c r="F62" s="36">
        <f>'Total Property Damage 95%'!F62+Summary!AH62</f>
        <v>27205301.737519372</v>
      </c>
      <c r="G62" s="36">
        <f>'Total Property Damage 95%'!G62+Summary!AI62</f>
        <v>16308937.429036485</v>
      </c>
      <c r="H62" s="37">
        <f>'Total Property Damage 95%'!H62+Summary!AJ62</f>
        <v>20851612.406821493</v>
      </c>
      <c r="I62" s="37">
        <f>'Total Property Damage 95%'!I62+Summary!AK62</f>
        <v>22225274.915430732</v>
      </c>
      <c r="J62" s="37">
        <f>'Total Property Damage 95%'!J62+Summary!AL62</f>
        <v>14072159.709987495</v>
      </c>
      <c r="K62" s="37">
        <f>'Total Property Damage 95%'!K62+Summary!AM62</f>
        <v>10526672.862752724</v>
      </c>
      <c r="L62" s="37">
        <f>'Total Property Damage 95%'!L62+Summary!AN62</f>
        <v>9388816.3805254772</v>
      </c>
      <c r="M62" s="37">
        <f>'Total Property Damage 95%'!M62+Summary!AO62</f>
        <v>4006749.571069207</v>
      </c>
      <c r="N62" s="38">
        <f>'Total Property Damage 95%'!N62+Summary!AP62</f>
        <v>2245458692.9988289</v>
      </c>
      <c r="O62" s="38">
        <f>'Total Property Damage 95%'!O62+Summary!AQ62</f>
        <v>4044567902.0894904</v>
      </c>
      <c r="P62" s="38">
        <f>'Total Property Damage 95%'!P62+Summary!AR62</f>
        <v>3003531089.5885472</v>
      </c>
      <c r="Q62" s="38">
        <f>'Total Property Damage 95%'!Q62+Summary!AS62</f>
        <v>1071059399.9095284</v>
      </c>
      <c r="R62" s="38">
        <f>'Total Property Damage 95%'!R62+Summary!AT62</f>
        <v>731264651.01937532</v>
      </c>
      <c r="S62" s="38">
        <f>'Total Property Damage 95%'!S62+Summary!AU62</f>
        <v>410656954.69161493</v>
      </c>
    </row>
    <row r="63" spans="1:19" x14ac:dyDescent="0.35">
      <c r="A63">
        <v>2082</v>
      </c>
      <c r="B63" s="36">
        <f>'Total Property Damage 95%'!B63+Summary!AD63</f>
        <v>37588908.340421274</v>
      </c>
      <c r="C63" s="36">
        <f>'Total Property Damage 95%'!C63+Summary!AE63</f>
        <v>48224529.692555971</v>
      </c>
      <c r="D63" s="36">
        <f>'Total Property Damage 95%'!D63+Summary!AF63</f>
        <v>50847011.669794671</v>
      </c>
      <c r="E63" s="36">
        <f>'Total Property Damage 95%'!E63+Summary!AG63</f>
        <v>33436645.20979334</v>
      </c>
      <c r="F63" s="36">
        <f>'Total Property Damage 95%'!F63+Summary!AH63</f>
        <v>27827447.647366133</v>
      </c>
      <c r="G63" s="36">
        <f>'Total Property Damage 95%'!G63+Summary!AI63</f>
        <v>16681899.244101688</v>
      </c>
      <c r="H63" s="37">
        <f>'Total Property Damage 95%'!H63+Summary!AJ63</f>
        <v>20858646.497342862</v>
      </c>
      <c r="I63" s="37">
        <f>'Total Property Damage 95%'!I63+Summary!AK63</f>
        <v>22233079.64170637</v>
      </c>
      <c r="J63" s="37">
        <f>'Total Property Damage 95%'!J63+Summary!AL63</f>
        <v>14077380.174610883</v>
      </c>
      <c r="K63" s="37">
        <f>'Total Property Damage 95%'!K63+Summary!AM63</f>
        <v>10531550.187053116</v>
      </c>
      <c r="L63" s="37">
        <f>'Total Property Damage 95%'!L63+Summary!AN63</f>
        <v>9392842.3391583506</v>
      </c>
      <c r="M63" s="37">
        <f>'Total Property Damage 95%'!M63+Summary!AO63</f>
        <v>4008372.2407262577</v>
      </c>
      <c r="N63" s="38">
        <f>'Total Property Damage 95%'!N63+Summary!AP63</f>
        <v>2265588222.6326008</v>
      </c>
      <c r="O63" s="38">
        <f>'Total Property Damage 95%'!O63+Summary!AQ63</f>
        <v>4081031568.6972246</v>
      </c>
      <c r="P63" s="38">
        <f>'Total Property Damage 95%'!P63+Summary!AR63</f>
        <v>3030824329.1456537</v>
      </c>
      <c r="Q63" s="38">
        <f>'Total Property Damage 95%'!Q63+Summary!AS63</f>
        <v>1081127941.9811091</v>
      </c>
      <c r="R63" s="38">
        <f>'Total Property Damage 95%'!R63+Summary!AT63</f>
        <v>738055951.70478594</v>
      </c>
      <c r="S63" s="38">
        <f>'Total Property Damage 95%'!S63+Summary!AU63</f>
        <v>414437557.68823689</v>
      </c>
    </row>
    <row r="64" spans="1:19" x14ac:dyDescent="0.35">
      <c r="A64">
        <v>2083</v>
      </c>
      <c r="B64" s="36">
        <f>'Total Property Damage 95%'!B64+Summary!AD64</f>
        <v>38448512.31780874</v>
      </c>
      <c r="C64" s="36">
        <f>'Total Property Damage 95%'!C64+Summary!AE64</f>
        <v>49327354.950367019</v>
      </c>
      <c r="D64" s="36">
        <f>'Total Property Damage 95%'!D64+Summary!AF64</f>
        <v>52009809.298121125</v>
      </c>
      <c r="E64" s="36">
        <f>'Total Property Damage 95%'!E64+Summary!AG64</f>
        <v>34201292.93386475</v>
      </c>
      <c r="F64" s="36">
        <f>'Total Property Damage 95%'!F64+Summary!AH64</f>
        <v>28463821.134501815</v>
      </c>
      <c r="G64" s="36">
        <f>'Total Property Damage 95%'!G64+Summary!AI64</f>
        <v>17063390.156546898</v>
      </c>
      <c r="H64" s="37">
        <f>'Total Property Damage 95%'!H64+Summary!AJ64</f>
        <v>20865712.07529822</v>
      </c>
      <c r="I64" s="37">
        <f>'Total Property Damage 95%'!I64+Summary!AK64</f>
        <v>22240919.811786022</v>
      </c>
      <c r="J64" s="37">
        <f>'Total Property Damage 95%'!J64+Summary!AL64</f>
        <v>14082624.788784293</v>
      </c>
      <c r="K64" s="37">
        <f>'Total Property Damage 95%'!K64+Summary!AM64</f>
        <v>10536451.531425089</v>
      </c>
      <c r="L64" s="37">
        <f>'Total Property Damage 95%'!L64+Summary!AN64</f>
        <v>9396887.7357918322</v>
      </c>
      <c r="M64" s="37">
        <f>'Total Property Damage 95%'!M64+Summary!AO64</f>
        <v>4010002.6210814272</v>
      </c>
      <c r="N64" s="38">
        <f>'Total Property Damage 95%'!N64+Summary!AP64</f>
        <v>2285909935.1208487</v>
      </c>
      <c r="O64" s="38">
        <f>'Total Property Damage 95%'!O64+Summary!AQ64</f>
        <v>4117845887.6313238</v>
      </c>
      <c r="P64" s="38">
        <f>'Total Property Damage 95%'!P64+Summary!AR64</f>
        <v>3058382652.4448013</v>
      </c>
      <c r="Q64" s="38">
        <f>'Total Property Damage 95%'!Q64+Summary!AS64</f>
        <v>1091298331.4483197</v>
      </c>
      <c r="R64" s="38">
        <f>'Total Property Damage 95%'!R64+Summary!AT64</f>
        <v>744914979.82368851</v>
      </c>
      <c r="S64" s="38">
        <f>'Total Property Damage 95%'!S64+Summary!AU64</f>
        <v>418255470.94184816</v>
      </c>
    </row>
    <row r="65" spans="1:19" x14ac:dyDescent="0.35">
      <c r="A65">
        <v>2084</v>
      </c>
      <c r="B65" s="36">
        <f>'Total Property Damage 95%'!B65+Summary!AD65</f>
        <v>39327774.195107751</v>
      </c>
      <c r="C65" s="36">
        <f>'Total Property Damage 95%'!C65+Summary!AE65</f>
        <v>50455400.227056839</v>
      </c>
      <c r="D65" s="36">
        <f>'Total Property Damage 95%'!D65+Summary!AF65</f>
        <v>53199198.426715523</v>
      </c>
      <c r="E65" s="36">
        <f>'Total Property Damage 95%'!E65+Summary!AG65</f>
        <v>34983427.045648172</v>
      </c>
      <c r="F65" s="36">
        <f>'Total Property Damage 95%'!F65+Summary!AH65</f>
        <v>29114747.563044883</v>
      </c>
      <c r="G65" s="36">
        <f>'Total Property Damage 95%'!G65+Summary!AI65</f>
        <v>17453605.214495495</v>
      </c>
      <c r="H65" s="37">
        <f>'Total Property Damage 95%'!H65+Summary!AJ65</f>
        <v>20872809.329652455</v>
      </c>
      <c r="I65" s="37">
        <f>'Total Property Damage 95%'!I65+Summary!AK65</f>
        <v>22248795.638440829</v>
      </c>
      <c r="J65" s="37">
        <f>'Total Property Damage 95%'!J65+Summary!AL65</f>
        <v>14087893.697532941</v>
      </c>
      <c r="K65" s="37">
        <f>'Total Property Damage 95%'!K65+Summary!AM65</f>
        <v>10541377.04029162</v>
      </c>
      <c r="L65" s="37">
        <f>'Total Property Damage 95%'!L65+Summary!AN65</f>
        <v>9400952.6872547921</v>
      </c>
      <c r="M65" s="37">
        <f>'Total Property Damage 95%'!M65+Summary!AO65</f>
        <v>4011640.7584643178</v>
      </c>
      <c r="N65" s="38">
        <f>'Total Property Damage 95%'!N65+Summary!AP65</f>
        <v>2306425808.9797597</v>
      </c>
      <c r="O65" s="38">
        <f>'Total Property Damage 95%'!O65+Summary!AQ65</f>
        <v>4155014497.8566685</v>
      </c>
      <c r="P65" s="38">
        <f>'Total Property Damage 95%'!P65+Summary!AR65</f>
        <v>3086208840.3471675</v>
      </c>
      <c r="Q65" s="38">
        <f>'Total Property Damage 95%'!Q65+Summary!AS65</f>
        <v>1101571682.6124647</v>
      </c>
      <c r="R65" s="38">
        <f>'Total Property Damage 95%'!R65+Summary!AT65</f>
        <v>751842465.85221529</v>
      </c>
      <c r="S65" s="38">
        <f>'Total Property Damage 95%'!S65+Summary!AU65</f>
        <v>422111092.54195946</v>
      </c>
    </row>
    <row r="66" spans="1:19" x14ac:dyDescent="0.35">
      <c r="A66">
        <v>2085</v>
      </c>
      <c r="B66" s="36">
        <f>'Total Property Damage 95%'!B66+Summary!AD66</f>
        <v>40227143.520062506</v>
      </c>
      <c r="C66" s="36">
        <f>'Total Property Damage 95%'!C66+Summary!AE66</f>
        <v>51609242.267987154</v>
      </c>
      <c r="D66" s="36">
        <f>'Total Property Damage 95%'!D66+Summary!AF66</f>
        <v>54415787.164735712</v>
      </c>
      <c r="E66" s="36">
        <f>'Total Property Damage 95%'!E66+Summary!AG66</f>
        <v>35783447.433543965</v>
      </c>
      <c r="F66" s="36">
        <f>'Total Property Damage 95%'!F66+Summary!AH66</f>
        <v>29780559.737720687</v>
      </c>
      <c r="G66" s="36">
        <f>'Total Property Damage 95%'!G66+Summary!AI66</f>
        <v>17852743.926539365</v>
      </c>
      <c r="H66" s="37">
        <f>'Total Property Damage 95%'!H66+Summary!AJ66</f>
        <v>20879938.450510431</v>
      </c>
      <c r="I66" s="37">
        <f>'Total Property Damage 95%'!I66+Summary!AK66</f>
        <v>22256707.335725538</v>
      </c>
      <c r="J66" s="37">
        <f>'Total Property Damage 95%'!J66+Summary!AL66</f>
        <v>14093187.046756953</v>
      </c>
      <c r="K66" s="37">
        <f>'Total Property Damage 95%'!K66+Summary!AM66</f>
        <v>10546326.858947</v>
      </c>
      <c r="L66" s="37">
        <f>'Total Property Damage 95%'!L66+Summary!AN66</f>
        <v>9405037.3110809252</v>
      </c>
      <c r="M66" s="37">
        <f>'Total Property Damage 95%'!M66+Summary!AO66</f>
        <v>4013286.6994840358</v>
      </c>
      <c r="N66" s="38">
        <f>'Total Property Damage 95%'!N66+Summary!AP66</f>
        <v>2327137844.7468519</v>
      </c>
      <c r="O66" s="38">
        <f>'Total Property Damage 95%'!O66+Summary!AQ66</f>
        <v>4192541079.1500583</v>
      </c>
      <c r="P66" s="38">
        <f>'Total Property Damage 95%'!P66+Summary!AR66</f>
        <v>3114305705.2183857</v>
      </c>
      <c r="Q66" s="38">
        <f>'Total Property Damage 95%'!Q66+Summary!AS66</f>
        <v>1111949122.878938</v>
      </c>
      <c r="R66" s="38">
        <f>'Total Property Damage 95%'!R66+Summary!AT66</f>
        <v>758839148.75123119</v>
      </c>
      <c r="S66" s="38">
        <f>'Total Property Damage 95%'!S66+Summary!AU66</f>
        <v>426004825.15803432</v>
      </c>
    </row>
    <row r="67" spans="1:19" x14ac:dyDescent="0.35">
      <c r="A67">
        <v>2086</v>
      </c>
      <c r="B67" s="36">
        <f>'Total Property Damage 95%'!B67+Summary!AD67</f>
        <v>41147080.120924011</v>
      </c>
      <c r="C67" s="36">
        <f>'Total Property Damage 95%'!C67+Summary!AE67</f>
        <v>52789471.007852115</v>
      </c>
      <c r="D67" s="36">
        <f>'Total Property Damage 95%'!D67+Summary!AF67</f>
        <v>55660197.527916588</v>
      </c>
      <c r="E67" s="36">
        <f>'Total Property Damage 95%'!E67+Summary!AG67</f>
        <v>36601763.130821943</v>
      </c>
      <c r="F67" s="36">
        <f>'Total Property Damage 95%'!F67+Summary!AH67</f>
        <v>30461598.074017387</v>
      </c>
      <c r="G67" s="36">
        <f>'Total Property Damage 95%'!G67+Summary!AI67</f>
        <v>18261010.36374341</v>
      </c>
      <c r="H67" s="37">
        <f>'Total Property Damage 95%'!H67+Summary!AJ67</f>
        <v>20887099.629123915</v>
      </c>
      <c r="I67" s="37">
        <f>'Total Property Damage 95%'!I67+Summary!AK67</f>
        <v>22264655.118986279</v>
      </c>
      <c r="J67" s="37">
        <f>'Total Property Damage 95%'!J67+Summary!AL67</f>
        <v>14098504.983236669</v>
      </c>
      <c r="K67" s="37">
        <f>'Total Property Damage 95%'!K67+Summary!AM67</f>
        <v>10551301.133562077</v>
      </c>
      <c r="L67" s="37">
        <f>'Total Property Damage 95%'!L67+Summary!AN67</f>
        <v>9409141.7255130149</v>
      </c>
      <c r="M67" s="37">
        <f>'Total Property Damage 95%'!M67+Summary!AO67</f>
        <v>4014940.4910308784</v>
      </c>
      <c r="N67" s="38">
        <f>'Total Property Damage 95%'!N67+Summary!AP67</f>
        <v>2348048065.2437005</v>
      </c>
      <c r="O67" s="38">
        <f>'Total Property Damage 95%'!O67+Summary!AQ67</f>
        <v>4230429352.5901804</v>
      </c>
      <c r="P67" s="38">
        <f>'Total Property Damage 95%'!P67+Summary!AR67</f>
        <v>3142676091.309866</v>
      </c>
      <c r="Q67" s="38">
        <f>'Total Property Damage 95%'!Q67+Summary!AS67</f>
        <v>1122431792.9204855</v>
      </c>
      <c r="R67" s="38">
        <f>'Total Property Damage 95%'!R67+Summary!AT67</f>
        <v>765905776.07105899</v>
      </c>
      <c r="S67" s="38">
        <f>'Total Property Damage 95%'!S67+Summary!AU67</f>
        <v>429937076.09560227</v>
      </c>
    </row>
    <row r="68" spans="1:19" x14ac:dyDescent="0.35">
      <c r="A68">
        <v>2087</v>
      </c>
      <c r="B68" s="36">
        <f>'Total Property Damage 95%'!B68+Summary!AD68</f>
        <v>42088054.341550462</v>
      </c>
      <c r="C68" s="36">
        <f>'Total Property Damage 95%'!C68+Summary!AE68</f>
        <v>53996689.872299232</v>
      </c>
      <c r="D68" s="36">
        <f>'Total Property Damage 95%'!D68+Summary!AF68</f>
        <v>56933065.756593458</v>
      </c>
      <c r="E68" s="36">
        <f>'Total Property Damage 95%'!E68+Summary!AG68</f>
        <v>37438792.524751283</v>
      </c>
      <c r="F68" s="36">
        <f>'Total Property Damage 95%'!F68+Summary!AH68</f>
        <v>31158210.772233091</v>
      </c>
      <c r="G68" s="36">
        <f>'Total Property Damage 95%'!G68+Summary!AI68</f>
        <v>18678613.263982665</v>
      </c>
      <c r="H68" s="37">
        <f>'Total Property Damage 95%'!H68+Summary!AJ68</f>
        <v>20894293.057898462</v>
      </c>
      <c r="I68" s="37">
        <f>'Total Property Damage 95%'!I68+Summary!AK68</f>
        <v>22272639.204868343</v>
      </c>
      <c r="J68" s="37">
        <f>'Total Property Damage 95%'!J68+Summary!AL68</f>
        <v>14103847.654637946</v>
      </c>
      <c r="K68" s="37">
        <f>'Total Property Damage 95%'!K68+Summary!AM68</f>
        <v>10556300.011189561</v>
      </c>
      <c r="L68" s="37">
        <f>'Total Property Damage 95%'!L68+Summary!AN68</f>
        <v>9413266.0495072007</v>
      </c>
      <c r="M68" s="37">
        <f>'Total Property Damage 95%'!M68+Summary!AO68</f>
        <v>4016602.1802780326</v>
      </c>
      <c r="N68" s="38">
        <f>'Total Property Damage 95%'!N68+Summary!AP68</f>
        <v>2369158515.8419762</v>
      </c>
      <c r="O68" s="38">
        <f>'Total Property Damage 95%'!O68+Summary!AQ68</f>
        <v>4268683081.0537734</v>
      </c>
      <c r="P68" s="38">
        <f>'Total Property Damage 95%'!P68+Summary!AR68</f>
        <v>3171322875.144969</v>
      </c>
      <c r="Q68" s="38">
        <f>'Total Property Damage 95%'!Q68+Summary!AS68</f>
        <v>1133020846.8425875</v>
      </c>
      <c r="R68" s="38">
        <f>'Total Property Damage 95%'!R68+Summary!AT68</f>
        <v>773043104.05755293</v>
      </c>
      <c r="S68" s="38">
        <f>'Total Property Damage 95%'!S68+Summary!AU68</f>
        <v>433908257.35309166</v>
      </c>
    </row>
    <row r="69" spans="1:19" x14ac:dyDescent="0.35">
      <c r="A69">
        <v>2088</v>
      </c>
      <c r="B69" s="36">
        <f>'Total Property Damage 95%'!B69+Summary!AD69</f>
        <v>43050547.281883918</v>
      </c>
      <c r="C69" s="36">
        <f>'Total Property Damage 95%'!C69+Summary!AE69</f>
        <v>55231516.086447962</v>
      </c>
      <c r="D69" s="36">
        <f>'Total Property Damage 95%'!D69+Summary!AF69</f>
        <v>58235042.640998006</v>
      </c>
      <c r="E69" s="36">
        <f>'Total Property Damage 95%'!E69+Summary!AG69</f>
        <v>38294963.570513017</v>
      </c>
      <c r="F69" s="36">
        <f>'Total Property Damage 95%'!F69+Summary!AH69</f>
        <v>31870753.995503206</v>
      </c>
      <c r="G69" s="36">
        <f>'Total Property Damage 95%'!G69+Summary!AI69</f>
        <v>19105766.138665535</v>
      </c>
      <c r="H69" s="37">
        <f>'Total Property Damage 95%'!H69+Summary!AJ69</f>
        <v>20901518.930400368</v>
      </c>
      <c r="I69" s="37">
        <f>'Total Property Damage 95%'!I69+Summary!AK69</f>
        <v>22280659.811324004</v>
      </c>
      <c r="J69" s="37">
        <f>'Total Property Damage 95%'!J69+Summary!AL69</f>
        <v>14109215.20951749</v>
      </c>
      <c r="K69" s="37">
        <f>'Total Property Damage 95%'!K69+Summary!AM69</f>
        <v>10561323.639769331</v>
      </c>
      <c r="L69" s="37">
        <f>'Total Property Damage 95%'!L69+Summary!AN69</f>
        <v>9417410.4027372785</v>
      </c>
      <c r="M69" s="37">
        <f>'Total Property Damage 95%'!M69+Summary!AO69</f>
        <v>4018271.8146832776</v>
      </c>
      <c r="N69" s="38">
        <f>'Total Property Damage 95%'!N69+Summary!AP69</f>
        <v>2390471264.7328348</v>
      </c>
      <c r="O69" s="38">
        <f>'Total Property Damage 95%'!O69+Summary!AQ69</f>
        <v>4307306069.7180691</v>
      </c>
      <c r="P69" s="38">
        <f>'Total Property Damage 95%'!P69+Summary!AR69</f>
        <v>3200248965.9100957</v>
      </c>
      <c r="Q69" s="38">
        <f>'Total Property Damage 95%'!Q69+Summary!AS69</f>
        <v>1143717452.3509877</v>
      </c>
      <c r="R69" s="38">
        <f>'Total Property Damage 95%'!R69+Summary!AT69</f>
        <v>780251897.75954413</v>
      </c>
      <c r="S69" s="38">
        <f>'Total Property Damage 95%'!S69+Summary!AU69</f>
        <v>437918785.67939281</v>
      </c>
    </row>
    <row r="70" spans="1:19" x14ac:dyDescent="0.35">
      <c r="A70">
        <v>2089</v>
      </c>
      <c r="B70" s="36">
        <f>'Total Property Damage 95%'!B70+Summary!AD70</f>
        <v>44035051.043926395</v>
      </c>
      <c r="C70" s="36">
        <f>'Total Property Damage 95%'!C70+Summary!AE70</f>
        <v>56494580.990463696</v>
      </c>
      <c r="D70" s="36">
        <f>'Total Property Damage 95%'!D70+Summary!AF70</f>
        <v>59566793.853993453</v>
      </c>
      <c r="E70" s="36">
        <f>'Total Property Damage 95%'!E70+Summary!AG70</f>
        <v>39170714.010004289</v>
      </c>
      <c r="F70" s="36">
        <f>'Total Property Damage 95%'!F70+Summary!AH70</f>
        <v>32599592.05189899</v>
      </c>
      <c r="G70" s="36">
        <f>'Total Property Damage 95%'!G70+Summary!AI70</f>
        <v>19542687.381897565</v>
      </c>
      <c r="H70" s="37">
        <f>'Total Property Damage 95%'!H70+Summary!AJ70</f>
        <v>20908777.441363711</v>
      </c>
      <c r="I70" s="37">
        <f>'Total Property Damage 95%'!I70+Summary!AK70</f>
        <v>22288717.15762043</v>
      </c>
      <c r="J70" s="37">
        <f>'Total Property Damage 95%'!J70+Summary!AL70</f>
        <v>14114607.797328245</v>
      </c>
      <c r="K70" s="37">
        <f>'Total Property Damage 95%'!K70+Summary!AM70</f>
        <v>10566372.168133799</v>
      </c>
      <c r="L70" s="37">
        <f>'Total Property Damage 95%'!L70+Summary!AN70</f>
        <v>9421574.9055990446</v>
      </c>
      <c r="M70" s="37">
        <f>'Total Property Damage 95%'!M70+Summary!AO70</f>
        <v>4019949.4419907057</v>
      </c>
      <c r="N70" s="38">
        <f>'Total Property Damage 95%'!N70+Summary!AP70</f>
        <v>2411988403.1996984</v>
      </c>
      <c r="O70" s="38">
        <f>'Total Property Damage 95%'!O70+Summary!AQ70</f>
        <v>4346302166.5695944</v>
      </c>
      <c r="P70" s="38">
        <f>'Total Property Damage 95%'!P70+Summary!AR70</f>
        <v>3229457305.8507614</v>
      </c>
      <c r="Q70" s="38">
        <f>'Total Property Damage 95%'!Q70+Summary!AS70</f>
        <v>1154522790.921401</v>
      </c>
      <c r="R70" s="38">
        <f>'Total Property Damage 95%'!R70+Summary!AT70</f>
        <v>787532931.13767195</v>
      </c>
      <c r="S70" s="38">
        <f>'Total Property Damage 95%'!S70+Summary!AU70</f>
        <v>441969082.63215971</v>
      </c>
    </row>
    <row r="71" spans="1:19" x14ac:dyDescent="0.35">
      <c r="A71">
        <v>2090</v>
      </c>
      <c r="B71" s="36">
        <f>'Total Property Damage 95%'!B71+Summary!AD71</f>
        <v>44318656.135244429</v>
      </c>
      <c r="C71" s="36">
        <f>'Total Property Damage 95%'!C71+Summary!AE71</f>
        <v>56858430.933201179</v>
      </c>
      <c r="D71" s="36">
        <f>'Total Property Damage 95%'!D71+Summary!AF71</f>
        <v>59950430.198450796</v>
      </c>
      <c r="E71" s="36">
        <f>'Total Property Damage 95%'!E71+Summary!AG71</f>
        <v>39422990.631932542</v>
      </c>
      <c r="F71" s="36">
        <f>'Total Property Damage 95%'!F71+Summary!AH71</f>
        <v>32809547.759037539</v>
      </c>
      <c r="G71" s="36">
        <f>'Total Property Damage 95%'!G71+Summary!AI71</f>
        <v>19668550.881726693</v>
      </c>
      <c r="H71" s="37">
        <f>'Total Property Damage 95%'!H71+Summary!AJ71</f>
        <v>20580139.438123997</v>
      </c>
      <c r="I71" s="37">
        <f>'Total Property Damage 95%'!I71+Summary!AK71</f>
        <v>21938706.24740335</v>
      </c>
      <c r="J71" s="37">
        <f>'Total Property Damage 95%'!J71+Summary!AL71</f>
        <v>13893246.289803518</v>
      </c>
      <c r="K71" s="37">
        <f>'Total Property Damage 95%'!K71+Summary!AM71</f>
        <v>10401659.591686063</v>
      </c>
      <c r="L71" s="37">
        <f>'Total Property Damage 95%'!L71+Summary!AN71</f>
        <v>9274374.1898505259</v>
      </c>
      <c r="M71" s="37">
        <f>'Total Property Damage 95%'!M71+Summary!AO71</f>
        <v>3957044.3271097918</v>
      </c>
      <c r="N71" s="38">
        <f>'Total Property Damage 95%'!N71+Summary!AP71</f>
        <v>2394624619.3551102</v>
      </c>
      <c r="O71" s="38">
        <f>'Total Property Damage 95%'!O71+Summary!AQ71</f>
        <v>4315237694.1223726</v>
      </c>
      <c r="P71" s="38">
        <f>'Total Property Damage 95%'!P71+Summary!AR71</f>
        <v>3206609426.676599</v>
      </c>
      <c r="Q71" s="38">
        <f>'Total Property Damage 95%'!Q71+Summary!AS71</f>
        <v>1146720159.7081544</v>
      </c>
      <c r="R71" s="38">
        <f>'Total Property Damage 95%'!R71+Summary!AT71</f>
        <v>782120445.31084216</v>
      </c>
      <c r="S71" s="38">
        <f>'Total Property Damage 95%'!S71+Summary!AU71</f>
        <v>438895489.2697314</v>
      </c>
    </row>
    <row r="72" spans="1:19" x14ac:dyDescent="0.35">
      <c r="A72">
        <v>2091</v>
      </c>
      <c r="B72" s="36">
        <f>'Total Property Damage 95%'!B72+Summary!AD72</f>
        <v>45332159.712983511</v>
      </c>
      <c r="C72" s="36">
        <f>'Total Property Damage 95%'!C72+Summary!AE72</f>
        <v>58158701.027122252</v>
      </c>
      <c r="D72" s="36">
        <f>'Total Property Damage 95%'!D72+Summary!AF72</f>
        <v>61321409.844307147</v>
      </c>
      <c r="E72" s="36">
        <f>'Total Property Damage 95%'!E72+Summary!AG72</f>
        <v>40324537.419107422</v>
      </c>
      <c r="F72" s="36">
        <f>'Total Property Damage 95%'!F72+Summary!AH72</f>
        <v>33559854.671239726</v>
      </c>
      <c r="G72" s="36">
        <f>'Total Property Damage 95%'!G72+Summary!AI72</f>
        <v>20118342.198203921</v>
      </c>
      <c r="H72" s="37">
        <f>'Total Property Damage 95%'!H72+Summary!AJ72</f>
        <v>20587346.179374948</v>
      </c>
      <c r="I72" s="37">
        <f>'Total Property Damage 95%'!I72+Summary!AK72</f>
        <v>21946707.138048057</v>
      </c>
      <c r="J72" s="37">
        <f>'Total Property Damage 95%'!J72+Summary!AL72</f>
        <v>13898601.974673005</v>
      </c>
      <c r="K72" s="37">
        <f>'Total Property Damage 95%'!K72+Summary!AM72</f>
        <v>10406676.479125738</v>
      </c>
      <c r="L72" s="37">
        <f>'Total Property Damage 95%'!L72+Summary!AN72</f>
        <v>9278511.8176283874</v>
      </c>
      <c r="M72" s="37">
        <f>'Total Property Damage 95%'!M72+Summary!AO72</f>
        <v>3958710.8814627165</v>
      </c>
      <c r="N72" s="38">
        <f>'Total Property Damage 95%'!N72+Summary!AP72</f>
        <v>2416204653.953649</v>
      </c>
      <c r="O72" s="38">
        <f>'Total Property Damage 95%'!O72+Summary!AQ72</f>
        <v>4354353242.5394659</v>
      </c>
      <c r="P72" s="38">
        <f>'Total Property Damage 95%'!P72+Summary!AR72</f>
        <v>3235912905.645668</v>
      </c>
      <c r="Q72" s="38">
        <f>'Total Property Damage 95%'!Q72+Summary!AS72</f>
        <v>1157569471.5944991</v>
      </c>
      <c r="R72" s="38">
        <f>'Total Property Damage 95%'!R72+Summary!AT72</f>
        <v>789429018.37978113</v>
      </c>
      <c r="S72" s="38">
        <f>'Total Property Damage 95%'!S72+Summary!AU72</f>
        <v>442960258.50408018</v>
      </c>
    </row>
    <row r="73" spans="1:19" x14ac:dyDescent="0.35">
      <c r="A73">
        <v>2092</v>
      </c>
      <c r="B73" s="36">
        <f>'Total Property Damage 95%'!B73+Summary!AD73</f>
        <v>46368840.651943922</v>
      </c>
      <c r="C73" s="36">
        <f>'Total Property Damage 95%'!C73+Summary!AE73</f>
        <v>59488706.41780401</v>
      </c>
      <c r="D73" s="36">
        <f>'Total Property Damage 95%'!D73+Summary!AF73</f>
        <v>62723741.812125683</v>
      </c>
      <c r="E73" s="36">
        <f>'Total Property Damage 95%'!E73+Summary!AG73</f>
        <v>41246701.277601272</v>
      </c>
      <c r="F73" s="36">
        <f>'Total Property Damage 95%'!F73+Summary!AH73</f>
        <v>34327320.017524369</v>
      </c>
      <c r="G73" s="36">
        <f>'Total Property Damage 95%'!G73+Summary!AI73</f>
        <v>20578419.591657281</v>
      </c>
      <c r="H73" s="37">
        <f>'Total Property Damage 95%'!H73+Summary!AJ73</f>
        <v>20594585.61666967</v>
      </c>
      <c r="I73" s="37">
        <f>'Total Property Damage 95%'!I73+Summary!AK73</f>
        <v>21954744.833538879</v>
      </c>
      <c r="J73" s="37">
        <f>'Total Property Damage 95%'!J73+Summary!AL73</f>
        <v>13903982.736926347</v>
      </c>
      <c r="K73" s="37">
        <f>'Total Property Damage 95%'!K73+Summary!AM73</f>
        <v>10411718.3110874</v>
      </c>
      <c r="L73" s="37">
        <f>'Total Property Damage 95%'!L73+Summary!AN73</f>
        <v>9282669.6311099883</v>
      </c>
      <c r="M73" s="37">
        <f>'Total Property Damage 95%'!M73+Summary!AO73</f>
        <v>3960385.4429843868</v>
      </c>
      <c r="N73" s="38">
        <f>'Total Property Damage 95%'!N73+Summary!AP73</f>
        <v>2437992107.6131449</v>
      </c>
      <c r="O73" s="38">
        <f>'Total Property Damage 95%'!O73+Summary!AQ73</f>
        <v>4393847523.1044483</v>
      </c>
      <c r="P73" s="38">
        <f>'Total Property Damage 95%'!P73+Summary!AR73</f>
        <v>3265502984.7480407</v>
      </c>
      <c r="Q73" s="38">
        <f>'Total Property Damage 95%'!Q73+Summary!AS73</f>
        <v>1168529340.6961594</v>
      </c>
      <c r="R73" s="38">
        <f>'Total Property Damage 95%'!R73+Summary!AT73</f>
        <v>796811009.19028425</v>
      </c>
      <c r="S73" s="38">
        <f>'Total Property Damage 95%'!S73+Summary!AU73</f>
        <v>447065430.98312104</v>
      </c>
    </row>
    <row r="74" spans="1:19" x14ac:dyDescent="0.35">
      <c r="A74">
        <v>2093</v>
      </c>
      <c r="B74" s="36">
        <f>'Total Property Damage 95%'!B74+Summary!AD74</f>
        <v>47429228.984860584</v>
      </c>
      <c r="C74" s="36">
        <f>'Total Property Damage 95%'!C74+Summary!AE74</f>
        <v>60849127.108483918</v>
      </c>
      <c r="D74" s="36">
        <f>'Total Property Damage 95%'!D74+Summary!AF74</f>
        <v>64158143.084171869</v>
      </c>
      <c r="E74" s="36">
        <f>'Total Property Damage 95%'!E74+Summary!AG74</f>
        <v>42189953.690021329</v>
      </c>
      <c r="F74" s="36">
        <f>'Total Property Damage 95%'!F74+Summary!AH74</f>
        <v>35112336.186466552</v>
      </c>
      <c r="G74" s="36">
        <f>'Total Property Damage 95%'!G74+Summary!AI74</f>
        <v>21049018.28979278</v>
      </c>
      <c r="H74" s="37">
        <f>'Total Property Damage 95%'!H74+Summary!AJ74</f>
        <v>20601857.946280405</v>
      </c>
      <c r="I74" s="37">
        <f>'Total Property Damage 95%'!I74+Summary!AK74</f>
        <v>21962819.55487496</v>
      </c>
      <c r="J74" s="37">
        <f>'Total Property Damage 95%'!J74+Summary!AL74</f>
        <v>13909388.727197032</v>
      </c>
      <c r="K74" s="37">
        <f>'Total Property Damage 95%'!K74+Summary!AM74</f>
        <v>10416785.237579159</v>
      </c>
      <c r="L74" s="37">
        <f>'Total Property Damage 95%'!L74+Summary!AN74</f>
        <v>9286847.7516421732</v>
      </c>
      <c r="M74" s="37">
        <f>'Total Property Damage 95%'!M74+Summary!AO74</f>
        <v>3962068.0597960381</v>
      </c>
      <c r="N74" s="38">
        <f>'Total Property Damage 95%'!N74+Summary!AP74</f>
        <v>2459989131.6672215</v>
      </c>
      <c r="O74" s="38">
        <f>'Total Property Damage 95%'!O74+Summary!AQ74</f>
        <v>4433724495.6233902</v>
      </c>
      <c r="P74" s="38">
        <f>'Total Property Damage 95%'!P74+Summary!AR74</f>
        <v>3295382693.0843468</v>
      </c>
      <c r="Q74" s="38">
        <f>'Total Property Damage 95%'!Q74+Summary!AS74</f>
        <v>1179600985.4222746</v>
      </c>
      <c r="R74" s="38">
        <f>'Total Property Damage 95%'!R74+Summary!AT74</f>
        <v>804267215.4460175</v>
      </c>
      <c r="S74" s="38">
        <f>'Total Property Damage 95%'!S74+Summary!AU74</f>
        <v>451211441.00861573</v>
      </c>
    </row>
    <row r="75" spans="1:19" x14ac:dyDescent="0.35">
      <c r="A75">
        <v>2094</v>
      </c>
      <c r="B75" s="36">
        <f>'Total Property Damage 95%'!B75+Summary!AD75</f>
        <v>48513866.86555063</v>
      </c>
      <c r="C75" s="36">
        <f>'Total Property Damage 95%'!C75+Summary!AE75</f>
        <v>62240658.653090142</v>
      </c>
      <c r="D75" s="36">
        <f>'Total Property Damage 95%'!D75+Summary!AF75</f>
        <v>65625347.03905879</v>
      </c>
      <c r="E75" s="36">
        <f>'Total Property Damage 95%'!E75+Summary!AG75</f>
        <v>43154776.921100266</v>
      </c>
      <c r="F75" s="36">
        <f>'Total Property Damage 95%'!F75+Summary!AH75</f>
        <v>35915304.540000655</v>
      </c>
      <c r="G75" s="36">
        <f>'Total Property Damage 95%'!G75+Summary!AI75</f>
        <v>21530378.899633903</v>
      </c>
      <c r="H75" s="37">
        <f>'Total Property Damage 95%'!H75+Summary!AJ75</f>
        <v>20609163.36566348</v>
      </c>
      <c r="I75" s="37">
        <f>'Total Property Damage 95%'!I75+Summary!AK75</f>
        <v>21970931.524388723</v>
      </c>
      <c r="J75" s="37">
        <f>'Total Property Damage 95%'!J75+Summary!AL75</f>
        <v>13914820.097027306</v>
      </c>
      <c r="K75" s="37">
        <f>'Total Property Damage 95%'!K75+Summary!AM75</f>
        <v>10421877.40951414</v>
      </c>
      <c r="L75" s="37">
        <f>'Total Property Damage 95%'!L75+Summary!AN75</f>
        <v>9291046.3013038747</v>
      </c>
      <c r="M75" s="37">
        <f>'Total Property Damage 95%'!M75+Summary!AO75</f>
        <v>3963758.7803092222</v>
      </c>
      <c r="N75" s="38">
        <f>'Total Property Damage 95%'!N75+Summary!AP75</f>
        <v>2482197901.5645695</v>
      </c>
      <c r="O75" s="38">
        <f>'Total Property Damage 95%'!O75+Summary!AQ75</f>
        <v>4473988164.6240692</v>
      </c>
      <c r="P75" s="38">
        <f>'Total Property Damage 95%'!P75+Summary!AR75</f>
        <v>3325555094.3077173</v>
      </c>
      <c r="Q75" s="38">
        <f>'Total Property Damage 95%'!Q75+Summary!AS75</f>
        <v>1190785638.5988388</v>
      </c>
      <c r="R75" s="38">
        <f>'Total Property Damage 95%'!R75+Summary!AT75</f>
        <v>811798444.17585528</v>
      </c>
      <c r="S75" s="38">
        <f>'Total Property Damage 95%'!S75+Summary!AU75</f>
        <v>455398727.91193968</v>
      </c>
    </row>
    <row r="76" spans="1:19" x14ac:dyDescent="0.35">
      <c r="A76">
        <v>2095</v>
      </c>
      <c r="B76" s="36">
        <f>'Total Property Damage 95%'!B76+Summary!AD76</f>
        <v>49623308.846104987</v>
      </c>
      <c r="C76" s="36">
        <f>'Total Property Damage 95%'!C76+Summary!AE76</f>
        <v>63664012.511863366</v>
      </c>
      <c r="D76" s="36">
        <f>'Total Property Damage 95%'!D76+Summary!AF76</f>
        <v>67126103.8267079</v>
      </c>
      <c r="E76" s="36">
        <f>'Total Property Damage 95%'!E76+Summary!AG76</f>
        <v>44141664.26426781</v>
      </c>
      <c r="F76" s="36">
        <f>'Total Property Damage 95%'!F76+Summary!AH76</f>
        <v>36736635.618628107</v>
      </c>
      <c r="G76" s="36">
        <f>'Total Property Damage 95%'!G76+Summary!AI76</f>
        <v>22022747.530538842</v>
      </c>
      <c r="H76" s="37">
        <f>'Total Property Damage 95%'!H76+Summary!AJ76</f>
        <v>20616502.073466461</v>
      </c>
      <c r="I76" s="37">
        <f>'Total Property Damage 95%'!I76+Summary!AK76</f>
        <v>21979080.965753887</v>
      </c>
      <c r="J76" s="37">
        <f>'Total Property Damage 95%'!J76+Summary!AL76</f>
        <v>13920276.998873653</v>
      </c>
      <c r="K76" s="37">
        <f>'Total Property Damage 95%'!K76+Summary!AM76</f>
        <v>10426994.978715923</v>
      </c>
      <c r="L76" s="37">
        <f>'Total Property Damage 95%'!L76+Summary!AN76</f>
        <v>9295265.4029105306</v>
      </c>
      <c r="M76" s="37">
        <f>'Total Property Damage 95%'!M76+Summary!AO76</f>
        <v>3965457.6532275542</v>
      </c>
      <c r="N76" s="38">
        <f>'Total Property Damage 95%'!N76+Summary!AP76</f>
        <v>2504620617.1583357</v>
      </c>
      <c r="O76" s="38">
        <f>'Total Property Damage 95%'!O76+Summary!AQ76</f>
        <v>4514642579.8959312</v>
      </c>
      <c r="P76" s="38">
        <f>'Total Property Damage 95%'!P76+Summary!AR76</f>
        <v>3356023287.0442886</v>
      </c>
      <c r="Q76" s="38">
        <f>'Total Property Damage 95%'!Q76+Summary!AS76</f>
        <v>1202084547.6491456</v>
      </c>
      <c r="R76" s="38">
        <f>'Total Property Damage 95%'!R76+Summary!AT76</f>
        <v>819405511.84954131</v>
      </c>
      <c r="S76" s="38">
        <f>'Total Property Damage 95%'!S76+Summary!AU76</f>
        <v>459627736.11602044</v>
      </c>
    </row>
    <row r="77" spans="1:19" x14ac:dyDescent="0.35">
      <c r="A77">
        <v>2096</v>
      </c>
      <c r="B77" s="36">
        <f>'Total Property Damage 95%'!B77+Summary!AD77</f>
        <v>50758122.16041898</v>
      </c>
      <c r="C77" s="36">
        <f>'Total Property Damage 95%'!C77+Summary!AE77</f>
        <v>65119916.415111162</v>
      </c>
      <c r="D77" s="36">
        <f>'Total Property Damage 95%'!D77+Summary!AF77</f>
        <v>68661180.75188458</v>
      </c>
      <c r="E77" s="36">
        <f>'Total Property Damage 95%'!E77+Summary!AG77</f>
        <v>45151120.293861069</v>
      </c>
      <c r="F77" s="36">
        <f>'Total Property Damage 95%'!F77+Summary!AH77</f>
        <v>37576749.351317927</v>
      </c>
      <c r="G77" s="36">
        <f>'Total Property Damage 95%'!G77+Summary!AI77</f>
        <v>22526375.920030903</v>
      </c>
      <c r="H77" s="37">
        <f>'Total Property Damage 95%'!H77+Summary!AJ77</f>
        <v>20623874.269535318</v>
      </c>
      <c r="I77" s="37">
        <f>'Total Property Damage 95%'!I77+Summary!AK77</f>
        <v>21987268.103993583</v>
      </c>
      <c r="J77" s="37">
        <f>'Total Property Damage 95%'!J77+Summary!AL77</f>
        <v>13925759.586112337</v>
      </c>
      <c r="K77" s="37">
        <f>'Total Property Damage 95%'!K77+Summary!AM77</f>
        <v>10432138.097924048</v>
      </c>
      <c r="L77" s="37">
        <f>'Total Property Damage 95%'!L77+Summary!AN77</f>
        <v>9299505.1800185256</v>
      </c>
      <c r="M77" s="37">
        <f>'Total Property Damage 95%'!M77+Summary!AO77</f>
        <v>3967164.7275484814</v>
      </c>
      <c r="N77" s="38">
        <f>'Total Property Damage 95%'!N77+Summary!AP77</f>
        <v>2527259502.9991674</v>
      </c>
      <c r="O77" s="38">
        <f>'Total Property Damage 95%'!O77+Summary!AQ77</f>
        <v>4555691837.0368929</v>
      </c>
      <c r="P77" s="38">
        <f>'Total Property Damage 95%'!P77+Summary!AR77</f>
        <v>3386790405.3190722</v>
      </c>
      <c r="Q77" s="38">
        <f>'Total Property Damage 95%'!Q77+Summary!AS77</f>
        <v>1213498974.776581</v>
      </c>
      <c r="R77" s="38">
        <f>'Total Property Damage 95%'!R77+Summary!AT77</f>
        <v>827089244.49484682</v>
      </c>
      <c r="S77" s="38">
        <f>'Total Property Damage 95%'!S77+Summary!AU77</f>
        <v>463898915.19807154</v>
      </c>
    </row>
    <row r="78" spans="1:19" x14ac:dyDescent="0.35">
      <c r="A78">
        <v>2097</v>
      </c>
      <c r="B78" s="36">
        <f>'Total Property Damage 95%'!B78+Summary!AD78</f>
        <v>51918887.014206856</v>
      </c>
      <c r="C78" s="36">
        <f>'Total Property Damage 95%'!C78+Summary!AE78</f>
        <v>66609114.735280879</v>
      </c>
      <c r="D78" s="36">
        <f>'Total Property Damage 95%'!D78+Summary!AF78</f>
        <v>70231362.666504622</v>
      </c>
      <c r="E78" s="36">
        <f>'Total Property Damage 95%'!E78+Summary!AG78</f>
        <v>46183661.123102605</v>
      </c>
      <c r="F78" s="36">
        <f>'Total Property Damage 95%'!F78+Summary!AH78</f>
        <v>38436075.270207398</v>
      </c>
      <c r="G78" s="36">
        <f>'Total Property Damage 95%'!G78+Summary!AI78</f>
        <v>23041521.56250653</v>
      </c>
      <c r="H78" s="37">
        <f>'Total Property Damage 95%'!H78+Summary!AJ78</f>
        <v>20631280.154921692</v>
      </c>
      <c r="I78" s="37">
        <f>'Total Property Damage 95%'!I78+Summary!AK78</f>
        <v>21995493.165488482</v>
      </c>
      <c r="J78" s="37">
        <f>'Total Property Damage 95%'!J78+Summary!AL78</f>
        <v>13931268.013044916</v>
      </c>
      <c r="K78" s="37">
        <f>'Total Property Damage 95%'!K78+Summary!AM78</f>
        <v>10437306.92079955</v>
      </c>
      <c r="L78" s="37">
        <f>'Total Property Damage 95%'!L78+Summary!AN78</f>
        <v>9303765.7569296658</v>
      </c>
      <c r="M78" s="37">
        <f>'Total Property Damage 95%'!M78+Summary!AO78</f>
        <v>3968880.0525650484</v>
      </c>
      <c r="N78" s="38">
        <f>'Total Property Damage 95%'!N78+Summary!AP78</f>
        <v>2550116808.6319723</v>
      </c>
      <c r="O78" s="38">
        <f>'Total Property Damage 95%'!O78+Summary!AQ78</f>
        <v>4597140078.0071096</v>
      </c>
      <c r="P78" s="38">
        <f>'Total Property Damage 95%'!P78+Summary!AR78</f>
        <v>3417859618.9872684</v>
      </c>
      <c r="Q78" s="38">
        <f>'Total Property Damage 95%'!Q78+Summary!AS78</f>
        <v>1225030197.1497996</v>
      </c>
      <c r="R78" s="38">
        <f>'Total Property Damage 95%'!R78+Summary!AT78</f>
        <v>834850477.8162477</v>
      </c>
      <c r="S78" s="38">
        <f>'Total Property Damage 95%'!S78+Summary!AU78</f>
        <v>468212719.95313764</v>
      </c>
    </row>
    <row r="79" spans="1:19" x14ac:dyDescent="0.35">
      <c r="A79">
        <v>2098</v>
      </c>
      <c r="B79" s="36">
        <f>'Total Property Damage 95%'!B79+Summary!AD79</f>
        <v>53106196.881648526</v>
      </c>
      <c r="C79" s="36">
        <f>'Total Property Damage 95%'!C79+Summary!AE79</f>
        <v>68132368.867541313</v>
      </c>
      <c r="D79" s="36">
        <f>'Total Property Damage 95%'!D79+Summary!AF79</f>
        <v>71837452.37091215</v>
      </c>
      <c r="E79" s="36">
        <f>'Total Property Damage 95%'!E79+Summary!AG79</f>
        <v>47239814.667978048</v>
      </c>
      <c r="F79" s="36">
        <f>'Total Property Damage 95%'!F79+Summary!AH79</f>
        <v>39315052.730212666</v>
      </c>
      <c r="G79" s="36">
        <f>'Total Property Damage 95%'!G79+Summary!AI79</f>
        <v>23568447.840886652</v>
      </c>
      <c r="H79" s="37">
        <f>'Total Property Damage 95%'!H79+Summary!AJ79</f>
        <v>20638719.931890119</v>
      </c>
      <c r="I79" s="37">
        <f>'Total Property Damage 95%'!I79+Summary!AK79</f>
        <v>22003756.377985001</v>
      </c>
      <c r="J79" s="37">
        <f>'Total Property Damage 95%'!J79+Summary!AL79</f>
        <v>13936802.434903855</v>
      </c>
      <c r="K79" s="37">
        <f>'Total Property Damage 95%'!K79+Summary!AM79</f>
        <v>10442501.601930505</v>
      </c>
      <c r="L79" s="37">
        <f>'Total Property Damage 95%'!L79+Summary!AN79</f>
        <v>9308047.2586956676</v>
      </c>
      <c r="M79" s="37">
        <f>'Total Property Damage 95%'!M79+Summary!AO79</f>
        <v>3970603.6778676892</v>
      </c>
      <c r="N79" s="38">
        <f>'Total Property Damage 95%'!N79+Summary!AP79</f>
        <v>2573194808.8964238</v>
      </c>
      <c r="O79" s="38">
        <f>'Total Property Damage 95%'!O79+Summary!AQ79</f>
        <v>4638991491.6897697</v>
      </c>
      <c r="P79" s="38">
        <f>'Total Property Damage 95%'!P79+Summary!AR79</f>
        <v>3449234134.171092</v>
      </c>
      <c r="Q79" s="38">
        <f>'Total Property Damage 95%'!Q79+Summary!AS79</f>
        <v>1236679507.0903125</v>
      </c>
      <c r="R79" s="38">
        <f>'Total Property Damage 95%'!R79+Summary!AT79</f>
        <v>842690057.315135</v>
      </c>
      <c r="S79" s="38">
        <f>'Total Property Damage 95%'!S79+Summary!AU79</f>
        <v>472569610.45845598</v>
      </c>
    </row>
    <row r="80" spans="1:19" x14ac:dyDescent="0.35">
      <c r="A80">
        <v>2099</v>
      </c>
      <c r="B80" s="36">
        <f>'Total Property Damage 95%'!B80+Summary!AD80</f>
        <v>54320658.808820188</v>
      </c>
      <c r="C80" s="36">
        <f>'Total Property Damage 95%'!C80+Summary!AE80</f>
        <v>69690457.619067743</v>
      </c>
      <c r="D80" s="36">
        <f>'Total Property Damage 95%'!D80+Summary!AF80</f>
        <v>73480271.024334282</v>
      </c>
      <c r="E80" s="36">
        <f>'Total Property Damage 95%'!E80+Summary!AG80</f>
        <v>48320120.917148188</v>
      </c>
      <c r="F80" s="36">
        <f>'Total Property Damage 95%'!F80+Summary!AH80</f>
        <v>40214131.133661449</v>
      </c>
      <c r="G80" s="36">
        <f>'Total Property Damage 95%'!G80+Summary!AI80</f>
        <v>24107424.161278725</v>
      </c>
      <c r="H80" s="37">
        <f>'Total Property Damage 95%'!H80+Summary!AJ80</f>
        <v>20646193.803925402</v>
      </c>
      <c r="I80" s="37">
        <f>'Total Property Damage 95%'!I80+Summary!AK80</f>
        <v>22012057.970603529</v>
      </c>
      <c r="J80" s="37">
        <f>'Total Property Damage 95%'!J80+Summary!AL80</f>
        <v>13942363.007858116</v>
      </c>
      <c r="K80" s="37">
        <f>'Total Property Damage 95%'!K80+Summary!AM80</f>
        <v>10447722.296837622</v>
      </c>
      <c r="L80" s="37">
        <f>'Total Property Damage 95%'!L80+Summary!AN80</f>
        <v>9312349.8111226913</v>
      </c>
      <c r="M80" s="37">
        <f>'Total Property Damage 95%'!M80+Summary!AO80</f>
        <v>3972335.6533460123</v>
      </c>
      <c r="N80" s="38">
        <f>'Total Property Damage 95%'!N80+Summary!AP80</f>
        <v>2596495804.2312813</v>
      </c>
      <c r="O80" s="38">
        <f>'Total Property Damage 95%'!O80+Summary!AQ80</f>
        <v>4681250314.4590302</v>
      </c>
      <c r="P80" s="38">
        <f>'Total Property Damage 95%'!P80+Summary!AR80</f>
        <v>3480917193.7021885</v>
      </c>
      <c r="Q80" s="38">
        <f>'Total Property Damage 95%'!Q80+Summary!AS80</f>
        <v>1248448212.262522</v>
      </c>
      <c r="R80" s="38">
        <f>'Total Property Damage 95%'!R80+Summary!AT80</f>
        <v>850608838.41158664</v>
      </c>
      <c r="S80" s="38">
        <f>'Total Property Damage 95%'!S80+Summary!AU80</f>
        <v>476970052.1386494</v>
      </c>
    </row>
    <row r="81" spans="1:19" x14ac:dyDescent="0.35">
      <c r="A81">
        <v>2100</v>
      </c>
      <c r="B81" s="36">
        <f>'Total Property Damage 95%'!B81+Summary!AD81</f>
        <v>54116527.955482222</v>
      </c>
      <c r="C81" s="36">
        <f>'Total Property Damage 95%'!C81+Summary!AE81</f>
        <v>69428568.81110315</v>
      </c>
      <c r="D81" s="36">
        <f>'Total Property Damage 95%'!D81+Summary!AF81</f>
        <v>73204140.52892749</v>
      </c>
      <c r="E81" s="36">
        <f>'Total Property Damage 95%'!E81+Summary!AG81</f>
        <v>48138539.402260348</v>
      </c>
      <c r="F81" s="36">
        <f>'Total Property Damage 95%'!F81+Summary!AH81</f>
        <v>40063011.005802721</v>
      </c>
      <c r="G81" s="36">
        <f>'Total Property Damage 95%'!G81+Summary!AI81</f>
        <v>24016831.205049276</v>
      </c>
      <c r="H81" s="37">
        <f>'Total Property Damage 95%'!H81+Summary!AJ81</f>
        <v>20116062.455369499</v>
      </c>
      <c r="I81" s="37">
        <f>'Total Property Damage 95%'!I81+Summary!AK81</f>
        <v>21447181.985946883</v>
      </c>
      <c r="J81" s="37">
        <f>'Total Property Damage 95%'!J81+Summary!AL81</f>
        <v>13584868.776621098</v>
      </c>
      <c r="K81" s="37">
        <f>'Total Property Damage 95%'!K81+Summary!AM81</f>
        <v>10180866.401259551</v>
      </c>
      <c r="L81" s="37">
        <f>'Total Property Damage 95%'!L81+Summary!AN81</f>
        <v>9074149.8566540647</v>
      </c>
      <c r="M81" s="37">
        <f>'Total Property Damage 95%'!M81+Summary!AO81</f>
        <v>3870626.278014801</v>
      </c>
      <c r="N81" s="38">
        <f>'Total Property Damage 95%'!N81+Summary!AP81</f>
        <v>2551819944.0488763</v>
      </c>
      <c r="O81" s="38">
        <f>'Total Property Damage 95%'!O81+Summary!AQ81</f>
        <v>4600951760.4791336</v>
      </c>
      <c r="P81" s="38">
        <f>'Total Property Damage 95%'!P81+Summary!AR81</f>
        <v>3421466952.2983885</v>
      </c>
      <c r="Q81" s="38">
        <f>'Total Property Damage 95%'!Q81+Summary!AS81</f>
        <v>1227529603.5411873</v>
      </c>
      <c r="R81" s="38">
        <f>'Total Property Damage 95%'!R81+Summary!AT81</f>
        <v>836257144.98757315</v>
      </c>
      <c r="S81" s="38">
        <f>'Total Property Damage 95%'!S81+Summary!AU81</f>
        <v>468882744.54469597</v>
      </c>
    </row>
    <row r="82" spans="1:19" x14ac:dyDescent="0.35">
      <c r="A82">
        <v>2101</v>
      </c>
      <c r="B82" s="36">
        <f>'Total Property Damage 95%'!B82+Summary!AD82</f>
        <v>55354094.693298556</v>
      </c>
      <c r="C82" s="36">
        <f>'Total Property Damage 95%'!C82+Summary!AE82</f>
        <v>71016299.780937284</v>
      </c>
      <c r="D82" s="36">
        <f>'Total Property Damage 95%'!D82+Summary!AF82</f>
        <v>74878213.364190683</v>
      </c>
      <c r="E82" s="36">
        <f>'Total Property Damage 95%'!E82+Summary!AG82</f>
        <v>49239398.186480694</v>
      </c>
      <c r="F82" s="36">
        <f>'Total Property Damage 95%'!F82+Summary!AH82</f>
        <v>40979194.133410946</v>
      </c>
      <c r="G82" s="36">
        <f>'Total Property Damage 95%'!G82+Summary!AI82</f>
        <v>24566061.404584046</v>
      </c>
      <c r="H82" s="37">
        <f>'Total Property Damage 95%'!H82+Summary!AJ82</f>
        <v>20123408.788374472</v>
      </c>
      <c r="I82" s="37">
        <f>'Total Property Damage 95%'!I82+Summary!AK82</f>
        <v>21455342.915548995</v>
      </c>
      <c r="J82" s="37">
        <f>'Total Property Damage 95%'!J82+Summary!AL82</f>
        <v>13590336.002183892</v>
      </c>
      <c r="K82" s="37">
        <f>'Total Property Damage 95%'!K82+Summary!AM82</f>
        <v>10186002.326791577</v>
      </c>
      <c r="L82" s="37">
        <f>'Total Property Damage 95%'!L82+Summary!AN82</f>
        <v>9078381.7846446689</v>
      </c>
      <c r="M82" s="37">
        <f>'Total Property Damage 95%'!M82+Summary!AO82</f>
        <v>3872329.5807567555</v>
      </c>
      <c r="N82" s="38">
        <f>'Total Property Damage 95%'!N82+Summary!AP82</f>
        <v>2574955591.1939564</v>
      </c>
      <c r="O82" s="38">
        <f>'Total Property Damage 95%'!O82+Summary!AQ82</f>
        <v>4642916711.3252344</v>
      </c>
      <c r="P82" s="38">
        <f>'Total Property Damage 95%'!P82+Summary!AR82</f>
        <v>3452935911.1213446</v>
      </c>
      <c r="Q82" s="38">
        <f>'Total Property Damage 95%'!Q82+Summary!AS82</f>
        <v>1239228411.8984575</v>
      </c>
      <c r="R82" s="38">
        <f>'Total Property Damage 95%'!R82+Summary!AT82</f>
        <v>844126609.6217227</v>
      </c>
      <c r="S82" s="38">
        <f>'Total Property Damage 95%'!S82+Summary!AU82</f>
        <v>473254853.74565947</v>
      </c>
    </row>
    <row r="83" spans="1:19" x14ac:dyDescent="0.35">
      <c r="A83">
        <v>2102</v>
      </c>
      <c r="B83" s="36">
        <f>'Total Property Damage 95%'!B83+Summary!AD83</f>
        <v>56619962.792795181</v>
      </c>
      <c r="C83" s="36">
        <f>'Total Property Damage 95%'!C83+Summary!AE83</f>
        <v>72640339.862074435</v>
      </c>
      <c r="D83" s="36">
        <f>'Total Property Damage 95%'!D83+Summary!AF83</f>
        <v>76590569.824362472</v>
      </c>
      <c r="E83" s="36">
        <f>'Total Property Damage 95%'!E83+Summary!AG83</f>
        <v>50365432.01917246</v>
      </c>
      <c r="F83" s="36">
        <f>'Total Property Damage 95%'!F83+Summary!AH83</f>
        <v>41916329.044278599</v>
      </c>
      <c r="G83" s="36">
        <f>'Total Property Damage 95%'!G83+Summary!AI83</f>
        <v>25127851.70455445</v>
      </c>
      <c r="H83" s="37">
        <f>'Total Property Damage 95%'!H83+Summary!AJ83</f>
        <v>20130788.93067899</v>
      </c>
      <c r="I83" s="37">
        <f>'Total Property Damage 95%'!I83+Summary!AK83</f>
        <v>21463541.903773185</v>
      </c>
      <c r="J83" s="37">
        <f>'Total Property Damage 95%'!J83+Summary!AL83</f>
        <v>13595829.15993817</v>
      </c>
      <c r="K83" s="37">
        <f>'Total Property Damage 95%'!K83+Summary!AM83</f>
        <v>10191164.048853507</v>
      </c>
      <c r="L83" s="37">
        <f>'Total Property Damage 95%'!L83+Summary!AN83</f>
        <v>9082634.587370595</v>
      </c>
      <c r="M83" s="37">
        <f>'Total Property Damage 95%'!M83+Summary!AO83</f>
        <v>3874041.1638485165</v>
      </c>
      <c r="N83" s="38">
        <f>'Total Property Damage 95%'!N83+Summary!AP83</f>
        <v>2598315302.876276</v>
      </c>
      <c r="O83" s="38">
        <f>'Total Property Damage 95%'!O83+Summary!AQ83</f>
        <v>4685291127.3881435</v>
      </c>
      <c r="P83" s="38">
        <f>'Total Property Damage 95%'!P83+Summary!AR83</f>
        <v>3484715076.6950259</v>
      </c>
      <c r="Q83" s="38">
        <f>'Total Property Damage 95%'!Q83+Summary!AS83</f>
        <v>1251047419.9142387</v>
      </c>
      <c r="R83" s="38">
        <f>'Total Property Damage 95%'!R83+Summary!AT83</f>
        <v>852075772.77480626</v>
      </c>
      <c r="S83" s="38">
        <f>'Total Property Damage 95%'!S83+Summary!AU83</f>
        <v>477670772.25821877</v>
      </c>
    </row>
    <row r="84" spans="1:19" x14ac:dyDescent="0.35">
      <c r="A84">
        <v>2103</v>
      </c>
      <c r="B84" s="36">
        <f>'Total Property Damage 95%'!B84+Summary!AD84</f>
        <v>57914779.465187848</v>
      </c>
      <c r="C84" s="36">
        <f>'Total Property Damage 95%'!C84+Summary!AE84</f>
        <v>74301519.391384393</v>
      </c>
      <c r="D84" s="36">
        <f>'Total Property Damage 95%'!D84+Summary!AF84</f>
        <v>78342085.40058355</v>
      </c>
      <c r="E84" s="36">
        <f>'Total Property Damage 95%'!E84+Summary!AG84</f>
        <v>51517216.617289186</v>
      </c>
      <c r="F84" s="36">
        <f>'Total Property Damage 95%'!F84+Summary!AH84</f>
        <v>42874894.875390999</v>
      </c>
      <c r="G84" s="36">
        <f>'Total Property Damage 95%'!G84+Summary!AI84</f>
        <v>25702489.336294603</v>
      </c>
      <c r="H84" s="37">
        <f>'Total Property Damage 95%'!H84+Summary!AJ84</f>
        <v>20138203.08529694</v>
      </c>
      <c r="I84" s="37">
        <f>'Total Property Damage 95%'!I84+Summary!AK84</f>
        <v>21471779.17920965</v>
      </c>
      <c r="J84" s="37">
        <f>'Total Property Damage 95%'!J84+Summary!AL84</f>
        <v>13601348.405691538</v>
      </c>
      <c r="K84" s="37">
        <f>'Total Property Damage 95%'!K84+Summary!AM84</f>
        <v>10196351.722606255</v>
      </c>
      <c r="L84" s="37">
        <f>'Total Property Damage 95%'!L84+Summary!AN84</f>
        <v>9086908.3903469294</v>
      </c>
      <c r="M84" s="37">
        <f>'Total Property Damage 95%'!M84+Summary!AO84</f>
        <v>3875761.0770642622</v>
      </c>
      <c r="N84" s="38">
        <f>'Total Property Damage 95%'!N84+Summary!AP84</f>
        <v>2621901422.4221783</v>
      </c>
      <c r="O84" s="38">
        <f>'Total Property Damage 95%'!O84+Summary!AQ84</f>
        <v>4728079325.4568806</v>
      </c>
      <c r="P84" s="38">
        <f>'Total Property Damage 95%'!P84+Summary!AR84</f>
        <v>3516807754.8721652</v>
      </c>
      <c r="Q84" s="38">
        <f>'Total Property Damage 95%'!Q84+Summary!AS84</f>
        <v>1262987962.8865533</v>
      </c>
      <c r="R84" s="38">
        <f>'Total Property Damage 95%'!R84+Summary!AT84</f>
        <v>860105507.45836151</v>
      </c>
      <c r="S84" s="38">
        <f>'Total Property Damage 95%'!S84+Summary!AU84</f>
        <v>482130974.8757084</v>
      </c>
    </row>
    <row r="85" spans="1:19" x14ac:dyDescent="0.35">
      <c r="A85">
        <v>2104</v>
      </c>
      <c r="B85" s="36">
        <f>'Total Property Damage 95%'!B85+Summary!AD85</f>
        <v>59239206.722476892</v>
      </c>
      <c r="C85" s="36">
        <f>'Total Property Damage 95%'!C85+Summary!AE85</f>
        <v>76000687.694340497</v>
      </c>
      <c r="D85" s="36">
        <f>'Total Property Damage 95%'!D85+Summary!AF85</f>
        <v>80133655.60521099</v>
      </c>
      <c r="E85" s="36">
        <f>'Total Property Damage 95%'!E85+Summary!AG85</f>
        <v>52695340.86359863</v>
      </c>
      <c r="F85" s="36">
        <f>'Total Property Damage 95%'!F85+Summary!AH85</f>
        <v>43855381.720903426</v>
      </c>
      <c r="G85" s="36">
        <f>'Total Property Damage 95%'!G85+Summary!AI85</f>
        <v>26290268.099703889</v>
      </c>
      <c r="H85" s="37">
        <f>'Total Property Damage 95%'!H85+Summary!AJ85</f>
        <v>20145651.456466995</v>
      </c>
      <c r="I85" s="37">
        <f>'Total Property Damage 95%'!I85+Summary!AK85</f>
        <v>21480054.971827641</v>
      </c>
      <c r="J85" s="37">
        <f>'Total Property Damage 95%'!J85+Summary!AL85</f>
        <v>13606893.896191578</v>
      </c>
      <c r="K85" s="37">
        <f>'Total Property Damage 95%'!K85+Summary!AM85</f>
        <v>10201565.504146829</v>
      </c>
      <c r="L85" s="37">
        <f>'Total Property Damage 95%'!L85+Summary!AN85</f>
        <v>9091203.3198459968</v>
      </c>
      <c r="M85" s="37">
        <f>'Total Property Damage 95%'!M85+Summary!AO85</f>
        <v>3877489.3704784578</v>
      </c>
      <c r="N85" s="38">
        <f>'Total Property Damage 95%'!N85+Summary!AP85</f>
        <v>2645716319.6300111</v>
      </c>
      <c r="O85" s="38">
        <f>'Total Property Damage 95%'!O85+Summary!AQ85</f>
        <v>4771285671.4483738</v>
      </c>
      <c r="P85" s="38">
        <f>'Total Property Damage 95%'!P85+Summary!AR85</f>
        <v>3549217289.4979944</v>
      </c>
      <c r="Q85" s="38">
        <f>'Total Property Damage 95%'!Q85+Summary!AS85</f>
        <v>1275051392.0192146</v>
      </c>
      <c r="R85" s="38">
        <f>'Total Property Damage 95%'!R85+Summary!AT85</f>
        <v>868216696.96089411</v>
      </c>
      <c r="S85" s="38">
        <f>'Total Property Damage 95%'!S85+Summary!AU85</f>
        <v>486635941.92963338</v>
      </c>
    </row>
    <row r="86" spans="1:19" x14ac:dyDescent="0.35">
      <c r="A86">
        <v>2105</v>
      </c>
      <c r="B86" s="36">
        <f>'Total Property Damage 95%'!B86+Summary!AD86</f>
        <v>60593921.715919785</v>
      </c>
      <c r="C86" s="36">
        <f>'Total Property Damage 95%'!C86+Summary!AE86</f>
        <v>77738713.51926142</v>
      </c>
      <c r="D86" s="36">
        <f>'Total Property Damage 95%'!D86+Summary!AF86</f>
        <v>81966196.429674447</v>
      </c>
      <c r="E86" s="36">
        <f>'Total Property Damage 95%'!E86+Summary!AG86</f>
        <v>53900407.107765861</v>
      </c>
      <c r="F86" s="36">
        <f>'Total Property Damage 95%'!F86+Summary!AH86</f>
        <v>44858290.882715806</v>
      </c>
      <c r="G86" s="36">
        <f>'Total Property Damage 95%'!G86+Summary!AI86</f>
        <v>26891488.513460524</v>
      </c>
      <c r="H86" s="37">
        <f>'Total Property Damage 95%'!H86+Summary!AJ86</f>
        <v>20153134.249659967</v>
      </c>
      <c r="I86" s="37">
        <f>'Total Property Damage 95%'!I86+Summary!AK86</f>
        <v>21488369.512983814</v>
      </c>
      <c r="J86" s="37">
        <f>'Total Property Damage 95%'!J86+Summary!AL86</f>
        <v>13612465.789131535</v>
      </c>
      <c r="K86" s="37">
        <f>'Total Property Damage 95%'!K86+Summary!AM86</f>
        <v>10206805.550513983</v>
      </c>
      <c r="L86" s="37">
        <f>'Total Property Damage 95%'!L86+Summary!AN86</f>
        <v>9095519.5029019266</v>
      </c>
      <c r="M86" s="37">
        <f>'Total Property Damage 95%'!M86+Summary!AO86</f>
        <v>3879226.0944676707</v>
      </c>
      <c r="N86" s="38">
        <f>'Total Property Damage 95%'!N86+Summary!AP86</f>
        <v>2669762391.089808</v>
      </c>
      <c r="O86" s="38">
        <f>'Total Property Damage 95%'!O86+Summary!AQ86</f>
        <v>4814914581.0042534</v>
      </c>
      <c r="P86" s="38">
        <f>'Total Property Damage 95%'!P86+Summary!AR86</f>
        <v>3581947062.8753376</v>
      </c>
      <c r="Q86" s="38">
        <f>'Total Property Damage 95%'!Q86+Summary!AS86</f>
        <v>1287239074.6218889</v>
      </c>
      <c r="R86" s="38">
        <f>'Total Property Damage 95%'!R86+Summary!AT86</f>
        <v>876410234.97601259</v>
      </c>
      <c r="S86" s="38">
        <f>'Total Property Damage 95%'!S86+Summary!AU86</f>
        <v>491186159.3582443</v>
      </c>
    </row>
    <row r="87" spans="1:19" x14ac:dyDescent="0.35">
      <c r="A87">
        <v>2106</v>
      </c>
      <c r="B87" s="36">
        <f>'Total Property Damage 95%'!B87+Summary!AD87</f>
        <v>61979617.082244053</v>
      </c>
      <c r="C87" s="36">
        <f>'Total Property Damage 95%'!C87+Summary!AE87</f>
        <v>79516485.481483638</v>
      </c>
      <c r="D87" s="36">
        <f>'Total Property Damage 95%'!D87+Summary!AF87</f>
        <v>83840644.812803</v>
      </c>
      <c r="E87" s="36">
        <f>'Total Property Damage 95%'!E87+Summary!AG87</f>
        <v>55133031.474321745</v>
      </c>
      <c r="F87" s="36">
        <f>'Total Property Damage 95%'!F87+Summary!AH87</f>
        <v>45884135.126777567</v>
      </c>
      <c r="G87" s="36">
        <f>'Total Property Damage 95%'!G87+Summary!AI87</f>
        <v>27506457.968670323</v>
      </c>
      <c r="H87" s="37">
        <f>'Total Property Damage 95%'!H87+Summary!AJ87</f>
        <v>20160651.671586256</v>
      </c>
      <c r="I87" s="37">
        <f>'Total Property Damage 95%'!I87+Summary!AK87</f>
        <v>21496723.03543058</v>
      </c>
      <c r="J87" s="37">
        <f>'Total Property Damage 95%'!J87+Summary!AL87</f>
        <v>13618064.243156005</v>
      </c>
      <c r="K87" s="37">
        <f>'Total Property Damage 95%'!K87+Summary!AM87</f>
        <v>10212072.019693892</v>
      </c>
      <c r="L87" s="37">
        <f>'Total Property Damage 95%'!L87+Summary!AN87</f>
        <v>9099857.0673152488</v>
      </c>
      <c r="M87" s="37">
        <f>'Total Property Damage 95%'!M87+Summary!AO87</f>
        <v>3880971.2997123888</v>
      </c>
      <c r="N87" s="38">
        <f>'Total Property Damage 95%'!N87+Summary!AP87</f>
        <v>2694042060.5070295</v>
      </c>
      <c r="O87" s="38">
        <f>'Total Property Damage 95%'!O87+Summary!AQ87</f>
        <v>4858970520.0952587</v>
      </c>
      <c r="P87" s="38">
        <f>'Total Property Damage 95%'!P87+Summary!AR87</f>
        <v>3615000496.2356672</v>
      </c>
      <c r="Q87" s="38">
        <f>'Total Property Damage 95%'!Q87+Summary!AS87</f>
        <v>1299552394.3127713</v>
      </c>
      <c r="R87" s="38">
        <f>'Total Property Damage 95%'!R87+Summary!AT87</f>
        <v>884687025.73223126</v>
      </c>
      <c r="S87" s="38">
        <f>'Total Property Damage 95%'!S87+Summary!AU87</f>
        <v>495782118.77600026</v>
      </c>
    </row>
    <row r="88" spans="1:19" x14ac:dyDescent="0.35">
      <c r="A88">
        <v>2107</v>
      </c>
      <c r="B88" s="36">
        <f>'Total Property Damage 95%'!B88+Summary!AD88</f>
        <v>63397001.297777571</v>
      </c>
      <c r="C88" s="36">
        <f>'Total Property Damage 95%'!C88+Summary!AE88</f>
        <v>81334912.517691374</v>
      </c>
      <c r="D88" s="36">
        <f>'Total Property Damage 95%'!D88+Summary!AF88</f>
        <v>85757959.119861901</v>
      </c>
      <c r="E88" s="36">
        <f>'Total Property Damage 95%'!E88+Summary!AG88</f>
        <v>56393844.177674234</v>
      </c>
      <c r="F88" s="36">
        <f>'Total Property Damage 95%'!F88+Summary!AH88</f>
        <v>46933438.945253931</v>
      </c>
      <c r="G88" s="36">
        <f>'Total Property Damage 95%'!G88+Summary!AI88</f>
        <v>28135490.886029191</v>
      </c>
      <c r="H88" s="37">
        <f>'Total Property Damage 95%'!H88+Summary!AJ88</f>
        <v>20168203.930203333</v>
      </c>
      <c r="I88" s="37">
        <f>'Total Property Damage 95%'!I88+Summary!AK88</f>
        <v>21505115.773324534</v>
      </c>
      <c r="J88" s="37">
        <f>'Total Property Damage 95%'!J88+Summary!AL88</f>
        <v>13623689.417866684</v>
      </c>
      <c r="K88" s="37">
        <f>'Total Property Damage 95%'!K88+Summary!AM88</f>
        <v>10217365.070625881</v>
      </c>
      <c r="L88" s="37">
        <f>'Total Property Damage 95%'!L88+Summary!AN88</f>
        <v>9104216.1416575275</v>
      </c>
      <c r="M88" s="37">
        <f>'Total Property Damage 95%'!M88+Summary!AO88</f>
        <v>3882725.0371988565</v>
      </c>
      <c r="N88" s="38">
        <f>'Total Property Damage 95%'!N88+Summary!AP88</f>
        <v>2718557779.0304108</v>
      </c>
      <c r="O88" s="38">
        <f>'Total Property Damage 95%'!O88+Summary!AQ88</f>
        <v>4903458005.633358</v>
      </c>
      <c r="P88" s="38">
        <f>'Total Property Damage 95%'!P88+Summary!AR88</f>
        <v>3648381050.216198</v>
      </c>
      <c r="Q88" s="38">
        <f>'Total Property Damage 95%'!Q88+Summary!AS88</f>
        <v>1311992751.2239118</v>
      </c>
      <c r="R88" s="38">
        <f>'Total Property Damage 95%'!R88+Summary!AT88</f>
        <v>893047984.12445736</v>
      </c>
      <c r="S88" s="38">
        <f>'Total Property Damage 95%'!S88+Summary!AU88</f>
        <v>500424317.54392976</v>
      </c>
    </row>
    <row r="89" spans="1:19" x14ac:dyDescent="0.35">
      <c r="A89">
        <v>2108</v>
      </c>
      <c r="B89" s="36">
        <f>'Total Property Damage 95%'!B89+Summary!AD89</f>
        <v>64846799.040677309</v>
      </c>
      <c r="C89" s="36">
        <f>'Total Property Damage 95%'!C89+Summary!AE89</f>
        <v>83194924.350636378</v>
      </c>
      <c r="D89" s="36">
        <f>'Total Property Damage 95%'!D89+Summary!AF89</f>
        <v>87719119.6325441</v>
      </c>
      <c r="E89" s="36">
        <f>'Total Property Damage 95%'!E89+Summary!AG89</f>
        <v>57683489.844323419</v>
      </c>
      <c r="F89" s="36">
        <f>'Total Property Damage 95%'!F89+Summary!AH89</f>
        <v>48006738.824687459</v>
      </c>
      <c r="G89" s="36">
        <f>'Total Property Damage 95%'!G89+Summary!AI89</f>
        <v>28778908.876579653</v>
      </c>
      <c r="H89" s="37">
        <f>'Total Property Damage 95%'!H89+Summary!AJ89</f>
        <v>20175791.234723259</v>
      </c>
      <c r="I89" s="37">
        <f>'Total Property Damage 95%'!I89+Summary!AK89</f>
        <v>21513547.962234922</v>
      </c>
      <c r="J89" s="37">
        <f>'Total Property Damage 95%'!J89+Summary!AL89</f>
        <v>13629341.473828143</v>
      </c>
      <c r="K89" s="37">
        <f>'Total Property Damage 95%'!K89+Summary!AM89</f>
        <v>10222684.863208156</v>
      </c>
      <c r="L89" s="37">
        <f>'Total Property Damage 95%'!L89+Summary!AN89</f>
        <v>9108596.8552759904</v>
      </c>
      <c r="M89" s="37">
        <f>'Total Property Damage 95%'!M89+Summary!AO89</f>
        <v>3884487.35822092</v>
      </c>
      <c r="N89" s="38">
        <f>'Total Property Damage 95%'!N89+Summary!AP89</f>
        <v>2743312025.5839882</v>
      </c>
      <c r="O89" s="38">
        <f>'Total Property Damage 95%'!O89+Summary!AQ89</f>
        <v>4948381606.0916815</v>
      </c>
      <c r="P89" s="38">
        <f>'Total Property Damage 95%'!P89+Summary!AR89</f>
        <v>3682092225.3431187</v>
      </c>
      <c r="Q89" s="38">
        <f>'Total Property Damage 95%'!Q89+Summary!AS89</f>
        <v>1324561562.2092228</v>
      </c>
      <c r="R89" s="38">
        <f>'Total Property Damage 95%'!R89+Summary!AT89</f>
        <v>901494035.84718835</v>
      </c>
      <c r="S89" s="38">
        <f>'Total Property Damage 95%'!S89+Summary!AU89</f>
        <v>505113258.84090167</v>
      </c>
    </row>
    <row r="90" spans="1:19" x14ac:dyDescent="0.35">
      <c r="A90">
        <v>2109</v>
      </c>
      <c r="B90" s="36">
        <f>'Total Property Damage 95%'!B90+Summary!AD90</f>
        <v>66329751.561441757</v>
      </c>
      <c r="C90" s="36">
        <f>'Total Property Damage 95%'!C90+Summary!AE90</f>
        <v>85097471.964485347</v>
      </c>
      <c r="D90" s="36">
        <f>'Total Property Damage 95%'!D90+Summary!AF90</f>
        <v>89725129.050167337</v>
      </c>
      <c r="E90" s="36">
        <f>'Total Property Damage 95%'!E90+Summary!AG90</f>
        <v>59002627.842445292</v>
      </c>
      <c r="F90" s="36">
        <f>'Total Property Damage 95%'!F90+Summary!AH90</f>
        <v>49104583.520292148</v>
      </c>
      <c r="G90" s="36">
        <f>'Total Property Damage 95%'!G90+Summary!AI90</f>
        <v>29437040.906143725</v>
      </c>
      <c r="H90" s="37">
        <f>'Total Property Damage 95%'!H90+Summary!AJ90</f>
        <v>20183413.795620263</v>
      </c>
      <c r="I90" s="37">
        <f>'Total Property Damage 95%'!I90+Summary!AK90</f>
        <v>21522019.839152161</v>
      </c>
      <c r="J90" s="37">
        <f>'Total Property Damage 95%'!J90+Summary!AL90</f>
        <v>13635020.572573632</v>
      </c>
      <c r="K90" s="37">
        <f>'Total Property Damage 95%'!K90+Summary!AM90</f>
        <v>10228031.558303611</v>
      </c>
      <c r="L90" s="37">
        <f>'Total Property Damage 95%'!L90+Summary!AN90</f>
        <v>9112999.3382982332</v>
      </c>
      <c r="M90" s="37">
        <f>'Total Property Damage 95%'!M90+Summary!AO90</f>
        <v>3886258.3143818816</v>
      </c>
      <c r="N90" s="38">
        <f>'Total Property Damage 95%'!N90+Summary!AP90</f>
        <v>2768307307.2033453</v>
      </c>
      <c r="O90" s="38">
        <f>'Total Property Damage 95%'!O90+Summary!AQ90</f>
        <v>4993745942.1323748</v>
      </c>
      <c r="P90" s="38">
        <f>'Total Property Damage 95%'!P90+Summary!AR90</f>
        <v>3716137562.5210152</v>
      </c>
      <c r="Q90" s="38">
        <f>'Total Property Damage 95%'!Q90+Summary!AS90</f>
        <v>1337260261.0552125</v>
      </c>
      <c r="R90" s="38">
        <f>'Total Property Damage 95%'!R90+Summary!AT90</f>
        <v>910026117.5294416</v>
      </c>
      <c r="S90" s="38">
        <f>'Total Property Damage 95%'!S90+Summary!AU90</f>
        <v>509849451.73581898</v>
      </c>
    </row>
    <row r="91" spans="1:19" x14ac:dyDescent="0.35">
      <c r="A91">
        <v>2110</v>
      </c>
      <c r="B91" s="36">
        <f>'Total Property Damage 95%'!B91+Summary!AD91</f>
        <v>66057202.677462511</v>
      </c>
      <c r="C91" s="36">
        <f>'Total Property Damage 95%'!C91+Summary!AE91</f>
        <v>84747806.5358143</v>
      </c>
      <c r="D91" s="36">
        <f>'Total Property Damage 95%'!D91+Summary!AF91</f>
        <v>89356448.583079129</v>
      </c>
      <c r="E91" s="36">
        <f>'Total Property Damage 95%'!E91+Summary!AG91</f>
        <v>58760186.102626532</v>
      </c>
      <c r="F91" s="36">
        <f>'Total Property Damage 95%'!F91+Summary!AH91</f>
        <v>48902812.834865652</v>
      </c>
      <c r="G91" s="36">
        <f>'Total Property Damage 95%'!G91+Summary!AI91</f>
        <v>29316084.133990146</v>
      </c>
      <c r="H91" s="37">
        <f>'Total Property Damage 95%'!H91+Summary!AJ91</f>
        <v>19658544.251050029</v>
      </c>
      <c r="I91" s="37">
        <f>'Total Property Damage 95%'!I91+Summary!AK91</f>
        <v>20962676.608686205</v>
      </c>
      <c r="J91" s="37">
        <f>'Total Property Damage 95%'!J91+Summary!AL91</f>
        <v>13280960.775599971</v>
      </c>
      <c r="K91" s="37">
        <f>'Total Property Damage 95%'!K91+Summary!AM91</f>
        <v>9963505.3069520108</v>
      </c>
      <c r="L91" s="37">
        <f>'Total Property Damage 95%'!L91+Summary!AN91</f>
        <v>8876957.0651845802</v>
      </c>
      <c r="M91" s="37">
        <f>'Total Property Damage 95%'!M91+Summary!AO91</f>
        <v>3785493.2567721414</v>
      </c>
      <c r="N91" s="38">
        <f>'Total Property Damage 95%'!N91+Summary!AP91</f>
        <v>2719868032.1880455</v>
      </c>
      <c r="O91" s="38">
        <f>'Total Property Damage 95%'!O91+Summary!AQ91</f>
        <v>4906640387.5794086</v>
      </c>
      <c r="P91" s="38">
        <f>'Total Property Damage 95%'!P91+Summary!AR91</f>
        <v>3651602880.5025616</v>
      </c>
      <c r="Q91" s="38">
        <f>'Total Property Damage 95%'!Q91+Summary!AS91</f>
        <v>1314482465.8298695</v>
      </c>
      <c r="R91" s="38">
        <f>'Total Property Damage 95%'!R91+Summary!AT91</f>
        <v>894416453.83599269</v>
      </c>
      <c r="S91" s="38">
        <f>'Total Property Damage 95%'!S91+Summary!AU91</f>
        <v>501060259.51494771</v>
      </c>
    </row>
    <row r="92" spans="1:19" x14ac:dyDescent="0.35">
      <c r="A92">
        <v>2111</v>
      </c>
      <c r="B92" s="36">
        <f>'Total Property Damage 95%'!B92+Summary!AD92</f>
        <v>67567835.379066542</v>
      </c>
      <c r="C92" s="36">
        <f>'Total Property Damage 95%'!C92+Summary!AE92</f>
        <v>86685866.31965512</v>
      </c>
      <c r="D92" s="36">
        <f>'Total Property Damage 95%'!D92+Summary!AF92</f>
        <v>91399901.346101627</v>
      </c>
      <c r="E92" s="36">
        <f>'Total Property Damage 95%'!E92+Summary!AG92</f>
        <v>60103946.5871929</v>
      </c>
      <c r="F92" s="36">
        <f>'Total Property Damage 95%'!F92+Summary!AH92</f>
        <v>50021149.447293438</v>
      </c>
      <c r="G92" s="36">
        <f>'Total Property Damage 95%'!G92+Summary!AI92</f>
        <v>29986500.584895805</v>
      </c>
      <c r="H92" s="37">
        <f>'Total Property Damage 95%'!H92+Summary!AJ92</f>
        <v>19666035.044156998</v>
      </c>
      <c r="I92" s="37">
        <f>'Total Property Damage 95%'!I92+Summary!AK92</f>
        <v>20971003.02517673</v>
      </c>
      <c r="J92" s="37">
        <f>'Total Property Damage 95%'!J92+Summary!AL92</f>
        <v>13286543.226188961</v>
      </c>
      <c r="K92" s="37">
        <f>'Total Property Damage 95%'!K92+Summary!AM92</f>
        <v>9968763.8457242325</v>
      </c>
      <c r="L92" s="37">
        <f>'Total Property Damage 95%'!L92+Summary!AN92</f>
        <v>8881286.2089677677</v>
      </c>
      <c r="M92" s="37">
        <f>'Total Property Damage 95%'!M92+Summary!AO92</f>
        <v>3787234.4717377257</v>
      </c>
      <c r="N92" s="38">
        <f>'Total Property Damage 95%'!N92+Summary!AP92</f>
        <v>2744680867.7442951</v>
      </c>
      <c r="O92" s="38">
        <f>'Total Property Damage 95%'!O92+Summary!AQ92</f>
        <v>4951680191.718977</v>
      </c>
      <c r="P92" s="38">
        <f>'Total Property Damage 95%'!P92+Summary!AR92</f>
        <v>3685411491.7232022</v>
      </c>
      <c r="Q92" s="38">
        <f>'Total Property Damage 95%'!Q92+Summary!AS92</f>
        <v>1327103423.1969583</v>
      </c>
      <c r="R92" s="38">
        <f>'Total Property Damage 95%'!R92+Summary!AT92</f>
        <v>902893807.88183141</v>
      </c>
      <c r="S92" s="38">
        <f>'Total Property Damage 95%'!S92+Summary!AU92</f>
        <v>505765059.0775876</v>
      </c>
    </row>
    <row r="93" spans="1:19" x14ac:dyDescent="0.35">
      <c r="A93">
        <v>2112</v>
      </c>
      <c r="B93" s="36">
        <f>'Total Property Damage 95%'!B93+Summary!AD93</f>
        <v>69113014.066068962</v>
      </c>
      <c r="C93" s="36">
        <f>'Total Property Damage 95%'!C93+Summary!AE93</f>
        <v>88668246.728173733</v>
      </c>
      <c r="D93" s="36">
        <f>'Total Property Damage 95%'!D93+Summary!AF93</f>
        <v>93490084.918829724</v>
      </c>
      <c r="E93" s="36">
        <f>'Total Property Damage 95%'!E93+Summary!AG93</f>
        <v>61478436.930863671</v>
      </c>
      <c r="F93" s="36">
        <f>'Total Property Damage 95%'!F93+Summary!AH93</f>
        <v>51165060.800849497</v>
      </c>
      <c r="G93" s="36">
        <f>'Total Property Damage 95%'!G93+Summary!AI93</f>
        <v>30672248.490561612</v>
      </c>
      <c r="H93" s="37">
        <f>'Total Property Damage 95%'!H93+Summary!AJ93</f>
        <v>19673560.78599181</v>
      </c>
      <c r="I93" s="37">
        <f>'Total Property Damage 95%'!I93+Summary!AK93</f>
        <v>20979368.783532135</v>
      </c>
      <c r="J93" s="37">
        <f>'Total Property Damage 95%'!J93+Summary!AL93</f>
        <v>13292152.483859152</v>
      </c>
      <c r="K93" s="37">
        <f>'Total Property Damage 95%'!K93+Summary!AM93</f>
        <v>9974049.0530246925</v>
      </c>
      <c r="L93" s="37">
        <f>'Total Property Damage 95%'!L93+Summary!AN93</f>
        <v>8885636.9326908886</v>
      </c>
      <c r="M93" s="37">
        <f>'Total Property Damage 95%'!M93+Summary!AO93</f>
        <v>3788984.2466484187</v>
      </c>
      <c r="N93" s="38">
        <f>'Total Property Damage 95%'!N93+Summary!AP93</f>
        <v>2769735871.5083857</v>
      </c>
      <c r="O93" s="38">
        <f>'Total Property Damage 95%'!O93+Summary!AQ93</f>
        <v>4997162914.7915459</v>
      </c>
      <c r="P93" s="38">
        <f>'Total Property Damage 95%'!P93+Summary!AR93</f>
        <v>3719556034.9525828</v>
      </c>
      <c r="Q93" s="38">
        <f>'Total Property Damage 95%'!Q93+Summary!AS93</f>
        <v>1339855131.6312034</v>
      </c>
      <c r="R93" s="38">
        <f>'Total Property Damage 95%'!R93+Summary!AT93</f>
        <v>911457723.89209342</v>
      </c>
      <c r="S93" s="38">
        <f>'Total Property Damage 95%'!S93+Summary!AU93</f>
        <v>510517386.05751568</v>
      </c>
    </row>
    <row r="94" spans="1:19" x14ac:dyDescent="0.35">
      <c r="A94">
        <v>2113</v>
      </c>
      <c r="B94" s="36">
        <f>'Total Property Damage 95%'!B94+Summary!AD94</f>
        <v>70693528.75519982</v>
      </c>
      <c r="C94" s="36">
        <f>'Total Property Damage 95%'!C94+Summary!AE94</f>
        <v>90695961.30996564</v>
      </c>
      <c r="D94" s="36">
        <f>'Total Property Damage 95%'!D94+Summary!AF94</f>
        <v>95628067.967305169</v>
      </c>
      <c r="E94" s="36">
        <f>'Total Property Damage 95%'!E94+Summary!AG94</f>
        <v>62884359.881078899</v>
      </c>
      <c r="F94" s="36">
        <f>'Total Property Damage 95%'!F94+Summary!AH94</f>
        <v>52335131.752880476</v>
      </c>
      <c r="G94" s="36">
        <f>'Total Property Damage 95%'!G94+Summary!AI94</f>
        <v>31373678.459187511</v>
      </c>
      <c r="H94" s="37">
        <f>'Total Property Damage 95%'!H94+Summary!AJ94</f>
        <v>19681121.686467633</v>
      </c>
      <c r="I94" s="37">
        <f>'Total Property Damage 95%'!I94+Summary!AK94</f>
        <v>20987774.120111119</v>
      </c>
      <c r="J94" s="37">
        <f>'Total Property Damage 95%'!J94+Summary!AL94</f>
        <v>13297788.709713234</v>
      </c>
      <c r="K94" s="37">
        <f>'Total Property Damage 95%'!K94+Summary!AM94</f>
        <v>9979361.089287566</v>
      </c>
      <c r="L94" s="37">
        <f>'Total Property Damage 95%'!L94+Summary!AN94</f>
        <v>8890009.3661347162</v>
      </c>
      <c r="M94" s="37">
        <f>'Total Property Damage 95%'!M94+Summary!AO94</f>
        <v>3790742.6329699853</v>
      </c>
      <c r="N94" s="38">
        <f>'Total Property Damage 95%'!N94+Summary!AP94</f>
        <v>2795035597.2327185</v>
      </c>
      <c r="O94" s="38">
        <f>'Total Property Damage 95%'!O94+Summary!AQ94</f>
        <v>5043093265.1130142</v>
      </c>
      <c r="P94" s="38">
        <f>'Total Property Damage 95%'!P94+Summary!AR94</f>
        <v>3754040119.8486705</v>
      </c>
      <c r="Q94" s="38">
        <f>'Total Property Damage 95%'!Q94+Summary!AS94</f>
        <v>1352739055.1538212</v>
      </c>
      <c r="R94" s="38">
        <f>'Total Property Damage 95%'!R94+Summary!AT94</f>
        <v>920109157.72549593</v>
      </c>
      <c r="S94" s="38">
        <f>'Total Property Damage 95%'!S94+Summary!AU94</f>
        <v>515317759.75727528</v>
      </c>
    </row>
    <row r="95" spans="1:19" x14ac:dyDescent="0.35">
      <c r="A95">
        <v>2114</v>
      </c>
      <c r="B95" s="36">
        <f>'Total Property Damage 95%'!B95+Summary!AD95</f>
        <v>72310187.529729262</v>
      </c>
      <c r="C95" s="36">
        <f>'Total Property Damage 95%'!C95+Summary!AE95</f>
        <v>92770046.792016983</v>
      </c>
      <c r="D95" s="36">
        <f>'Total Property Damage 95%'!D95+Summary!AF95</f>
        <v>97814943.596416712</v>
      </c>
      <c r="E95" s="36">
        <f>'Total Property Damage 95%'!E95+Summary!AG95</f>
        <v>64322434.256096378</v>
      </c>
      <c r="F95" s="36">
        <f>'Total Property Damage 95%'!F95+Summary!AH95</f>
        <v>53531960.535574757</v>
      </c>
      <c r="G95" s="36">
        <f>'Total Property Damage 95%'!G95+Summary!AI95</f>
        <v>32091149.116875969</v>
      </c>
      <c r="H95" s="37">
        <f>'Total Property Damage 95%'!H95+Summary!AJ95</f>
        <v>19688717.956764024</v>
      </c>
      <c r="I95" s="37">
        <f>'Total Property Damage 95%'!I95+Summary!AK95</f>
        <v>20996219.272698335</v>
      </c>
      <c r="J95" s="37">
        <f>'Total Property Damage 95%'!J95+Summary!AL95</f>
        <v>13303452.065825831</v>
      </c>
      <c r="K95" s="37">
        <f>'Total Property Damage 95%'!K95+Summary!AM95</f>
        <v>9984700.1159149427</v>
      </c>
      <c r="L95" s="37">
        <f>'Total Property Damage 95%'!L95+Summary!AN95</f>
        <v>8894403.6398630049</v>
      </c>
      <c r="M95" s="37">
        <f>'Total Property Damage 95%'!M95+Summary!AO95</f>
        <v>3792509.682478684</v>
      </c>
      <c r="N95" s="38">
        <f>'Total Property Damage 95%'!N95+Summary!AP95</f>
        <v>2820582627.7403011</v>
      </c>
      <c r="O95" s="38">
        <f>'Total Property Damage 95%'!O95+Summary!AQ95</f>
        <v>5089476004.9875679</v>
      </c>
      <c r="P95" s="38">
        <f>'Total Property Damage 95%'!P95+Summary!AR95</f>
        <v>3788867397.8589468</v>
      </c>
      <c r="Q95" s="38">
        <f>'Total Property Damage 95%'!Q95+Summary!AS95</f>
        <v>1365756675.3388879</v>
      </c>
      <c r="R95" s="38">
        <f>'Total Property Damage 95%'!R95+Summary!AT95</f>
        <v>928849076.5698303</v>
      </c>
      <c r="S95" s="38">
        <f>'Total Property Damage 95%'!S95+Summary!AU95</f>
        <v>520166705.57944119</v>
      </c>
    </row>
    <row r="96" spans="1:19" x14ac:dyDescent="0.35">
      <c r="A96">
        <v>2115</v>
      </c>
      <c r="B96" s="36">
        <f>'Total Property Damage 95%'!B96+Summary!AD96</f>
        <v>73963816.952623323</v>
      </c>
      <c r="C96" s="36">
        <f>'Total Property Damage 95%'!C96+Summary!AE96</f>
        <v>94891563.60976091</v>
      </c>
      <c r="D96" s="36">
        <f>'Total Property Damage 95%'!D96+Summary!AF96</f>
        <v>100051829.90878116</v>
      </c>
      <c r="E96" s="36">
        <f>'Total Property Damage 95%'!E96+Summary!AG96</f>
        <v>65793395.312507957</v>
      </c>
      <c r="F96" s="36">
        <f>'Total Property Damage 95%'!F96+Summary!AH96</f>
        <v>54756159.06182579</v>
      </c>
      <c r="G96" s="36">
        <f>'Total Property Damage 95%'!G96+Summary!AI96</f>
        <v>32825027.290989805</v>
      </c>
      <c r="H96" s="37">
        <f>'Total Property Damage 95%'!H96+Summary!AJ96</f>
        <v>19696349.809334569</v>
      </c>
      <c r="I96" s="37">
        <f>'Total Property Damage 95%'!I96+Summary!AK96</f>
        <v>21004704.480512973</v>
      </c>
      <c r="J96" s="37">
        <f>'Total Property Damage 95%'!J96+Summary!AL96</f>
        <v>13309142.715249352</v>
      </c>
      <c r="K96" s="37">
        <f>'Total Property Damage 95%'!K96+Summary!AM96</f>
        <v>9990066.2952826619</v>
      </c>
      <c r="L96" s="37">
        <f>'Total Property Damage 95%'!L96+Summary!AN96</f>
        <v>8898819.8852272015</v>
      </c>
      <c r="M96" s="37">
        <f>'Total Property Damage 95%'!M96+Summary!AO96</f>
        <v>3794285.4472631398</v>
      </c>
      <c r="N96" s="38">
        <f>'Total Property Damage 95%'!N96+Summary!AP96</f>
        <v>2846379575.2779584</v>
      </c>
      <c r="O96" s="38">
        <f>'Total Property Damage 95%'!O96+Summary!AQ96</f>
        <v>5136315951.367425</v>
      </c>
      <c r="P96" s="38">
        <f>'Total Property Damage 95%'!P96+Summary!AR96</f>
        <v>3824041562.734899</v>
      </c>
      <c r="Q96" s="38">
        <f>'Total Property Damage 95%'!Q96+Summary!AS96</f>
        <v>1378909491.5351665</v>
      </c>
      <c r="R96" s="38">
        <f>'Total Property Damage 95%'!R96+Summary!AT96</f>
        <v>937678459.08393288</v>
      </c>
      <c r="S96" s="38">
        <f>'Total Property Damage 95%'!S96+Summary!AU96</f>
        <v>525064755.10255462</v>
      </c>
    </row>
    <row r="97" spans="1:19" x14ac:dyDescent="0.35">
      <c r="A97">
        <v>2116</v>
      </c>
      <c r="B97" s="36">
        <f>'Total Property Damage 95%'!B97+Summary!AD97</f>
        <v>75655262.489147812</v>
      </c>
      <c r="C97" s="36">
        <f>'Total Property Damage 95%'!C97+Summary!AE97</f>
        <v>97061596.449255511</v>
      </c>
      <c r="D97" s="36">
        <f>'Total Property Damage 95%'!D97+Summary!AF97</f>
        <v>102339870.57640536</v>
      </c>
      <c r="E97" s="36">
        <f>'Total Property Damage 95%'!E97+Summary!AG97</f>
        <v>67297995.121160552</v>
      </c>
      <c r="F97" s="36">
        <f>'Total Property Damage 95%'!F97+Summary!AH97</f>
        <v>56008353.238090038</v>
      </c>
      <c r="G97" s="36">
        <f>'Total Property Damage 95%'!G97+Summary!AI97</f>
        <v>33575688.19770319</v>
      </c>
      <c r="H97" s="37">
        <f>'Total Property Damage 95%'!H97+Summary!AJ97</f>
        <v>19704017.457914583</v>
      </c>
      <c r="I97" s="37">
        <f>'Total Property Damage 95%'!I97+Summary!AK97</f>
        <v>21013229.984217428</v>
      </c>
      <c r="J97" s="37">
        <f>'Total Property Damage 95%'!J97+Summary!AL97</f>
        <v>13314860.822019916</v>
      </c>
      <c r="K97" s="37">
        <f>'Total Property Damage 95%'!K97+Summary!AM97</f>
        <v>9995459.7907461971</v>
      </c>
      <c r="L97" s="37">
        <f>'Total Property Damage 95%'!L97+Summary!AN97</f>
        <v>8903258.2343712058</v>
      </c>
      <c r="M97" s="37">
        <f>'Total Property Damage 95%'!M97+Summary!AO97</f>
        <v>3796069.9797262326</v>
      </c>
      <c r="N97" s="38">
        <f>'Total Property Damage 95%'!N97+Summary!AP97</f>
        <v>2872429081.8740497</v>
      </c>
      <c r="O97" s="38">
        <f>'Total Property Damage 95%'!O97+Summary!AQ97</f>
        <v>5183617976.5210218</v>
      </c>
      <c r="P97" s="38">
        <f>'Total Property Damage 95%'!P97+Summary!AR97</f>
        <v>3859566351.0531368</v>
      </c>
      <c r="Q97" s="38">
        <f>'Total Property Damage 95%'!Q97+Summary!AS97</f>
        <v>1392199021.090842</v>
      </c>
      <c r="R97" s="38">
        <f>'Total Property Damage 95%'!R97+Summary!AT97</f>
        <v>946598295.54150677</v>
      </c>
      <c r="S97" s="38">
        <f>'Total Property Damage 95%'!S97+Summary!AU97</f>
        <v>530012446.15804362</v>
      </c>
    </row>
    <row r="98" spans="1:19" x14ac:dyDescent="0.35">
      <c r="A98">
        <v>2117</v>
      </c>
      <c r="B98" s="36">
        <f>'Total Property Damage 95%'!B98+Summary!AD98</f>
        <v>77385388.939136535</v>
      </c>
      <c r="C98" s="36">
        <f>'Total Property Damage 95%'!C98+Summary!AE98</f>
        <v>99281254.80176042</v>
      </c>
      <c r="D98" s="36">
        <f>'Total Property Damage 95%'!D98+Summary!AF98</f>
        <v>104680235.42542112</v>
      </c>
      <c r="E98" s="36">
        <f>'Total Property Damage 95%'!E98+Summary!AG98</f>
        <v>68837002.951673776</v>
      </c>
      <c r="F98" s="36">
        <f>'Total Property Damage 95%'!F98+Summary!AH98</f>
        <v>57289183.284399517</v>
      </c>
      <c r="G98" s="36">
        <f>'Total Property Damage 95%'!G98+Summary!AI98</f>
        <v>34343515.633841597</v>
      </c>
      <c r="H98" s="37">
        <f>'Total Property Damage 95%'!H98+Summary!AJ98</f>
        <v>19711721.11752883</v>
      </c>
      <c r="I98" s="37">
        <f>'Total Property Damage 95%'!I98+Summary!AK98</f>
        <v>21021796.025926005</v>
      </c>
      <c r="J98" s="37">
        <f>'Total Property Damage 95%'!J98+Summary!AL98</f>
        <v>13320606.551163252</v>
      </c>
      <c r="K98" s="37">
        <f>'Total Property Damage 95%'!K98+Summary!AM98</f>
        <v>10000880.766646551</v>
      </c>
      <c r="L98" s="37">
        <f>'Total Property Damage 95%'!L98+Summary!AN98</f>
        <v>8907718.8202361465</v>
      </c>
      <c r="M98" s="37">
        <f>'Total Property Damage 95%'!M98+Summary!AO98</f>
        <v>3797863.3325869897</v>
      </c>
      <c r="N98" s="38">
        <f>'Total Property Damage 95%'!N98+Summary!AP98</f>
        <v>2898733819.7007537</v>
      </c>
      <c r="O98" s="38">
        <f>'Total Property Damage 95%'!O98+Summary!AQ98</f>
        <v>5231387008.7097683</v>
      </c>
      <c r="P98" s="38">
        <f>'Total Property Damage 95%'!P98+Summary!AR98</f>
        <v>3895445542.7432203</v>
      </c>
      <c r="Q98" s="38">
        <f>'Total Property Damage 95%'!Q98+Summary!AS98</f>
        <v>1405626799.5812037</v>
      </c>
      <c r="R98" s="38">
        <f>'Total Property Damage 95%'!R98+Summary!AT98</f>
        <v>955609587.97682047</v>
      </c>
      <c r="S98" s="38">
        <f>'Total Property Damage 95%'!S98+Summary!AU98</f>
        <v>535010322.90814167</v>
      </c>
    </row>
    <row r="99" spans="1:19" x14ac:dyDescent="0.35">
      <c r="A99">
        <v>2118</v>
      </c>
      <c r="B99" s="36">
        <f>'Total Property Damage 95%'!B99+Summary!AD99</f>
        <v>79155080.879144922</v>
      </c>
      <c r="C99" s="36">
        <f>'Total Property Damage 95%'!C99+Summary!AE99</f>
        <v>101551673.53099599</v>
      </c>
      <c r="D99" s="36">
        <f>'Total Property Damage 95%'!D99+Summary!AF99</f>
        <v>107074121.03419216</v>
      </c>
      <c r="E99" s="36">
        <f>'Total Property Damage 95%'!E99+Summary!AG99</f>
        <v>70411205.66575101</v>
      </c>
      <c r="F99" s="36">
        <f>'Total Property Damage 95%'!F99+Summary!AH99</f>
        <v>58599304.061692551</v>
      </c>
      <c r="G99" s="36">
        <f>'Total Property Damage 95%'!G99+Summary!AI99</f>
        <v>35128902.173108891</v>
      </c>
      <c r="H99" s="37">
        <f>'Total Property Damage 95%'!H99+Summary!AJ99</f>
        <v>19719461.004499305</v>
      </c>
      <c r="I99" s="37">
        <f>'Total Property Damage 95%'!I99+Summary!AK99</f>
        <v>21030402.84921366</v>
      </c>
      <c r="J99" s="37">
        <f>'Total Property Damage 95%'!J99+Summary!AL99</f>
        <v>13326380.068700703</v>
      </c>
      <c r="K99" s="37">
        <f>'Total Property Damage 95%'!K99+Summary!AM99</f>
        <v>10006329.388316216</v>
      </c>
      <c r="L99" s="37">
        <f>'Total Property Damage 95%'!L99+Summary!AN99</f>
        <v>8912201.7765651997</v>
      </c>
      <c r="M99" s="37">
        <f>'Total Property Damage 95%'!M99+Summary!AO99</f>
        <v>3799665.5588824931</v>
      </c>
      <c r="N99" s="38">
        <f>'Total Property Damage 95%'!N99+Summary!AP99</f>
        <v>2925296491.440979</v>
      </c>
      <c r="O99" s="38">
        <f>'Total Property Damage 95%'!O99+Summary!AQ99</f>
        <v>5279628032.8734789</v>
      </c>
      <c r="P99" s="38">
        <f>'Total Property Damage 95%'!P99+Summary!AR99</f>
        <v>3931682961.6222906</v>
      </c>
      <c r="Q99" s="38">
        <f>'Total Property Damage 95%'!Q99+Summary!AS99</f>
        <v>1419194381.0393114</v>
      </c>
      <c r="R99" s="38">
        <f>'Total Property Damage 95%'!R99+Summary!AT99</f>
        <v>964713350.33230472</v>
      </c>
      <c r="S99" s="38">
        <f>'Total Property Damage 95%'!S99+Summary!AU99</f>
        <v>540058935.92481816</v>
      </c>
    </row>
    <row r="100" spans="1:19" x14ac:dyDescent="0.35">
      <c r="A100">
        <v>2119</v>
      </c>
      <c r="B100" s="36">
        <f>'Total Property Damage 95%'!B100+Summary!AD100</f>
        <v>80965243.114715099</v>
      </c>
      <c r="C100" s="36">
        <f>'Total Property Damage 95%'!C100+Summary!AE100</f>
        <v>103874013.45337477</v>
      </c>
      <c r="D100" s="36">
        <f>'Total Property Damage 95%'!D100+Summary!AF100</f>
        <v>109522751.34509909</v>
      </c>
      <c r="E100" s="36">
        <f>'Total Property Damage 95%'!E100+Summary!AG100</f>
        <v>72021408.119484931</v>
      </c>
      <c r="F100" s="36">
        <f>'Total Property Damage 95%'!F100+Summary!AH100</f>
        <v>59939385.406630158</v>
      </c>
      <c r="G100" s="36">
        <f>'Total Property Damage 95%'!G100+Summary!AI100</f>
        <v>35932249.36680185</v>
      </c>
      <c r="H100" s="37">
        <f>'Total Property Damage 95%'!H100+Summary!AJ100</f>
        <v>19727237.336453062</v>
      </c>
      <c r="I100" s="37">
        <f>'Total Property Damage 95%'!I100+Summary!AK100</f>
        <v>21039050.699124854</v>
      </c>
      <c r="J100" s="37">
        <f>'Total Property Damage 95%'!J100+Summary!AL100</f>
        <v>13332181.541655209</v>
      </c>
      <c r="K100" s="37">
        <f>'Total Property Damage 95%'!K100+Summary!AM100</f>
        <v>10011805.822085146</v>
      </c>
      <c r="L100" s="37">
        <f>'Total Property Damage 95%'!L100+Summary!AN100</f>
        <v>8916707.2379084192</v>
      </c>
      <c r="M100" s="37">
        <f>'Total Property Damage 95%'!M100+Summary!AO100</f>
        <v>3801476.7119698008</v>
      </c>
      <c r="N100" s="38">
        <f>'Total Property Damage 95%'!N100+Summary!AP100</f>
        <v>2952119830.6599631</v>
      </c>
      <c r="O100" s="38">
        <f>'Total Property Damage 95%'!O100+Summary!AQ100</f>
        <v>5328346091.3245916</v>
      </c>
      <c r="P100" s="38">
        <f>'Total Property Damage 95%'!P100+Summary!AR100</f>
        <v>3968282475.9365959</v>
      </c>
      <c r="Q100" s="38">
        <f>'Total Property Damage 95%'!Q100+Summary!AS100</f>
        <v>1432903338.1896904</v>
      </c>
      <c r="R100" s="38">
        <f>'Total Property Damage 95%'!R100+Summary!AT100</f>
        <v>973910608.60807574</v>
      </c>
      <c r="S100" s="38">
        <f>'Total Property Damage 95%'!S100+Summary!AU100</f>
        <v>545158842.26973403</v>
      </c>
    </row>
    <row r="101" spans="1:19" x14ac:dyDescent="0.35">
      <c r="A101">
        <v>2120</v>
      </c>
      <c r="B101" s="36">
        <f>'Total Property Damage 95%'!B101+Summary!AD101</f>
        <v>80603369.354308069</v>
      </c>
      <c r="C101" s="36">
        <f>'Total Property Damage 95%'!C101+Summary!AE101</f>
        <v>103409749.05533323</v>
      </c>
      <c r="D101" s="36">
        <f>'Total Property Damage 95%'!D101+Summary!AF101</f>
        <v>109033239.94051751</v>
      </c>
      <c r="E101" s="36">
        <f>'Total Property Damage 95%'!E101+Summary!AG101</f>
        <v>71699508.786099628</v>
      </c>
      <c r="F101" s="36">
        <f>'Total Property Damage 95%'!F101+Summary!AH101</f>
        <v>59671486.615011014</v>
      </c>
      <c r="G101" s="36">
        <f>'Total Property Damage 95%'!G101+Summary!AI101</f>
        <v>35771650.352977805</v>
      </c>
      <c r="H101" s="37">
        <f>'Total Property Damage 95%'!H101+Summary!AJ101</f>
        <v>19207594.705527127</v>
      </c>
      <c r="I101" s="37">
        <f>'Total Property Damage 95%'!I101+Summary!AK101</f>
        <v>20485200.147150092</v>
      </c>
      <c r="J101" s="37">
        <f>'Total Property Damage 95%'!J101+Summary!AL101</f>
        <v>12981528.184801158</v>
      </c>
      <c r="K101" s="37">
        <f>'Total Property Damage 95%'!K101+Summary!AM101</f>
        <v>9749579.1395936999</v>
      </c>
      <c r="L101" s="37">
        <f>'Total Property Damage 95%'!L101+Summary!AN101</f>
        <v>8682798.8675294649</v>
      </c>
      <c r="M101" s="37">
        <f>'Total Property Damage 95%'!M101+Summary!AO101</f>
        <v>3701646.7211150043</v>
      </c>
      <c r="N101" s="38">
        <f>'Total Property Damage 95%'!N101+Summary!AP101</f>
        <v>2899581809.7809105</v>
      </c>
      <c r="O101" s="38">
        <f>'Total Property Damage 95%'!O101+Summary!AQ101</f>
        <v>5233821439.651659</v>
      </c>
      <c r="P101" s="38">
        <f>'Total Property Damage 95%'!P101+Summary!AR101</f>
        <v>3898200357.3691235</v>
      </c>
      <c r="Q101" s="38">
        <f>'Total Property Damage 95%'!Q101+Summary!AS101</f>
        <v>1408088059.3560014</v>
      </c>
      <c r="R101" s="38">
        <f>'Total Property Damage 95%'!R101+Summary!AT101</f>
        <v>956924503.06190991</v>
      </c>
      <c r="S101" s="38">
        <f>'Total Property Damage 95%'!S101+Summary!AU101</f>
        <v>535602539.44355309</v>
      </c>
    </row>
    <row r="102" spans="1:19" x14ac:dyDescent="0.35">
      <c r="A102">
        <v>2121</v>
      </c>
      <c r="B102" s="36">
        <f>'Total Property Damage 95%'!B102+Summary!AD102</f>
        <v>82446651.852972358</v>
      </c>
      <c r="C102" s="36">
        <f>'Total Property Damage 95%'!C102+Summary!AE102</f>
        <v>105774580.47803818</v>
      </c>
      <c r="D102" s="36">
        <f>'Total Property Damage 95%'!D102+Summary!AF102</f>
        <v>111526672.46778043</v>
      </c>
      <c r="E102" s="36">
        <f>'Total Property Damage 95%'!E102+Summary!AG102</f>
        <v>73339172.869213775</v>
      </c>
      <c r="F102" s="36">
        <f>'Total Property Damage 95%'!F102+Summary!AH102</f>
        <v>61036087.224487282</v>
      </c>
      <c r="G102" s="36">
        <f>'Total Property Damage 95%'!G102+Summary!AI102</f>
        <v>36589696.268082686</v>
      </c>
      <c r="H102" s="37">
        <f>'Total Property Damage 95%'!H102+Summary!AJ102</f>
        <v>19215234.783062391</v>
      </c>
      <c r="I102" s="37">
        <f>'Total Property Damage 95%'!I102+Summary!AK102</f>
        <v>20493697.448791347</v>
      </c>
      <c r="J102" s="37">
        <f>'Total Property Damage 95%'!J102+Summary!AL102</f>
        <v>12987229.510808123</v>
      </c>
      <c r="K102" s="37">
        <f>'Total Property Damage 95%'!K102+Summary!AM102</f>
        <v>9754963.8326725867</v>
      </c>
      <c r="L102" s="37">
        <f>'Total Property Damage 95%'!L102+Summary!AN102</f>
        <v>8687228.1151858736</v>
      </c>
      <c r="M102" s="37">
        <f>'Total Property Damage 95%'!M102+Summary!AO102</f>
        <v>3703427.0012566126</v>
      </c>
      <c r="N102" s="38">
        <f>'Total Property Damage 95%'!N102+Summary!AP102</f>
        <v>2926203750.6762228</v>
      </c>
      <c r="O102" s="38">
        <f>'Total Property Damage 95%'!O102+Summary!AQ102</f>
        <v>5282180936.8784733</v>
      </c>
      <c r="P102" s="38">
        <f>'Total Property Damage 95%'!P102+Summary!AR102</f>
        <v>3934537987.9025478</v>
      </c>
      <c r="Q102" s="38">
        <f>'Total Property Damage 95%'!Q102+Summary!AS102</f>
        <v>1421710479.6632926</v>
      </c>
      <c r="R102" s="38">
        <f>'Total Property Damage 95%'!R102+Summary!AT102</f>
        <v>966060985.19794881</v>
      </c>
      <c r="S102" s="38">
        <f>'Total Property Damage 95%'!S102+Summary!AU102</f>
        <v>540667638.40169632</v>
      </c>
    </row>
    <row r="103" spans="1:19" x14ac:dyDescent="0.35">
      <c r="A103">
        <v>2122</v>
      </c>
      <c r="B103" s="36">
        <f>'Total Property Damage 95%'!B103+Summary!AD103</f>
        <v>84332087.556857452</v>
      </c>
      <c r="C103" s="36">
        <f>'Total Property Damage 95%'!C103+Summary!AE103</f>
        <v>108193492.17565821</v>
      </c>
      <c r="D103" s="36">
        <f>'Total Property Damage 95%'!D103+Summary!AF103</f>
        <v>114077126.19125292</v>
      </c>
      <c r="E103" s="36">
        <f>'Total Property Damage 95%'!E103+Summary!AG103</f>
        <v>75016333.698832512</v>
      </c>
      <c r="F103" s="36">
        <f>'Total Property Damage 95%'!F103+Summary!AH103</f>
        <v>62431894.276588269</v>
      </c>
      <c r="G103" s="36">
        <f>'Total Property Damage 95%'!G103+Summary!AI103</f>
        <v>37426449.710310765</v>
      </c>
      <c r="H103" s="37">
        <f>'Total Property Damage 95%'!H103+Summary!AJ103</f>
        <v>19222910.97465118</v>
      </c>
      <c r="I103" s="37">
        <f>'Total Property Damage 95%'!I103+Summary!AK103</f>
        <v>20502235.404697277</v>
      </c>
      <c r="J103" s="37">
        <f>'Total Property Damage 95%'!J103+Summary!AL103</f>
        <v>12992958.538656909</v>
      </c>
      <c r="K103" s="37">
        <f>'Total Property Damage 95%'!K103+Summary!AM103</f>
        <v>9760376.0860581174</v>
      </c>
      <c r="L103" s="37">
        <f>'Total Property Damage 95%'!L103+Summary!AN103</f>
        <v>8691679.6639897116</v>
      </c>
      <c r="M103" s="37">
        <f>'Total Property Damage 95%'!M103+Summary!AO103</f>
        <v>3705216.1272854051</v>
      </c>
      <c r="N103" s="38">
        <f>'Total Property Damage 95%'!N103+Summary!AP103</f>
        <v>2953087557.7760401</v>
      </c>
      <c r="O103" s="38">
        <f>'Total Property Damage 95%'!O103+Summary!AQ103</f>
        <v>5331019783.336174</v>
      </c>
      <c r="P103" s="38">
        <f>'Total Property Damage 95%'!P103+Summary!AR103</f>
        <v>3971239595.6063566</v>
      </c>
      <c r="Q103" s="38">
        <f>'Total Property Damage 95%'!Q103+Summary!AS103</f>
        <v>1435475200.6792614</v>
      </c>
      <c r="R103" s="38">
        <f>'Total Property Damage 95%'!R103+Summary!AT103</f>
        <v>975291532.03488302</v>
      </c>
      <c r="S103" s="38">
        <f>'Total Property Damage 95%'!S103+Summary!AU103</f>
        <v>545784324.98962867</v>
      </c>
    </row>
    <row r="104" spans="1:19" x14ac:dyDescent="0.35">
      <c r="A104">
        <v>2123</v>
      </c>
      <c r="B104" s="36">
        <f>'Total Property Damage 95%'!B104+Summary!AD104</f>
        <v>86260640.448810115</v>
      </c>
      <c r="C104" s="36">
        <f>'Total Property Damage 95%'!C104+Summary!AE104</f>
        <v>110667720.88587654</v>
      </c>
      <c r="D104" s="36">
        <f>'Total Property Damage 95%'!D104+Summary!AF104</f>
        <v>116685905.10323538</v>
      </c>
      <c r="E104" s="36">
        <f>'Total Property Damage 95%'!E104+Summary!AG104</f>
        <v>76731848.771325275</v>
      </c>
      <c r="F104" s="36">
        <f>'Total Property Damage 95%'!F104+Summary!AH104</f>
        <v>63859621.417529963</v>
      </c>
      <c r="G104" s="36">
        <f>'Total Property Damage 95%'!G104+Summary!AI104</f>
        <v>38282338.493754871</v>
      </c>
      <c r="H104" s="37">
        <f>'Total Property Damage 95%'!H104+Summary!AJ104</f>
        <v>19230623.497261886</v>
      </c>
      <c r="I104" s="37">
        <f>'Total Property Damage 95%'!I104+Summary!AK104</f>
        <v>20510814.259170711</v>
      </c>
      <c r="J104" s="37">
        <f>'Total Property Damage 95%'!J104+Summary!AL104</f>
        <v>12998715.434864981</v>
      </c>
      <c r="K104" s="37">
        <f>'Total Property Damage 95%'!K104+Summary!AM104</f>
        <v>9765816.0655769203</v>
      </c>
      <c r="L104" s="37">
        <f>'Total Property Damage 95%'!L104+Summary!AN104</f>
        <v>8696153.6480838619</v>
      </c>
      <c r="M104" s="37">
        <f>'Total Property Damage 95%'!M104+Summary!AO104</f>
        <v>3707014.1523969672</v>
      </c>
      <c r="N104" s="38">
        <f>'Total Property Damage 95%'!N104+Summary!AP104</f>
        <v>2980236015.5238123</v>
      </c>
      <c r="O104" s="38">
        <f>'Total Property Damage 95%'!O104+Summary!AQ104</f>
        <v>5380343116.8608332</v>
      </c>
      <c r="P104" s="38">
        <f>'Total Property Damage 95%'!P104+Summary!AR104</f>
        <v>4008309123.715219</v>
      </c>
      <c r="Q104" s="38">
        <f>'Total Property Damage 95%'!Q104+Summary!AS104</f>
        <v>1449383828.1968577</v>
      </c>
      <c r="R104" s="38">
        <f>'Total Property Damage 95%'!R104+Summary!AT104</f>
        <v>984617190.58641148</v>
      </c>
      <c r="S104" s="38">
        <f>'Total Property Damage 95%'!S104+Summary!AU104</f>
        <v>550953167.44409382</v>
      </c>
    </row>
    <row r="105" spans="1:19" x14ac:dyDescent="0.35">
      <c r="A105">
        <v>2124</v>
      </c>
      <c r="B105" s="36">
        <f>'Total Property Damage 95%'!B105+Summary!AD105</f>
        <v>88233296.556570768</v>
      </c>
      <c r="C105" s="36">
        <f>'Total Property Damage 95%'!C105+Summary!AE105</f>
        <v>113198531.62877877</v>
      </c>
      <c r="D105" s="36">
        <f>'Total Property Damage 95%'!D105+Summary!AF105</f>
        <v>119354343.0164465</v>
      </c>
      <c r="E105" s="36">
        <f>'Total Property Damage 95%'!E105+Summary!AG105</f>
        <v>78486595.192763537</v>
      </c>
      <c r="F105" s="36">
        <f>'Total Property Damage 95%'!F105+Summary!AH105</f>
        <v>65319998.613585331</v>
      </c>
      <c r="G105" s="36">
        <f>'Total Property Damage 95%'!G105+Summary!AI105</f>
        <v>39157800.215997487</v>
      </c>
      <c r="H105" s="37">
        <f>'Total Property Damage 95%'!H105+Summary!AJ105</f>
        <v>19238372.569171838</v>
      </c>
      <c r="I105" s="37">
        <f>'Total Property Damage 95%'!I105+Summary!AK105</f>
        <v>20519434.257988326</v>
      </c>
      <c r="J105" s="37">
        <f>'Total Property Damage 95%'!J105+Summary!AL105</f>
        <v>13004500.366954409</v>
      </c>
      <c r="K105" s="37">
        <f>'Total Property Damage 95%'!K105+Summary!AM105</f>
        <v>9771283.9380560815</v>
      </c>
      <c r="L105" s="37">
        <f>'Total Property Damage 95%'!L105+Summary!AN105</f>
        <v>8700650.2024205029</v>
      </c>
      <c r="M105" s="37">
        <f>'Total Property Damage 95%'!M105+Summary!AO105</f>
        <v>3708821.1301078177</v>
      </c>
      <c r="N105" s="38">
        <f>'Total Property Damage 95%'!N105+Summary!AP105</f>
        <v>3007651940.2988234</v>
      </c>
      <c r="O105" s="38">
        <f>'Total Property Damage 95%'!O105+Summary!AQ105</f>
        <v>5430156134.6384668</v>
      </c>
      <c r="P105" s="38">
        <f>'Total Property Damage 95%'!P105+Summary!AR105</f>
        <v>4045750561.4445014</v>
      </c>
      <c r="Q105" s="38">
        <f>'Total Property Damage 95%'!Q105+Summary!AS105</f>
        <v>1463437987.3837569</v>
      </c>
      <c r="R105" s="38">
        <f>'Total Property Damage 95%'!R105+Summary!AT105</f>
        <v>994039020.35829258</v>
      </c>
      <c r="S105" s="38">
        <f>'Total Property Damage 95%'!S105+Summary!AU105</f>
        <v>556174740.72261095</v>
      </c>
    </row>
    <row r="106" spans="1:19" x14ac:dyDescent="0.35">
      <c r="A106">
        <v>2125</v>
      </c>
      <c r="B106" s="36">
        <f>'Total Property Damage 95%'!B106+Summary!AD106</f>
        <v>90251064.45690842</v>
      </c>
      <c r="C106" s="36">
        <f>'Total Property Damage 95%'!C106+Summary!AE106</f>
        <v>115787218.35363056</v>
      </c>
      <c r="D106" s="36">
        <f>'Total Property Damage 95%'!D106+Summary!AF106</f>
        <v>122083804.24597301</v>
      </c>
      <c r="E106" s="36">
        <f>'Total Property Damage 95%'!E106+Summary!AG106</f>
        <v>80281470.1273662</v>
      </c>
      <c r="F106" s="36">
        <f>'Total Property Damage 95%'!F106+Summary!AH106</f>
        <v>66813772.524300411</v>
      </c>
      <c r="G106" s="36">
        <f>'Total Property Damage 95%'!G106+Summary!AI106</f>
        <v>40053282.481845006</v>
      </c>
      <c r="H106" s="37">
        <f>'Total Property Damage 95%'!H106+Summary!AJ106</f>
        <v>19246158.409975257</v>
      </c>
      <c r="I106" s="37">
        <f>'Total Property Damage 95%'!I106+Summary!AK106</f>
        <v>20528095.648409594</v>
      </c>
      <c r="J106" s="37">
        <f>'Total Property Damage 95%'!J106+Summary!AL106</f>
        <v>13010313.503457917</v>
      </c>
      <c r="K106" s="37">
        <f>'Total Property Damage 95%'!K106+Summary!AM106</f>
        <v>9776779.8713291679</v>
      </c>
      <c r="L106" s="37">
        <f>'Total Property Damage 95%'!L106+Summary!AN106</f>
        <v>8705169.462765988</v>
      </c>
      <c r="M106" s="37">
        <f>'Total Property Damage 95%'!M106+Summary!AO106</f>
        <v>3710637.1142573413</v>
      </c>
      <c r="N106" s="38">
        <f>'Total Property Damage 95%'!N106+Summary!AP106</f>
        <v>3035338180.8065281</v>
      </c>
      <c r="O106" s="38">
        <f>'Total Property Damage 95%'!O106+Summary!AQ106</f>
        <v>5480464093.9344597</v>
      </c>
      <c r="P106" s="38">
        <f>'Total Property Damage 95%'!P106+Summary!AR106</f>
        <v>4083567944.5594749</v>
      </c>
      <c r="Q106" s="38">
        <f>'Total Property Damage 95%'!Q106+Summary!AS106</f>
        <v>1477639323.0283303</v>
      </c>
      <c r="R106" s="38">
        <f>'Total Property Damage 95%'!R106+Summary!AT106</f>
        <v>1003558093.5056574</v>
      </c>
      <c r="S106" s="38">
        <f>'Total Property Damage 95%'!S106+Summary!AU106</f>
        <v>561449626.58756649</v>
      </c>
    </row>
    <row r="107" spans="1:19" x14ac:dyDescent="0.35">
      <c r="A107">
        <v>2126</v>
      </c>
      <c r="B107" s="36">
        <f>'Total Property Damage 95%'!B107+Summary!AD107</f>
        <v>92314975.791284278</v>
      </c>
      <c r="C107" s="36">
        <f>'Total Property Damage 95%'!C107+Summary!AE107</f>
        <v>118435104.60044612</v>
      </c>
      <c r="D107" s="36">
        <f>'Total Property Damage 95%'!D107+Summary!AF107</f>
        <v>124875684.30681479</v>
      </c>
      <c r="E107" s="36">
        <f>'Total Property Damage 95%'!E107+Summary!AG107</f>
        <v>82117391.256200552</v>
      </c>
      <c r="F107" s="36">
        <f>'Total Property Damage 95%'!F107+Summary!AH107</f>
        <v>68341706.884245336</v>
      </c>
      <c r="G107" s="36">
        <f>'Total Property Damage 95%'!G107+Summary!AI107</f>
        <v>40969243.132178485</v>
      </c>
      <c r="H107" s="37">
        <f>'Total Property Damage 95%'!H107+Summary!AJ107</f>
        <v>19253981.240591139</v>
      </c>
      <c r="I107" s="37">
        <f>'Total Property Damage 95%'!I107+Summary!AK107</f>
        <v>20536798.679185688</v>
      </c>
      <c r="J107" s="37">
        <f>'Total Property Damage 95%'!J107+Summary!AL107</f>
        <v>13016155.013924995</v>
      </c>
      <c r="K107" s="37">
        <f>'Total Property Damage 95%'!K107+Summary!AM107</f>
        <v>9782304.0342423003</v>
      </c>
      <c r="L107" s="37">
        <f>'Total Property Damage 95%'!L107+Summary!AN107</f>
        <v>8709711.5657057613</v>
      </c>
      <c r="M107" s="37">
        <f>'Total Property Damage 95%'!M107+Summary!AO107</f>
        <v>3712462.1590097388</v>
      </c>
      <c r="N107" s="38">
        <f>'Total Property Damage 95%'!N107+Summary!AP107</f>
        <v>3063297618.4738808</v>
      </c>
      <c r="O107" s="38">
        <f>'Total Property Damage 95%'!O107+Summary!AQ107</f>
        <v>5531272312.8323917</v>
      </c>
      <c r="P107" s="38">
        <f>'Total Property Damage 95%'!P107+Summary!AR107</f>
        <v>4121765355.9518929</v>
      </c>
      <c r="Q107" s="38">
        <f>'Total Property Damage 95%'!Q107+Summary!AS107</f>
        <v>1491989499.7888467</v>
      </c>
      <c r="R107" s="38">
        <f>'Total Property Damage 95%'!R107+Summary!AT107</f>
        <v>1013175494.9923756</v>
      </c>
      <c r="S107" s="38">
        <f>'Total Property Damage 95%'!S107+Summary!AU107</f>
        <v>566778413.69140089</v>
      </c>
    </row>
    <row r="108" spans="1:19" x14ac:dyDescent="0.35">
      <c r="A108">
        <v>2127</v>
      </c>
      <c r="B108" s="36">
        <f>'Total Property Damage 95%'!B108+Summary!AD108</f>
        <v>94426085.79330799</v>
      </c>
      <c r="C108" s="36">
        <f>'Total Property Damage 95%'!C108+Summary!AE108</f>
        <v>121143544.17668582</v>
      </c>
      <c r="D108" s="36">
        <f>'Total Property Damage 95%'!D108+Summary!AF108</f>
        <v>127731410.62738174</v>
      </c>
      <c r="E108" s="36">
        <f>'Total Property Damage 95%'!E108+Summary!AG108</f>
        <v>83995297.246372804</v>
      </c>
      <c r="F108" s="36">
        <f>'Total Property Damage 95%'!F108+Summary!AH108</f>
        <v>69904582.89349544</v>
      </c>
      <c r="G108" s="36">
        <f>'Total Property Damage 95%'!G108+Summary!AI108</f>
        <v>41906150.478037842</v>
      </c>
      <c r="H108" s="37">
        <f>'Total Property Damage 95%'!H108+Summary!AJ108</f>
        <v>19261841.283271305</v>
      </c>
      <c r="I108" s="37">
        <f>'Total Property Damage 95%'!I108+Summary!AK108</f>
        <v>20545543.600568492</v>
      </c>
      <c r="J108" s="37">
        <f>'Total Property Damage 95%'!J108+Summary!AL108</f>
        <v>13022025.068928033</v>
      </c>
      <c r="K108" s="37">
        <f>'Total Property Damage 95%'!K108+Summary!AM108</f>
        <v>9787856.596660275</v>
      </c>
      <c r="L108" s="37">
        <f>'Total Property Damage 95%'!L108+Summary!AN108</f>
        <v>8714276.6486492958</v>
      </c>
      <c r="M108" s="37">
        <f>'Total Property Damage 95%'!M108+Summary!AO108</f>
        <v>3714296.3188559874</v>
      </c>
      <c r="N108" s="38">
        <f>'Total Property Damage 95%'!N108+Summary!AP108</f>
        <v>3091533167.8497357</v>
      </c>
      <c r="O108" s="38">
        <f>'Total Property Damage 95%'!O108+Summary!AQ108</f>
        <v>5582586170.9823666</v>
      </c>
      <c r="P108" s="38">
        <f>'Total Property Damage 95%'!P108+Summary!AR108</f>
        <v>4160346926.2240129</v>
      </c>
      <c r="Q108" s="38">
        <f>'Total Property Damage 95%'!Q108+Summary!AS108</f>
        <v>1506490202.4459546</v>
      </c>
      <c r="R108" s="38">
        <f>'Total Property Damage 95%'!R108+Summary!AT108</f>
        <v>1022892322.7525108</v>
      </c>
      <c r="S108" s="38">
        <f>'Total Property Damage 95%'!S108+Summary!AU108</f>
        <v>572161697.6629039</v>
      </c>
    </row>
    <row r="109" spans="1:19" x14ac:dyDescent="0.35">
      <c r="A109">
        <v>2128</v>
      </c>
      <c r="B109" s="36">
        <f>'Total Property Damage 95%'!B109+Summary!AD109</f>
        <v>96585473.828255862</v>
      </c>
      <c r="C109" s="36">
        <f>'Total Property Damage 95%'!C109+Summary!AE109</f>
        <v>123913921.84942903</v>
      </c>
      <c r="D109" s="36">
        <f>'Total Property Damage 95%'!D109+Summary!AF109</f>
        <v>130652443.27930734</v>
      </c>
      <c r="E109" s="36">
        <f>'Total Property Damage 95%'!E109+Summary!AG109</f>
        <v>85916148.230948523</v>
      </c>
      <c r="F109" s="36">
        <f>'Total Property Damage 95%'!F109+Summary!AH109</f>
        <v>71503199.617042124</v>
      </c>
      <c r="G109" s="36">
        <f>'Total Property Damage 95%'!G109+Summary!AI109</f>
        <v>42864483.540059283</v>
      </c>
      <c r="H109" s="37">
        <f>'Total Property Damage 95%'!H109+Summary!AJ109</f>
        <v>19269738.761608388</v>
      </c>
      <c r="I109" s="37">
        <f>'Total Property Damage 95%'!I109+Summary!AK109</f>
        <v>20554330.664319653</v>
      </c>
      <c r="J109" s="37">
        <f>'Total Property Damage 95%'!J109+Summary!AL109</f>
        <v>13027923.840068473</v>
      </c>
      <c r="K109" s="37">
        <f>'Total Property Damage 95%'!K109+Summary!AM109</f>
        <v>9793437.7294726893</v>
      </c>
      <c r="L109" s="37">
        <f>'Total Property Damage 95%'!L109+Summary!AN109</f>
        <v>8718864.8498350661</v>
      </c>
      <c r="M109" s="37">
        <f>'Total Property Damage 95%'!M109+Summary!AO109</f>
        <v>3716139.648615811</v>
      </c>
      <c r="N109" s="38">
        <f>'Total Property Damage 95%'!N109+Summary!AP109</f>
        <v>3120047777.0103836</v>
      </c>
      <c r="O109" s="38">
        <f>'Total Property Damage 95%'!O109+Summary!AQ109</f>
        <v>5634411110.3589649</v>
      </c>
      <c r="P109" s="38">
        <f>'Total Property Damage 95%'!P109+Summary!AR109</f>
        <v>4199316834.2801824</v>
      </c>
      <c r="Q109" s="38">
        <f>'Total Property Damage 95%'!Q109+Summary!AS109</f>
        <v>1521143136.1584835</v>
      </c>
      <c r="R109" s="38">
        <f>'Total Property Damage 95%'!R109+Summary!AT109</f>
        <v>1032709687.853883</v>
      </c>
      <c r="S109" s="38">
        <f>'Total Property Damage 95%'!S109+Summary!AU109</f>
        <v>577600081.19463575</v>
      </c>
    </row>
    <row r="110" spans="1:19" x14ac:dyDescent="0.35">
      <c r="A110">
        <v>2129</v>
      </c>
      <c r="B110" s="36">
        <f>'Total Property Damage 95%'!B110+Summary!AD110</f>
        <v>98794243.944927216</v>
      </c>
      <c r="C110" s="36">
        <f>'Total Property Damage 95%'!C110+Summary!AE110</f>
        <v>126747654.05337562</v>
      </c>
      <c r="D110" s="36">
        <f>'Total Property Damage 95%'!D110+Summary!AF110</f>
        <v>133640275.72395194</v>
      </c>
      <c r="E110" s="36">
        <f>'Total Property Damage 95%'!E110+Summary!AG110</f>
        <v>87880926.29984805</v>
      </c>
      <c r="F110" s="36">
        <f>'Total Property Damage 95%'!F110+Summary!AH110</f>
        <v>73138374.393337592</v>
      </c>
      <c r="G110" s="36">
        <f>'Total Property Damage 95%'!G110+Summary!AI110</f>
        <v>43844732.29338824</v>
      </c>
      <c r="H110" s="37">
        <f>'Total Property Damage 95%'!H110+Summary!AJ110</f>
        <v>19277673.900543962</v>
      </c>
      <c r="I110" s="37">
        <f>'Total Property Damage 95%'!I110+Summary!AK110</f>
        <v>20563160.123719711</v>
      </c>
      <c r="J110" s="37">
        <f>'Total Property Damage 95%'!J110+Summary!AL110</f>
        <v>13033851.499983044</v>
      </c>
      <c r="K110" s="37">
        <f>'Total Property Damage 95%'!K110+Summary!AM110</f>
        <v>9799047.6046001408</v>
      </c>
      <c r="L110" s="37">
        <f>'Total Property Damage 95%'!L110+Summary!AN110</f>
        <v>8723476.3083355501</v>
      </c>
      <c r="M110" s="37">
        <f>'Total Property Damage 95%'!M110+Summary!AO110</f>
        <v>3717992.2034396627</v>
      </c>
      <c r="N110" s="38">
        <f>'Total Property Damage 95%'!N110+Summary!AP110</f>
        <v>3148844427.9702835</v>
      </c>
      <c r="O110" s="38">
        <f>'Total Property Damage 95%'!O110+Summary!AQ110</f>
        <v>5686752636.0289669</v>
      </c>
      <c r="P110" s="38">
        <f>'Total Property Damage 95%'!P110+Summary!AR110</f>
        <v>4238679307.9260769</v>
      </c>
      <c r="Q110" s="38">
        <f>'Total Property Damage 95%'!Q110+Summary!AS110</f>
        <v>1535950026.7226129</v>
      </c>
      <c r="R110" s="38">
        <f>'Total Property Damage 95%'!R110+Summary!AT110</f>
        <v>1042628714.6637776</v>
      </c>
      <c r="S110" s="38">
        <f>'Total Property Damage 95%'!S110+Summary!AU110</f>
        <v>583094174.13148642</v>
      </c>
    </row>
    <row r="111" spans="1:19" x14ac:dyDescent="0.35">
      <c r="A111">
        <v>2130</v>
      </c>
      <c r="B111" s="36">
        <f>'Total Property Damage 95%'!B111+Summary!AD111</f>
        <v>98316103.933072105</v>
      </c>
      <c r="C111" s="36">
        <f>'Total Property Damage 95%'!C111+Summary!AE111</f>
        <v>126134226.36374752</v>
      </c>
      <c r="D111" s="36">
        <f>'Total Property Damage 95%'!D111+Summary!AF111</f>
        <v>132993489.42884558</v>
      </c>
      <c r="E111" s="36">
        <f>'Total Property Damage 95%'!E111+Summary!AG111</f>
        <v>87455604.080000177</v>
      </c>
      <c r="F111" s="36">
        <f>'Total Property Damage 95%'!F111+Summary!AH111</f>
        <v>72784402.524095997</v>
      </c>
      <c r="G111" s="36">
        <f>'Total Property Damage 95%'!G111+Summary!AI111</f>
        <v>43632534.497429281</v>
      </c>
      <c r="H111" s="37">
        <f>'Total Property Damage 95%'!H111+Summary!AJ111</f>
        <v>18763221.365826614</v>
      </c>
      <c r="I111" s="37">
        <f>'Total Property Damage 95%'!I111+Summary!AK111</f>
        <v>20014760.003492925</v>
      </c>
      <c r="J111" s="37">
        <f>'Total Property Damage 95%'!J111+Summary!AL111</f>
        <v>12686575.108312771</v>
      </c>
      <c r="K111" s="37">
        <f>'Total Property Damage 95%'!K111+Summary!AM111</f>
        <v>9539088.9377059173</v>
      </c>
      <c r="L111" s="37">
        <f>'Total Property Damage 95%'!L111+Summary!AN111</f>
        <v>8491676.8673629835</v>
      </c>
      <c r="M111" s="37">
        <f>'Total Property Damage 95%'!M111+Summary!AO111</f>
        <v>3619087.5548649766</v>
      </c>
      <c r="N111" s="38">
        <f>'Total Property Damage 95%'!N111+Summary!AP111</f>
        <v>3091839844.5356245</v>
      </c>
      <c r="O111" s="38">
        <f>'Total Property Damage 95%'!O111+Summary!AQ111</f>
        <v>5584136841.27742</v>
      </c>
      <c r="P111" s="38">
        <f>'Total Property Damage 95%'!P111+Summary!AR111</f>
        <v>4162540739.1102924</v>
      </c>
      <c r="Q111" s="38">
        <f>'Total Property Damage 95%'!Q111+Summary!AS111</f>
        <v>1508900216.5631962</v>
      </c>
      <c r="R111" s="38">
        <f>'Total Property Damage 95%'!R111+Summary!AT111</f>
        <v>1024135472.2170334</v>
      </c>
      <c r="S111" s="38">
        <f>'Total Property Damage 95%'!S111+Summary!AU111</f>
        <v>572698901.77574229</v>
      </c>
    </row>
    <row r="112" spans="1:19" x14ac:dyDescent="0.35">
      <c r="A112">
        <v>2131</v>
      </c>
      <c r="B112" s="36">
        <f>'Total Property Damage 95%'!B112+Summary!AD112</f>
        <v>100564451.05762073</v>
      </c>
      <c r="C112" s="36">
        <f>'Total Property Damage 95%'!C112+Summary!AE112</f>
        <v>129018733.72121109</v>
      </c>
      <c r="D112" s="36">
        <f>'Total Property Damage 95%'!D112+Summary!AF112</f>
        <v>136034858.21360323</v>
      </c>
      <c r="E112" s="36">
        <f>'Total Property Damage 95%'!E112+Summary!AG112</f>
        <v>89455587.277999833</v>
      </c>
      <c r="F112" s="36">
        <f>'Total Property Damage 95%'!F112+Summary!AH112</f>
        <v>74448876.55816108</v>
      </c>
      <c r="G112" s="36">
        <f>'Total Property Damage 95%'!G112+Summary!AI112</f>
        <v>44630347.465494469</v>
      </c>
      <c r="H112" s="37">
        <f>'Total Property Damage 95%'!H112+Summary!AJ112</f>
        <v>18771015.493821084</v>
      </c>
      <c r="I112" s="37">
        <f>'Total Property Damage 95%'!I112+Summary!AK112</f>
        <v>20023433.522806291</v>
      </c>
      <c r="J112" s="37">
        <f>'Total Property Damage 95%'!J112+Summary!AL112</f>
        <v>12692398.915233295</v>
      </c>
      <c r="K112" s="37">
        <f>'Total Property Damage 95%'!K112+Summary!AM112</f>
        <v>9544603.2811662275</v>
      </c>
      <c r="L112" s="37">
        <f>'Total Property Damage 95%'!L112+Summary!AN112</f>
        <v>8496209.0706484821</v>
      </c>
      <c r="M112" s="37">
        <f>'Total Property Damage 95%'!M112+Summary!AO112</f>
        <v>3620908.0387529945</v>
      </c>
      <c r="N112" s="38">
        <f>'Total Property Damage 95%'!N112+Summary!AP112</f>
        <v>3120414069.0334883</v>
      </c>
      <c r="O112" s="38">
        <f>'Total Property Damage 95%'!O112+Summary!AQ112</f>
        <v>5636081998.6943836</v>
      </c>
      <c r="P112" s="38">
        <f>'Total Property Damage 95%'!P112+Summary!AR112</f>
        <v>4201613325.5038157</v>
      </c>
      <c r="Q112" s="38">
        <f>'Total Property Damage 95%'!Q112+Summary!AS112</f>
        <v>1523610697.2398844</v>
      </c>
      <c r="R112" s="38">
        <f>'Total Property Damage 95%'!R112+Summary!AT112</f>
        <v>1033986954.1500216</v>
      </c>
      <c r="S112" s="38">
        <f>'Total Property Damage 95%'!S112+Summary!AU112</f>
        <v>578154375.02932966</v>
      </c>
    </row>
    <row r="113" spans="1:19" x14ac:dyDescent="0.35">
      <c r="A113">
        <v>2132</v>
      </c>
      <c r="B113" s="36">
        <f>'Total Property Damage 95%'!B113+Summary!AD113</f>
        <v>102864214.62963058</v>
      </c>
      <c r="C113" s="36">
        <f>'Total Property Damage 95%'!C113+Summary!AE113</f>
        <v>131969205.5907276</v>
      </c>
      <c r="D113" s="36">
        <f>'Total Property Damage 95%'!D113+Summary!AF113</f>
        <v>139145778.70442277</v>
      </c>
      <c r="E113" s="36">
        <f>'Total Property Damage 95%'!E113+Summary!AG113</f>
        <v>91501307.199613243</v>
      </c>
      <c r="F113" s="36">
        <f>'Total Property Damage 95%'!F113+Summary!AH113</f>
        <v>76151414.70643194</v>
      </c>
      <c r="G113" s="36">
        <f>'Total Property Damage 95%'!G113+Summary!AI113</f>
        <v>45650978.973227523</v>
      </c>
      <c r="H113" s="37">
        <f>'Total Property Damage 95%'!H113+Summary!AJ113</f>
        <v>18778846.926730841</v>
      </c>
      <c r="I113" s="37">
        <f>'Total Property Damage 95%'!I113+Summary!AK113</f>
        <v>20032149.037534319</v>
      </c>
      <c r="J113" s="37">
        <f>'Total Property Damage 95%'!J113+Summary!AL113</f>
        <v>12698251.338349866</v>
      </c>
      <c r="K113" s="37">
        <f>'Total Property Damage 95%'!K113+Summary!AM113</f>
        <v>9550146.0962154735</v>
      </c>
      <c r="L113" s="37">
        <f>'Total Property Damage 95%'!L113+Summary!AN113</f>
        <v>8500764.312068386</v>
      </c>
      <c r="M113" s="37">
        <f>'Total Property Damage 95%'!M113+Summary!AO113</f>
        <v>3622737.6607284541</v>
      </c>
      <c r="N113" s="38">
        <f>'Total Property Damage 95%'!N113+Summary!AP113</f>
        <v>3149271601.0409193</v>
      </c>
      <c r="O113" s="38">
        <f>'Total Property Damage 95%'!O113+Summary!AQ113</f>
        <v>5688546192.4237118</v>
      </c>
      <c r="P113" s="38">
        <f>'Total Property Damage 95%'!P113+Summary!AR113</f>
        <v>4241080474.5874295</v>
      </c>
      <c r="Q113" s="38">
        <f>'Total Property Damage 95%'!Q113+Summary!AS113</f>
        <v>1538476124.4381192</v>
      </c>
      <c r="R113" s="38">
        <f>'Total Property Damage 95%'!R113+Summary!AT113</f>
        <v>1043940704.9027326</v>
      </c>
      <c r="S113" s="38">
        <f>'Total Property Damage 95%'!S113+Summary!AU113</f>
        <v>583665871.19033647</v>
      </c>
    </row>
    <row r="114" spans="1:19" x14ac:dyDescent="0.35">
      <c r="A114">
        <v>2133</v>
      </c>
      <c r="B114" s="36">
        <f>'Total Property Damage 95%'!B114+Summary!AD114</f>
        <v>105216570.46890308</v>
      </c>
      <c r="C114" s="36">
        <f>'Total Property Damage 95%'!C114+Summary!AE114</f>
        <v>134987150.48529813</v>
      </c>
      <c r="D114" s="36">
        <f>'Total Property Damage 95%'!D114+Summary!AF114</f>
        <v>142327841.44824487</v>
      </c>
      <c r="E114" s="36">
        <f>'Total Property Damage 95%'!E114+Summary!AG114</f>
        <v>93593809.777570754</v>
      </c>
      <c r="F114" s="36">
        <f>'Total Property Damage 95%'!F114+Summary!AH114</f>
        <v>77892887.440156922</v>
      </c>
      <c r="G114" s="36">
        <f>'Total Property Damage 95%'!G114+Summary!AI114</f>
        <v>46694950.847633339</v>
      </c>
      <c r="H114" s="37">
        <f>'Total Property Damage 95%'!H114+Summary!AJ114</f>
        <v>18786715.888733264</v>
      </c>
      <c r="I114" s="37">
        <f>'Total Property Damage 95%'!I114+Summary!AK114</f>
        <v>20040906.800097086</v>
      </c>
      <c r="J114" s="37">
        <f>'Total Property Damage 95%'!J114+Summary!AL114</f>
        <v>12704132.549712736</v>
      </c>
      <c r="K114" s="37">
        <f>'Total Property Damage 95%'!K114+Summary!AM114</f>
        <v>9555717.5541902743</v>
      </c>
      <c r="L114" s="37">
        <f>'Total Property Damage 95%'!L114+Summary!AN114</f>
        <v>8505342.7302227579</v>
      </c>
      <c r="M114" s="37">
        <f>'Total Property Damage 95%'!M114+Summary!AO114</f>
        <v>3624576.4757544645</v>
      </c>
      <c r="N114" s="38">
        <f>'Total Property Damage 95%'!N114+Summary!AP114</f>
        <v>3178415477.9680872</v>
      </c>
      <c r="O114" s="38">
        <f>'Total Property Damage 95%'!O114+Summary!AQ114</f>
        <v>5741535031.6023941</v>
      </c>
      <c r="P114" s="38">
        <f>'Total Property Damage 95%'!P114+Summary!AR114</f>
        <v>4280946495.9296012</v>
      </c>
      <c r="Q114" s="38">
        <f>'Total Property Damage 95%'!Q114+Summary!AS114</f>
        <v>1553498260.1060395</v>
      </c>
      <c r="R114" s="38">
        <f>'Total Property Damage 95%'!R114+Summary!AT114</f>
        <v>1053997871.7962694</v>
      </c>
      <c r="S114" s="38">
        <f>'Total Property Damage 95%'!S114+Summary!AU114</f>
        <v>589234012.30229771</v>
      </c>
    </row>
    <row r="115" spans="1:19" x14ac:dyDescent="0.35">
      <c r="A115">
        <v>2134</v>
      </c>
      <c r="B115" s="36">
        <f>'Total Property Damage 95%'!B115+Summary!AD115</f>
        <v>107622721.28453816</v>
      </c>
      <c r="C115" s="36">
        <f>'Total Property Damage 95%'!C115+Summary!AE115</f>
        <v>138074111.41543463</v>
      </c>
      <c r="D115" s="36">
        <f>'Total Property Damage 95%'!D115+Summary!AF115</f>
        <v>145582673.36551869</v>
      </c>
      <c r="E115" s="36">
        <f>'Total Property Damage 95%'!E115+Summary!AG115</f>
        <v>95734164.863571748</v>
      </c>
      <c r="F115" s="36">
        <f>'Total Property Damage 95%'!F115+Summary!AH115</f>
        <v>79674185.137003064</v>
      </c>
      <c r="G115" s="36">
        <f>'Total Property Damage 95%'!G115+Summary!AI115</f>
        <v>47762796.849145815</v>
      </c>
      <c r="H115" s="37">
        <f>'Total Property Damage 95%'!H115+Summary!AJ115</f>
        <v>18794622.605358183</v>
      </c>
      <c r="I115" s="37">
        <f>'Total Property Damage 95%'!I115+Summary!AK115</f>
        <v>20049707.064437516</v>
      </c>
      <c r="J115" s="37">
        <f>'Total Property Damage 95%'!J115+Summary!AL115</f>
        <v>12710042.722410146</v>
      </c>
      <c r="K115" s="37">
        <f>'Total Property Damage 95%'!K115+Summary!AM115</f>
        <v>9561317.8274609447</v>
      </c>
      <c r="L115" s="37">
        <f>'Total Property Damage 95%'!L115+Summary!AN115</f>
        <v>8509944.4645478502</v>
      </c>
      <c r="M115" s="37">
        <f>'Total Property Damage 95%'!M115+Summary!AO115</f>
        <v>3626424.5391257307</v>
      </c>
      <c r="N115" s="38">
        <f>'Total Property Damage 95%'!N115+Summary!AP115</f>
        <v>3207848772.3203278</v>
      </c>
      <c r="O115" s="38">
        <f>'Total Property Damage 95%'!O115+Summary!AQ115</f>
        <v>5795054190.6320505</v>
      </c>
      <c r="P115" s="38">
        <f>'Total Property Damage 95%'!P115+Summary!AR115</f>
        <v>4321215749.7057028</v>
      </c>
      <c r="Q115" s="38">
        <f>'Total Property Damage 95%'!Q115+Summary!AS115</f>
        <v>1568678887.5815139</v>
      </c>
      <c r="R115" s="38">
        <f>'Total Property Damage 95%'!R115+Summary!AT115</f>
        <v>1064159615.9292538</v>
      </c>
      <c r="S115" s="38">
        <f>'Total Property Damage 95%'!S115+Summary!AU115</f>
        <v>594859427.81528831</v>
      </c>
    </row>
    <row r="116" spans="1:19" x14ac:dyDescent="0.35">
      <c r="A116">
        <v>2135</v>
      </c>
      <c r="B116" s="36">
        <f>'Total Property Damage 95%'!B116+Summary!AD116</f>
        <v>110083897.28985375</v>
      </c>
      <c r="C116" s="36">
        <f>'Total Property Damage 95%'!C116+Summary!AE116</f>
        <v>141231666.67806819</v>
      </c>
      <c r="D116" s="36">
        <f>'Total Property Damage 95%'!D116+Summary!AF116</f>
        <v>148911938.58201146</v>
      </c>
      <c r="E116" s="36">
        <f>'Total Property Damage 95%'!E116+Summary!AG116</f>
        <v>97923466.775276884</v>
      </c>
      <c r="F116" s="36">
        <f>'Total Property Damage 95%'!F116+Summary!AH116</f>
        <v>81496218.536287069</v>
      </c>
      <c r="G116" s="36">
        <f>'Total Property Damage 95%'!G116+Summary!AI116</f>
        <v>48855062.944528118</v>
      </c>
      <c r="H116" s="37">
        <f>'Total Property Damage 95%'!H116+Summary!AJ116</f>
        <v>18802567.303496063</v>
      </c>
      <c r="I116" s="37">
        <f>'Total Property Damage 95%'!I116+Summary!AK116</f>
        <v>20058550.086030584</v>
      </c>
      <c r="J116" s="37">
        <f>'Total Property Damage 95%'!J116+Summary!AL116</f>
        <v>12715982.030574584</v>
      </c>
      <c r="K116" s="37">
        <f>'Total Property Damage 95%'!K116+Summary!AM116</f>
        <v>9566947.0894377269</v>
      </c>
      <c r="L116" s="37">
        <f>'Total Property Damage 95%'!L116+Summary!AN116</f>
        <v>8514569.6553211473</v>
      </c>
      <c r="M116" s="37">
        <f>'Total Property Damage 95%'!M116+Summary!AO116</f>
        <v>3628281.9064705558</v>
      </c>
      <c r="N116" s="38">
        <f>'Total Property Damage 95%'!N116+Summary!AP116</f>
        <v>3237574592.129559</v>
      </c>
      <c r="O116" s="38">
        <f>'Total Property Damage 95%'!O116+Summary!AQ116</f>
        <v>5849109409.9855347</v>
      </c>
      <c r="P116" s="38">
        <f>'Total Property Damage 95%'!P116+Summary!AR116</f>
        <v>4361892647.3278379</v>
      </c>
      <c r="Q116" s="38">
        <f>'Total Property Damage 95%'!Q116+Summary!AS116</f>
        <v>1584019811.864882</v>
      </c>
      <c r="R116" s="38">
        <f>'Total Property Damage 95%'!R116+Summary!AT116</f>
        <v>1074427112.3521426</v>
      </c>
      <c r="S116" s="38">
        <f>'Total Property Damage 95%'!S116+Summary!AU116</f>
        <v>600542754.67905211</v>
      </c>
    </row>
    <row r="117" spans="1:19" x14ac:dyDescent="0.35">
      <c r="A117">
        <v>2136</v>
      </c>
      <c r="B117" s="36">
        <f>'Total Property Damage 95%'!B117+Summary!AD117</f>
        <v>112601356.8313673</v>
      </c>
      <c r="C117" s="36">
        <f>'Total Property Damage 95%'!C117+Summary!AE117</f>
        <v>144461430.66349834</v>
      </c>
      <c r="D117" s="36">
        <f>'Total Property Damage 95%'!D117+Summary!AF117</f>
        <v>152317339.27964026</v>
      </c>
      <c r="E117" s="36">
        <f>'Total Property Damage 95%'!E117+Summary!AG117</f>
        <v>100162834.85580929</v>
      </c>
      <c r="F117" s="36">
        <f>'Total Property Damage 95%'!F117+Summary!AH117</f>
        <v>83359919.204616874</v>
      </c>
      <c r="G117" s="36">
        <f>'Total Property Damage 95%'!G117+Summary!AI117</f>
        <v>49972307.586013779</v>
      </c>
      <c r="H117" s="37">
        <f>'Total Property Damage 95%'!H117+Summary!AJ117</f>
        <v>18810550.211406168</v>
      </c>
      <c r="I117" s="37">
        <f>'Total Property Damage 95%'!I117+Summary!AK117</f>
        <v>20067436.121892538</v>
      </c>
      <c r="J117" s="37">
        <f>'Total Property Damage 95%'!J117+Summary!AL117</f>
        <v>12721950.649389086</v>
      </c>
      <c r="K117" s="37">
        <f>'Total Property Damage 95%'!K117+Summary!AM117</f>
        <v>9572605.5145770665</v>
      </c>
      <c r="L117" s="37">
        <f>'Total Property Damage 95%'!L117+Summary!AN117</f>
        <v>8519218.4436664358</v>
      </c>
      <c r="M117" s="37">
        <f>'Total Property Damage 95%'!M117+Summary!AO117</f>
        <v>3630148.6337528513</v>
      </c>
      <c r="N117" s="38">
        <f>'Total Property Damage 95%'!N117+Summary!AP117</f>
        <v>3267596081.3912477</v>
      </c>
      <c r="O117" s="38">
        <f>'Total Property Damage 95%'!O117+Summary!AQ117</f>
        <v>5903706497.0239429</v>
      </c>
      <c r="P117" s="38">
        <f>'Total Property Damage 95%'!P117+Summary!AR117</f>
        <v>4402981652.0828304</v>
      </c>
      <c r="Q117" s="38">
        <f>'Total Property Damage 95%'!Q117+Summary!AS117</f>
        <v>1599522859.8952951</v>
      </c>
      <c r="R117" s="38">
        <f>'Total Property Damage 95%'!R117+Summary!AT117</f>
        <v>1084801550.2438278</v>
      </c>
      <c r="S117" s="38">
        <f>'Total Property Damage 95%'!S117+Summary!AU117</f>
        <v>606284637.43734992</v>
      </c>
    </row>
    <row r="118" spans="1:19" x14ac:dyDescent="0.35">
      <c r="A118">
        <v>2137</v>
      </c>
      <c r="B118" s="36">
        <f>'Total Property Damage 95%'!B118+Summary!AD118</f>
        <v>115176387.03216147</v>
      </c>
      <c r="C118" s="36">
        <f>'Total Property Damage 95%'!C118+Summary!AE118</f>
        <v>147765054.6807963</v>
      </c>
      <c r="D118" s="36">
        <f>'Total Property Damage 95%'!D118+Summary!AF118</f>
        <v>155800616.56676105</v>
      </c>
      <c r="E118" s="36">
        <f>'Total Property Damage 95%'!E118+Summary!AG118</f>
        <v>102453414.04605061</v>
      </c>
      <c r="F118" s="36">
        <f>'Total Property Damage 95%'!F118+Summary!AH118</f>
        <v>85266240.01218155</v>
      </c>
      <c r="G118" s="36">
        <f>'Total Property Damage 95%'!G118+Summary!AI118</f>
        <v>51115101.996831343</v>
      </c>
      <c r="H118" s="37">
        <f>'Total Property Damage 95%'!H118+Summary!AJ118</f>
        <v>18818571.558724873</v>
      </c>
      <c r="I118" s="37">
        <f>'Total Property Damage 95%'!I118+Summary!AK118</f>
        <v>20076365.430590209</v>
      </c>
      <c r="J118" s="37">
        <f>'Total Property Damage 95%'!J118+Summary!AL118</f>
        <v>12727948.755093569</v>
      </c>
      <c r="K118" s="37">
        <f>'Total Property Damage 95%'!K118+Summary!AM118</f>
        <v>9578293.2783879265</v>
      </c>
      <c r="L118" s="37">
        <f>'Total Property Damage 95%'!L118+Summary!AN118</f>
        <v>8523890.9715589173</v>
      </c>
      <c r="M118" s="37">
        <f>'Total Property Damage 95%'!M118+Summary!AO118</f>
        <v>3632024.7772741625</v>
      </c>
      <c r="N118" s="38">
        <f>'Total Property Damage 95%'!N118+Summary!AP118</f>
        <v>3297916420.506999</v>
      </c>
      <c r="O118" s="38">
        <f>'Total Property Damage 95%'!O118+Summary!AQ118</f>
        <v>5958851326.8242025</v>
      </c>
      <c r="P118" s="38">
        <f>'Total Property Damage 95%'!P118+Summary!AR118</f>
        <v>4444487279.7784977</v>
      </c>
      <c r="Q118" s="38">
        <f>'Total Property Damage 95%'!Q118+Summary!AS118</f>
        <v>1615189880.8306959</v>
      </c>
      <c r="R118" s="38">
        <f>'Total Property Damage 95%'!R118+Summary!AT118</f>
        <v>1095284133.0905566</v>
      </c>
      <c r="S118" s="38">
        <f>'Total Property Damage 95%'!S118+Summary!AU118</f>
        <v>612085728.3235389</v>
      </c>
    </row>
    <row r="119" spans="1:19" x14ac:dyDescent="0.35">
      <c r="A119">
        <v>2138</v>
      </c>
      <c r="B119" s="36">
        <f>'Total Property Damage 95%'!B119+Summary!AD119</f>
        <v>117810304.44996256</v>
      </c>
      <c r="C119" s="36">
        <f>'Total Property Damage 95%'!C119+Summary!AE119</f>
        <v>151144227.80208373</v>
      </c>
      <c r="D119" s="36">
        <f>'Total Property Damage 95%'!D119+Summary!AF119</f>
        <v>159363551.36836019</v>
      </c>
      <c r="E119" s="36">
        <f>'Total Property Damage 95%'!E119+Summary!AG119</f>
        <v>104796375.47002482</v>
      </c>
      <c r="F119" s="36">
        <f>'Total Property Damage 95%'!F119+Summary!AH119</f>
        <v>87216155.619933501</v>
      </c>
      <c r="G119" s="36">
        <f>'Total Property Damage 95%'!G119+Summary!AI119</f>
        <v>52284030.463258572</v>
      </c>
      <c r="H119" s="37">
        <f>'Total Property Damage 95%'!H119+Summary!AJ119</f>
        <v>18826631.576473936</v>
      </c>
      <c r="I119" s="37">
        <f>'Total Property Damage 95%'!I119+Summary!AK119</f>
        <v>20085338.272250362</v>
      </c>
      <c r="J119" s="37">
        <f>'Total Property Damage 95%'!J119+Summary!AL119</f>
        <v>12733976.524991214</v>
      </c>
      <c r="K119" s="37">
        <f>'Total Property Damage 95%'!K119+Summary!AM119</f>
        <v>9584010.5574381407</v>
      </c>
      <c r="L119" s="37">
        <f>'Total Property Damage 95%'!L119+Summary!AN119</f>
        <v>8528587.3818303421</v>
      </c>
      <c r="M119" s="37">
        <f>'Total Property Damage 95%'!M119+Summary!AO119</f>
        <v>3633910.3936757073</v>
      </c>
      <c r="N119" s="38">
        <f>'Total Property Damage 95%'!N119+Summary!AP119</f>
        <v>3328538826.7328382</v>
      </c>
      <c r="O119" s="38">
        <f>'Total Property Damage 95%'!O119+Summary!AQ119</f>
        <v>6014549843.0173244</v>
      </c>
      <c r="P119" s="38">
        <f>'Total Property Damage 95%'!P119+Summary!AR119</f>
        <v>4486414099.3983145</v>
      </c>
      <c r="Q119" s="38">
        <f>'Total Property Damage 95%'!Q119+Summary!AS119</f>
        <v>1631022746.3314977</v>
      </c>
      <c r="R119" s="38">
        <f>'Total Property Damage 95%'!R119+Summary!AT119</f>
        <v>1105876078.8671973</v>
      </c>
      <c r="S119" s="38">
        <f>'Total Property Damage 95%'!S119+Summary!AU119</f>
        <v>617946687.35740185</v>
      </c>
    </row>
    <row r="120" spans="1:19" x14ac:dyDescent="0.35">
      <c r="A120">
        <v>2139</v>
      </c>
      <c r="B120" s="36">
        <f>'Total Property Damage 95%'!B120+Summary!AD120</f>
        <v>120504455.75026821</v>
      </c>
      <c r="C120" s="36">
        <f>'Total Property Damage 95%'!C120+Summary!AE120</f>
        <v>154600677.72611928</v>
      </c>
      <c r="D120" s="36">
        <f>'Total Property Damage 95%'!D120+Summary!AF120</f>
        <v>163007965.33660311</v>
      </c>
      <c r="E120" s="36">
        <f>'Total Property Damage 95%'!E120+Summary!AG120</f>
        <v>107192917.0336688</v>
      </c>
      <c r="F120" s="36">
        <f>'Total Property Damage 95%'!F120+Summary!AH120</f>
        <v>89210662.977911726</v>
      </c>
      <c r="G120" s="36">
        <f>'Total Property Damage 95%'!G120+Summary!AI120</f>
        <v>53479690.633355454</v>
      </c>
      <c r="H120" s="37">
        <f>'Total Property Damage 95%'!H120+Summary!AJ120</f>
        <v>18834730.497068867</v>
      </c>
      <c r="I120" s="37">
        <f>'Total Property Damage 95%'!I120+Summary!AK120</f>
        <v>20094354.90856912</v>
      </c>
      <c r="J120" s="37">
        <f>'Total Property Damage 95%'!J120+Summary!AL120</f>
        <v>12740034.137454882</v>
      </c>
      <c r="K120" s="37">
        <f>'Total Property Damage 95%'!K120+Summary!AM120</f>
        <v>9589757.5293607879</v>
      </c>
      <c r="L120" s="37">
        <f>'Total Property Damage 95%'!L120+Summary!AN120</f>
        <v>8533307.8181741815</v>
      </c>
      <c r="M120" s="37">
        <f>'Total Property Damage 95%'!M120+Summary!AO120</f>
        <v>3635805.5399404229</v>
      </c>
      <c r="N120" s="38">
        <f>'Total Property Damage 95%'!N120+Summary!AP120</f>
        <v>3359466554.633275</v>
      </c>
      <c r="O120" s="38">
        <f>'Total Property Damage 95%'!O120+Summary!AQ120</f>
        <v>6070808058.6375084</v>
      </c>
      <c r="P120" s="38">
        <f>'Total Property Damage 95%'!P120+Summary!AR120</f>
        <v>4528766733.7645798</v>
      </c>
      <c r="Q120" s="38">
        <f>'Total Property Damage 95%'!Q120+Summary!AS120</f>
        <v>1647023350.8480031</v>
      </c>
      <c r="R120" s="38">
        <f>'Total Property Damage 95%'!R120+Summary!AT120</f>
        <v>1116578620.2208872</v>
      </c>
      <c r="S120" s="38">
        <f>'Total Property Damage 95%'!S120+Summary!AU120</f>
        <v>623868182.44324303</v>
      </c>
    </row>
    <row r="121" spans="1:19" x14ac:dyDescent="0.35">
      <c r="A121">
        <v>2140</v>
      </c>
      <c r="B121" s="36">
        <f>'Total Property Damage 95%'!B121+Summary!AD121</f>
        <v>119875400.43189082</v>
      </c>
      <c r="C121" s="36">
        <f>'Total Property Damage 95%'!C121+Summary!AE121</f>
        <v>153793633.88742578</v>
      </c>
      <c r="D121" s="36">
        <f>'Total Property Damage 95%'!D121+Summary!AF121</f>
        <v>162157033.91755772</v>
      </c>
      <c r="E121" s="36">
        <f>'Total Property Damage 95%'!E121+Summary!AG121</f>
        <v>106633350.38418195</v>
      </c>
      <c r="F121" s="36">
        <f>'Total Property Damage 95%'!F121+Summary!AH121</f>
        <v>88744966.986399785</v>
      </c>
      <c r="G121" s="36">
        <f>'Total Property Damage 95%'!G121+Summary!AI121</f>
        <v>53200516.858339138</v>
      </c>
      <c r="H121" s="37">
        <f>'Total Property Damage 95%'!H121+Summary!AJ121</f>
        <v>18325429.263798125</v>
      </c>
      <c r="I121" s="37">
        <f>'Total Property Damage 95%'!I121+Summary!AK121</f>
        <v>19551360.745741334</v>
      </c>
      <c r="J121" s="37">
        <f>'Total Property Damage 95%'!J121+Summary!AL121</f>
        <v>12396103.716686144</v>
      </c>
      <c r="K121" s="37">
        <f>'Total Property Damage 95%'!K121+Summary!AM121</f>
        <v>9332033.8085051365</v>
      </c>
      <c r="L121" s="37">
        <f>'Total Property Damage 95%'!L121+Summary!AN121</f>
        <v>8303591.1075104773</v>
      </c>
      <c r="M121" s="37">
        <f>'Total Property Damage 95%'!M121+Summary!AO121</f>
        <v>3537816.0233455007</v>
      </c>
      <c r="N121" s="38">
        <f>'Total Property Damage 95%'!N121+Summary!AP121</f>
        <v>3297591654.1566887</v>
      </c>
      <c r="O121" s="38">
        <f>'Total Property Damage 95%'!O121+Summary!AQ121</f>
        <v>5959362688.9161386</v>
      </c>
      <c r="P121" s="38">
        <f>'Total Property Damage 95%'!P121+Summary!AR121</f>
        <v>4446011675.3278885</v>
      </c>
      <c r="Q121" s="38">
        <f>'Total Property Damage 95%'!Q121+Summary!AS121</f>
        <v>1617521069.0034611</v>
      </c>
      <c r="R121" s="38">
        <f>'Total Property Damage 95%'!R121+Summary!AT121</f>
        <v>1096433947.9298494</v>
      </c>
      <c r="S121" s="38">
        <f>'Total Property Damage 95%'!S121+Summary!AU121</f>
        <v>612554712.06153655</v>
      </c>
    </row>
    <row r="122" spans="1:19" x14ac:dyDescent="0.35">
      <c r="A122">
        <v>2141</v>
      </c>
      <c r="B122" s="36">
        <f>'Total Property Damage 95%'!B122+Summary!AD122</f>
        <v>122616777.49102072</v>
      </c>
      <c r="C122" s="36">
        <f>'Total Property Damage 95%'!C122+Summary!AE122</f>
        <v>157310671.89739481</v>
      </c>
      <c r="D122" s="36">
        <f>'Total Property Damage 95%'!D122+Summary!AF122</f>
        <v>165865330.79211718</v>
      </c>
      <c r="E122" s="36">
        <f>'Total Property Damage 95%'!E122+Summary!AG122</f>
        <v>109071900.9077103</v>
      </c>
      <c r="F122" s="36">
        <f>'Total Property Damage 95%'!F122+Summary!AH122</f>
        <v>90774436.049554095</v>
      </c>
      <c r="G122" s="36">
        <f>'Total Property Damage 95%'!G122+Summary!AI122</f>
        <v>54417135.746984005</v>
      </c>
      <c r="H122" s="37">
        <f>'Total Property Damage 95%'!H122+Summary!AJ122</f>
        <v>18333382.134616159</v>
      </c>
      <c r="I122" s="37">
        <f>'Total Property Damage 95%'!I122+Summary!AK122</f>
        <v>19560215.732199349</v>
      </c>
      <c r="J122" s="37">
        <f>'Total Property Damage 95%'!J122+Summary!AL122</f>
        <v>12402053.553322285</v>
      </c>
      <c r="K122" s="37">
        <f>'Total Property Damage 95%'!K122+Summary!AM122</f>
        <v>9337681.2416808065</v>
      </c>
      <c r="L122" s="37">
        <f>'Total Property Damage 95%'!L122+Summary!AN122</f>
        <v>8308229.0723520843</v>
      </c>
      <c r="M122" s="37">
        <f>'Total Property Damage 95%'!M122+Summary!AO122</f>
        <v>3539677.8313994347</v>
      </c>
      <c r="N122" s="38">
        <f>'Total Property Damage 95%'!N122+Summary!AP122</f>
        <v>3328273601.0515232</v>
      </c>
      <c r="O122" s="38">
        <f>'Total Property Damage 95%'!O122+Summary!AQ122</f>
        <v>6015182489.0184364</v>
      </c>
      <c r="P122" s="38">
        <f>'Total Property Damage 95%'!P122+Summary!AR122</f>
        <v>4488043218.0711002</v>
      </c>
      <c r="Q122" s="38">
        <f>'Total Property Damage 95%'!Q122+Summary!AS122</f>
        <v>1633414167.84096</v>
      </c>
      <c r="R122" s="38">
        <f>'Total Property Damage 95%'!R122+Summary!AT122</f>
        <v>1107061360.9349248</v>
      </c>
      <c r="S122" s="38">
        <f>'Total Property Damage 95%'!S122+Summary!AU122</f>
        <v>618433325.67425561</v>
      </c>
    </row>
    <row r="123" spans="1:19" x14ac:dyDescent="0.35">
      <c r="A123">
        <v>2142</v>
      </c>
      <c r="B123" s="36">
        <f>'Total Property Damage 95%'!B123+Summary!AD123</f>
        <v>125420845.87925777</v>
      </c>
      <c r="C123" s="36">
        <f>'Total Property Damage 95%'!C123+Summary!AE123</f>
        <v>160908139.48075315</v>
      </c>
      <c r="D123" s="36">
        <f>'Total Property Damage 95%'!D123+Summary!AF123</f>
        <v>169658431.05372465</v>
      </c>
      <c r="E123" s="36">
        <f>'Total Property Damage 95%'!E123+Summary!AG123</f>
        <v>111566217.55538628</v>
      </c>
      <c r="F123" s="36">
        <f>'Total Property Damage 95%'!F123+Summary!AH123</f>
        <v>92850316.135419503</v>
      </c>
      <c r="G123" s="36">
        <f>'Total Property Damage 95%'!G123+Summary!AI123</f>
        <v>55661576.950290754</v>
      </c>
      <c r="H123" s="37">
        <f>'Total Property Damage 95%'!H123+Summary!AJ123</f>
        <v>18341373.526293278</v>
      </c>
      <c r="I123" s="37">
        <f>'Total Property Damage 95%'!I123+Summary!AK123</f>
        <v>19569114.083460938</v>
      </c>
      <c r="J123" s="37">
        <f>'Total Property Damage 95%'!J123+Summary!AL123</f>
        <v>12408032.939753808</v>
      </c>
      <c r="K123" s="37">
        <f>'Total Property Damage 95%'!K123+Summary!AM123</f>
        <v>9343358.0768845305</v>
      </c>
      <c r="L123" s="37">
        <f>'Total Property Damage 95%'!L123+Summary!AN123</f>
        <v>8312890.8278138041</v>
      </c>
      <c r="M123" s="37">
        <f>'Total Property Damage 95%'!M123+Summary!AO123</f>
        <v>3541549.075887918</v>
      </c>
      <c r="N123" s="38">
        <f>'Total Property Damage 95%'!N123+Summary!AP123</f>
        <v>3359262203.0396423</v>
      </c>
      <c r="O123" s="38">
        <f>'Total Property Damage 95%'!O123+Summary!AQ123</f>
        <v>6071564575.9202414</v>
      </c>
      <c r="P123" s="38">
        <f>'Total Property Damage 95%'!P123+Summary!AR123</f>
        <v>4530502690.7352324</v>
      </c>
      <c r="Q123" s="38">
        <f>'Total Property Damage 95%'!Q123+Summary!AS123</f>
        <v>1649476062.5722122</v>
      </c>
      <c r="R123" s="38">
        <f>'Total Property Damage 95%'!R123+Summary!AT123</f>
        <v>1117800016.3103518</v>
      </c>
      <c r="S123" s="38">
        <f>'Total Property Damage 95%'!S123+Summary!AU123</f>
        <v>624372808.643929</v>
      </c>
    </row>
    <row r="124" spans="1:19" x14ac:dyDescent="0.35">
      <c r="A124">
        <v>2143</v>
      </c>
      <c r="B124" s="36">
        <f>'Total Property Damage 95%'!B124+Summary!AD124</f>
        <v>128289039.2566423</v>
      </c>
      <c r="C124" s="36">
        <f>'Total Property Damage 95%'!C124+Summary!AE124</f>
        <v>164587875.94553718</v>
      </c>
      <c r="D124" s="36">
        <f>'Total Property Damage 95%'!D124+Summary!AF124</f>
        <v>173538274.03320992</v>
      </c>
      <c r="E124" s="36">
        <f>'Total Property Damage 95%'!E124+Summary!AG124</f>
        <v>114117575.61782716</v>
      </c>
      <c r="F124" s="36">
        <f>'Total Property Damage 95%'!F124+Summary!AH124</f>
        <v>94973668.596971616</v>
      </c>
      <c r="G124" s="36">
        <f>'Total Property Damage 95%'!G124+Summary!AI124</f>
        <v>56934476.724362567</v>
      </c>
      <c r="H124" s="37">
        <f>'Total Property Damage 95%'!H124+Summary!AJ124</f>
        <v>18349403.670366894</v>
      </c>
      <c r="I124" s="37">
        <f>'Total Property Damage 95%'!I124+Summary!AK124</f>
        <v>19578056.060233489</v>
      </c>
      <c r="J124" s="37">
        <f>'Total Property Damage 95%'!J124+Summary!AL124</f>
        <v>12414042.053679675</v>
      </c>
      <c r="K124" s="37">
        <f>'Total Property Damage 95%'!K124+Summary!AM124</f>
        <v>9349064.491078347</v>
      </c>
      <c r="L124" s="37">
        <f>'Total Property Damage 95%'!L124+Summary!AN124</f>
        <v>8317576.5170462597</v>
      </c>
      <c r="M124" s="37">
        <f>'Total Property Damage 95%'!M124+Summary!AO124</f>
        <v>3543429.8135786126</v>
      </c>
      <c r="N124" s="38">
        <f>'Total Property Damage 95%'!N124+Summary!AP124</f>
        <v>3390560774.9794588</v>
      </c>
      <c r="O124" s="38">
        <f>'Total Property Damage 95%'!O124+Summary!AQ124</f>
        <v>6128515075.9961634</v>
      </c>
      <c r="P124" s="38">
        <f>'Total Property Damage 95%'!P124+Summary!AR124</f>
        <v>4573394805.2566891</v>
      </c>
      <c r="Q124" s="38">
        <f>'Total Property Damage 95%'!Q124+Summary!AS124</f>
        <v>1665708687.1505547</v>
      </c>
      <c r="R124" s="38">
        <f>'Total Property Damage 95%'!R124+Summary!AT124</f>
        <v>1128651171.7647092</v>
      </c>
      <c r="S124" s="38">
        <f>'Total Property Damage 95%'!S124+Summary!AU124</f>
        <v>630373842.18495846</v>
      </c>
    </row>
    <row r="125" spans="1:19" x14ac:dyDescent="0.35">
      <c r="A125">
        <v>2144</v>
      </c>
      <c r="B125" s="36">
        <f>'Total Property Damage 95%'!B125+Summary!AD125</f>
        <v>131222824.06894659</v>
      </c>
      <c r="C125" s="36">
        <f>'Total Property Damage 95%'!C125+Summary!AE125</f>
        <v>168351762.66209811</v>
      </c>
      <c r="D125" s="36">
        <f>'Total Property Damage 95%'!D125+Summary!AF125</f>
        <v>177506843.4110944</v>
      </c>
      <c r="E125" s="36">
        <f>'Total Property Damage 95%'!E125+Summary!AG125</f>
        <v>116727279.5497025</v>
      </c>
      <c r="F125" s="36">
        <f>'Total Property Damage 95%'!F125+Summary!AH125</f>
        <v>97145579.058793783</v>
      </c>
      <c r="G125" s="36">
        <f>'Total Property Damage 95%'!G125+Summary!AI125</f>
        <v>58236485.875559628</v>
      </c>
      <c r="H125" s="37">
        <f>'Total Property Damage 95%'!H125+Summary!AJ125</f>
        <v>18357472.799771264</v>
      </c>
      <c r="I125" s="37">
        <f>'Total Property Damage 95%'!I125+Summary!AK125</f>
        <v>19587041.924797252</v>
      </c>
      <c r="J125" s="37">
        <f>'Total Property Damage 95%'!J125+Summary!AL125</f>
        <v>12420081.07387091</v>
      </c>
      <c r="K125" s="37">
        <f>'Total Property Damage 95%'!K125+Summary!AM125</f>
        <v>9354800.6622919235</v>
      </c>
      <c r="L125" s="37">
        <f>'Total Property Damage 95%'!L125+Summary!AN125</f>
        <v>8322286.2840637146</v>
      </c>
      <c r="M125" s="37">
        <f>'Total Property Damage 95%'!M125+Summary!AO125</f>
        <v>3545320.1015816657</v>
      </c>
      <c r="N125" s="38">
        <f>'Total Property Damage 95%'!N125+Summary!AP125</f>
        <v>3422172670.308167</v>
      </c>
      <c r="O125" s="38">
        <f>'Total Property Damage 95%'!O125+Summary!AQ125</f>
        <v>6186040187.4100914</v>
      </c>
      <c r="P125" s="38">
        <f>'Total Property Damage 95%'!P125+Summary!AR125</f>
        <v>4616724329.2849531</v>
      </c>
      <c r="Q125" s="38">
        <f>'Total Property Damage 95%'!Q125+Summary!AS125</f>
        <v>1682113999.1473694</v>
      </c>
      <c r="R125" s="38">
        <f>'Total Property Damage 95%'!R125+Summary!AT125</f>
        <v>1139616100.2047715</v>
      </c>
      <c r="S125" s="38">
        <f>'Total Property Damage 95%'!S125+Summary!AU125</f>
        <v>636437115.67581701</v>
      </c>
    </row>
    <row r="126" spans="1:19" x14ac:dyDescent="0.35">
      <c r="A126">
        <v>2145</v>
      </c>
      <c r="B126" s="36">
        <f>'Total Property Damage 95%'!B126+Summary!AD126</f>
        <v>134223700.29743719</v>
      </c>
      <c r="C126" s="36">
        <f>'Total Property Damage 95%'!C126+Summary!AE126</f>
        <v>172201724.02500659</v>
      </c>
      <c r="D126" s="36">
        <f>'Total Property Damage 95%'!D126+Summary!AF126</f>
        <v>181566168.23180455</v>
      </c>
      <c r="E126" s="36">
        <f>'Total Property Damage 95%'!E126+Summary!AG126</f>
        <v>119396663.63667378</v>
      </c>
      <c r="F126" s="36">
        <f>'Total Property Damage 95%'!F126+Summary!AH126</f>
        <v>99367157.972133726</v>
      </c>
      <c r="G126" s="36">
        <f>'Total Property Damage 95%'!G126+Summary!AI126</f>
        <v>59568270.093242474</v>
      </c>
      <c r="H126" s="37">
        <f>'Total Property Damage 95%'!H126+Summary!AJ126</f>
        <v>18365581.148845952</v>
      </c>
      <c r="I126" s="37">
        <f>'Total Property Damage 95%'!I126+Summary!AK126</f>
        <v>19596071.941014815</v>
      </c>
      <c r="J126" s="37">
        <f>'Total Property Damage 95%'!J126+Summary!AL126</f>
        <v>12426150.180177078</v>
      </c>
      <c r="K126" s="37">
        <f>'Total Property Damage 95%'!K126+Summary!AM126</f>
        <v>9360566.7696290128</v>
      </c>
      <c r="L126" s="37">
        <f>'Total Property Damage 95%'!L126+Summary!AN126</f>
        <v>8327020.2737492882</v>
      </c>
      <c r="M126" s="37">
        <f>'Total Property Damage 95%'!M126+Summary!AO126</f>
        <v>3547219.997351774</v>
      </c>
      <c r="N126" s="38">
        <f>'Total Property Damage 95%'!N126+Summary!AP126</f>
        <v>3454101281.5186224</v>
      </c>
      <c r="O126" s="38">
        <f>'Total Property Damage 95%'!O126+Summary!AQ126</f>
        <v>6244146181.0072174</v>
      </c>
      <c r="P126" s="38">
        <f>'Total Property Damage 95%'!P126+Summary!AR126</f>
        <v>4660496086.8795195</v>
      </c>
      <c r="Q126" s="38">
        <f>'Total Property Damage 95%'!Q126+Summary!AS126</f>
        <v>1698693980.0545092</v>
      </c>
      <c r="R126" s="38">
        <f>'Total Property Damage 95%'!R126+Summary!AT126</f>
        <v>1150696089.9286721</v>
      </c>
      <c r="S126" s="38">
        <f>'Total Property Damage 95%'!S126+Summary!AU126</f>
        <v>642563326.76219177</v>
      </c>
    </row>
    <row r="127" spans="1:19" x14ac:dyDescent="0.35">
      <c r="A127">
        <v>2146</v>
      </c>
      <c r="B127" s="36">
        <f>'Total Property Damage 95%'!B127+Summary!AD127</f>
        <v>137293202.22578308</v>
      </c>
      <c r="C127" s="36">
        <f>'Total Property Damage 95%'!C127+Summary!AE127</f>
        <v>176139728.43695423</v>
      </c>
      <c r="D127" s="36">
        <f>'Total Property Damage 95%'!D127+Summary!AF127</f>
        <v>185718323.94107863</v>
      </c>
      <c r="E127" s="36">
        <f>'Total Property Damage 95%'!E127+Summary!AG127</f>
        <v>122127092.67758611</v>
      </c>
      <c r="F127" s="36">
        <f>'Total Property Damage 95%'!F127+Summary!AH127</f>
        <v>101639541.18265335</v>
      </c>
      <c r="G127" s="36">
        <f>'Total Property Damage 95%'!G127+Summary!AI127</f>
        <v>60930510.290124662</v>
      </c>
      <c r="H127" s="37">
        <f>'Total Property Damage 95%'!H127+Summary!AJ127</f>
        <v>18373728.953344285</v>
      </c>
      <c r="I127" s="37">
        <f>'Total Property Damage 95%'!I127+Summary!AK127</f>
        <v>19605146.374340668</v>
      </c>
      <c r="J127" s="37">
        <f>'Total Property Damage 95%'!J127+Summary!AL127</f>
        <v>12432249.553532779</v>
      </c>
      <c r="K127" s="37">
        <f>'Total Property Damage 95%'!K127+Summary!AM127</f>
        <v>9366362.9932739194</v>
      </c>
      <c r="L127" s="37">
        <f>'Total Property Damage 95%'!L127+Summary!AN127</f>
        <v>8331778.6318601901</v>
      </c>
      <c r="M127" s="37">
        <f>'Total Property Damage 95%'!M127+Summary!AO127</f>
        <v>3549129.558690263</v>
      </c>
      <c r="N127" s="38">
        <f>'Total Property Damage 95%'!N127+Summary!AP127</f>
        <v>3486350040.6423812</v>
      </c>
      <c r="O127" s="38">
        <f>'Total Property Damage 95%'!O127+Summary!AQ127</f>
        <v>6302839401.2176199</v>
      </c>
      <c r="P127" s="38">
        <f>'Total Property Damage 95%'!P127+Summary!AR127</f>
        <v>4704714959.2159081</v>
      </c>
      <c r="Q127" s="38">
        <f>'Total Property Damage 95%'!Q127+Summary!AS127</f>
        <v>1715450635.5907164</v>
      </c>
      <c r="R127" s="38">
        <f>'Total Property Damage 95%'!R127+Summary!AT127</f>
        <v>1161892444.8216002</v>
      </c>
      <c r="S127" s="38">
        <f>'Total Property Damage 95%'!S127+Summary!AU127</f>
        <v>648753181.46148086</v>
      </c>
    </row>
    <row r="128" spans="1:19" x14ac:dyDescent="0.35">
      <c r="A128">
        <v>2147</v>
      </c>
      <c r="B128" s="36">
        <f>'Total Property Damage 95%'!B128+Summary!AD128</f>
        <v>140432899.22450209</v>
      </c>
      <c r="C128" s="36">
        <f>'Total Property Damage 95%'!C128+Summary!AE128</f>
        <v>180167789.31515574</v>
      </c>
      <c r="D128" s="36">
        <f>'Total Property Damage 95%'!D128+Summary!AF128</f>
        <v>189965433.44709775</v>
      </c>
      <c r="E128" s="36">
        <f>'Total Property Damage 95%'!E128+Summary!AG128</f>
        <v>124919962.68226057</v>
      </c>
      <c r="F128" s="36">
        <f>'Total Property Damage 95%'!F128+Summary!AH128</f>
        <v>103963890.51116239</v>
      </c>
      <c r="G128" s="36">
        <f>'Total Property Damage 95%'!G128+Summary!AI128</f>
        <v>62323902.950408868</v>
      </c>
      <c r="H128" s="37">
        <f>'Total Property Damage 95%'!H128+Summary!AJ128</f>
        <v>18381916.450441901</v>
      </c>
      <c r="I128" s="37">
        <f>'Total Property Damage 95%'!I128+Summary!AK128</f>
        <v>19614265.491830785</v>
      </c>
      <c r="J128" s="37">
        <f>'Total Property Damage 95%'!J128+Summary!AL128</f>
        <v>12438379.375964204</v>
      </c>
      <c r="K128" s="37">
        <f>'Total Property Damage 95%'!K128+Summary!AM128</f>
        <v>9372189.5144980233</v>
      </c>
      <c r="L128" s="37">
        <f>'Total Property Damage 95%'!L128+Summary!AN128</f>
        <v>8336561.5050330032</v>
      </c>
      <c r="M128" s="37">
        <f>'Total Property Damage 95%'!M128+Summary!AO128</f>
        <v>3551048.843747179</v>
      </c>
      <c r="N128" s="38">
        <f>'Total Property Damage 95%'!N128+Summary!AP128</f>
        <v>3518922419.7389736</v>
      </c>
      <c r="O128" s="38">
        <f>'Total Property Damage 95%'!O128+Summary!AQ128</f>
        <v>6362126266.97155</v>
      </c>
      <c r="P128" s="38">
        <f>'Total Property Damage 95%'!P128+Summary!AR128</f>
        <v>4749385885.3008566</v>
      </c>
      <c r="Q128" s="38">
        <f>'Total Property Damage 95%'!Q128+Summary!AS128</f>
        <v>1732385996.0121012</v>
      </c>
      <c r="R128" s="38">
        <f>'Total Property Damage 95%'!R128+Summary!AT128</f>
        <v>1173206484.5540781</v>
      </c>
      <c r="S128" s="38">
        <f>'Total Property Damage 95%'!S128+Summary!AU128</f>
        <v>655007394.26865876</v>
      </c>
    </row>
    <row r="129" spans="1:19" x14ac:dyDescent="0.35">
      <c r="A129">
        <v>2148</v>
      </c>
      <c r="B129" s="36">
        <f>'Total Property Damage 95%'!B129+Summary!AD129</f>
        <v>143644396.55334637</v>
      </c>
      <c r="C129" s="36">
        <f>'Total Property Damage 95%'!C129+Summary!AE129</f>
        <v>184287966.12076604</v>
      </c>
      <c r="D129" s="36">
        <f>'Total Property Damage 95%'!D129+Summary!AF129</f>
        <v>194309668.20588323</v>
      </c>
      <c r="E129" s="36">
        <f>'Total Property Damage 95%'!E129+Summary!AG129</f>
        <v>127776701.58524415</v>
      </c>
      <c r="F129" s="36">
        <f>'Total Property Damage 95%'!F129+Summary!AH129</f>
        <v>106341394.34763238</v>
      </c>
      <c r="G129" s="36">
        <f>'Total Property Damage 95%'!G129+Summary!AI129</f>
        <v>63749160.485884339</v>
      </c>
      <c r="H129" s="37">
        <f>'Total Property Damage 95%'!H129+Summary!AJ129</f>
        <v>18390143.878745306</v>
      </c>
      <c r="I129" s="37">
        <f>'Total Property Damage 95%'!I129+Summary!AK129</f>
        <v>19623429.562152293</v>
      </c>
      <c r="J129" s="37">
        <f>'Total Property Damage 95%'!J129+Summary!AL129</f>
        <v>12444539.830595719</v>
      </c>
      <c r="K129" s="37">
        <f>'Total Property Damage 95%'!K129+Summary!AM129</f>
        <v>9378046.515666334</v>
      </c>
      <c r="L129" s="37">
        <f>'Total Property Damage 95%'!L129+Summary!AN129</f>
        <v>8341369.040788983</v>
      </c>
      <c r="M129" s="37">
        <f>'Total Property Damage 95%'!M129+Summary!AO129</f>
        <v>3552977.9110233928</v>
      </c>
      <c r="N129" s="38">
        <f>'Total Property Damage 95%'!N129+Summary!AP129</f>
        <v>3551821931.3915086</v>
      </c>
      <c r="O129" s="38">
        <f>'Total Property Damage 95%'!O129+Summary!AQ129</f>
        <v>6422013272.6266117</v>
      </c>
      <c r="P129" s="38">
        <f>'Total Property Damage 95%'!P129+Summary!AR129</f>
        <v>4794513862.6968479</v>
      </c>
      <c r="Q129" s="38">
        <f>'Total Property Damage 95%'!Q129+Summary!AS129</f>
        <v>1749502116.426722</v>
      </c>
      <c r="R129" s="38">
        <f>'Total Property Damage 95%'!R129+Summary!AT129</f>
        <v>1184639544.7828474</v>
      </c>
      <c r="S129" s="38">
        <f>'Total Property Damage 95%'!S129+Summary!AU129</f>
        <v>661326688.26353085</v>
      </c>
    </row>
    <row r="130" spans="1:19" x14ac:dyDescent="0.35">
      <c r="A130">
        <v>2149</v>
      </c>
      <c r="B130" s="36">
        <f>'Total Property Damage 95%'!B130+Summary!AD130</f>
        <v>146929336.18203723</v>
      </c>
      <c r="C130" s="36">
        <f>'Total Property Damage 95%'!C130+Summary!AE130</f>
        <v>188502365.41183844</v>
      </c>
      <c r="D130" s="36">
        <f>'Total Property Damage 95%'!D130+Summary!AF130</f>
        <v>198753249.33151546</v>
      </c>
      <c r="E130" s="36">
        <f>'Total Property Damage 95%'!E130+Summary!AG130</f>
        <v>130698769.97588196</v>
      </c>
      <c r="F130" s="36">
        <f>'Total Property Damage 95%'!F130+Summary!AH130</f>
        <v>108773268.25879501</v>
      </c>
      <c r="G130" s="36">
        <f>'Total Property Damage 95%'!G130+Summary!AI130</f>
        <v>65207011.600167692</v>
      </c>
      <c r="H130" s="37">
        <f>'Total Property Damage 95%'!H130+Summary!AJ130</f>
        <v>18398411.478300542</v>
      </c>
      <c r="I130" s="37">
        <f>'Total Property Damage 95%'!I130+Summary!AK130</f>
        <v>19632638.855593208</v>
      </c>
      <c r="J130" s="37">
        <f>'Total Property Damage 95%'!J130+Summary!AL130</f>
        <v>12450731.101656485</v>
      </c>
      <c r="K130" s="37">
        <f>'Total Property Damage 95%'!K130+Summary!AM130</f>
        <v>9383934.1802441012</v>
      </c>
      <c r="L130" s="37">
        <f>'Total Property Damage 95%'!L130+Summary!AN130</f>
        <v>8346201.387539397</v>
      </c>
      <c r="M130" s="37">
        <f>'Total Property Damage 95%'!M130+Summary!AO130</f>
        <v>3554916.8193727159</v>
      </c>
      <c r="N130" s="38">
        <f>'Total Property Damage 95%'!N130+Summary!AP130</f>
        <v>3585052129.2086778</v>
      </c>
      <c r="O130" s="38">
        <f>'Total Property Damage 95%'!O130+Summary!AQ130</f>
        <v>6482506988.9069376</v>
      </c>
      <c r="P130" s="38">
        <f>'Total Property Damage 95%'!P130+Summary!AR130</f>
        <v>4840103948.2560654</v>
      </c>
      <c r="Q130" s="38">
        <f>'Total Property Damage 95%'!Q130+Summary!AS130</f>
        <v>1766801077.113327</v>
      </c>
      <c r="R130" s="38">
        <f>'Total Property Damage 95%'!R130+Summary!AT130</f>
        <v>1196192977.3543994</v>
      </c>
      <c r="S130" s="38">
        <f>'Total Property Damage 95%'!S130+Summary!AU130</f>
        <v>667711795.21939349</v>
      </c>
    </row>
    <row r="131" spans="1:19" x14ac:dyDescent="0.35">
      <c r="A131">
        <v>2150</v>
      </c>
      <c r="B131" s="36">
        <f>'Total Property Damage 95%'!B131+Summary!AD131</f>
        <v>146104886.06223437</v>
      </c>
      <c r="C131" s="36">
        <f>'Total Property Damage 95%'!C131+Summary!AE131</f>
        <v>187444640.64573476</v>
      </c>
      <c r="D131" s="36">
        <f>'Total Property Damage 95%'!D131+Summary!AF131</f>
        <v>197638004.78961161</v>
      </c>
      <c r="E131" s="36">
        <f>'Total Property Damage 95%'!E131+Summary!AG131</f>
        <v>129965392.8344294</v>
      </c>
      <c r="F131" s="36">
        <f>'Total Property Damage 95%'!F131+Summary!AH131</f>
        <v>108162919.52669288</v>
      </c>
      <c r="G131" s="36">
        <f>'Total Property Damage 95%'!G131+Summary!AI131</f>
        <v>64841121.915216409</v>
      </c>
      <c r="H131" s="37">
        <f>'Total Property Damage 95%'!H131+Summary!AJ131</f>
        <v>17894220.725928262</v>
      </c>
      <c r="I131" s="37">
        <f>'Total Property Damage 95%'!I131+Summary!AK131</f>
        <v>19095003.893642936</v>
      </c>
      <c r="J131" s="37">
        <f>'Total Property Damage 95%'!J131+Summary!AL131</f>
        <v>12110114.100966364</v>
      </c>
      <c r="K131" s="37">
        <f>'Total Property Damage 95%'!K131+Summary!AM131</f>
        <v>9128410.7825279199</v>
      </c>
      <c r="L131" s="37">
        <f>'Total Property Damage 95%'!L131+Summary!AN131</f>
        <v>8118539.9523522463</v>
      </c>
      <c r="M131" s="37">
        <f>'Total Property Damage 95%'!M131+Summary!AO131</f>
        <v>3457831.7267489638</v>
      </c>
      <c r="N131" s="38">
        <f>'Total Property Damage 95%'!N131+Summary!AP131</f>
        <v>3517863372.9430542</v>
      </c>
      <c r="O131" s="38">
        <f>'Total Property Damage 95%'!O131+Summary!AQ131</f>
        <v>6361420049.0037346</v>
      </c>
      <c r="P131" s="38">
        <f>'Total Property Damage 95%'!P131+Summary!AR131</f>
        <v>4750115745.1349716</v>
      </c>
      <c r="Q131" s="38">
        <f>'Total Property Damage 95%'!Q131+Summary!AS131</f>
        <v>1734605091.1011992</v>
      </c>
      <c r="R131" s="38">
        <f>'Total Property Damage 95%'!R131+Summary!AT131</f>
        <v>1174237446.4989052</v>
      </c>
      <c r="S131" s="38">
        <f>'Total Property Damage 95%'!S131+Summary!AU131</f>
        <v>655392705.25878596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747BB-129E-4A22-BBEC-2FB3463455FB}">
  <dimension ref="A1:S131"/>
  <sheetViews>
    <sheetView workbookViewId="0">
      <selection activeCell="D11" sqref="D11"/>
    </sheetView>
  </sheetViews>
  <sheetFormatPr defaultColWidth="8.81640625" defaultRowHeight="14.5" x14ac:dyDescent="0.35"/>
  <cols>
    <col min="2" max="2" width="13.453125" style="30" bestFit="1" customWidth="1"/>
    <col min="3" max="4" width="14.453125" style="30" bestFit="1" customWidth="1"/>
    <col min="5" max="7" width="13.453125" style="30" bestFit="1" customWidth="1"/>
    <col min="8" max="9" width="14.453125" style="32" bestFit="1" customWidth="1"/>
    <col min="10" max="13" width="13.453125" style="32" bestFit="1" customWidth="1"/>
    <col min="14" max="17" width="16" style="34" bestFit="1" customWidth="1"/>
    <col min="18" max="19" width="14.453125" style="34" bestFit="1" customWidth="1"/>
  </cols>
  <sheetData>
    <row r="1" spans="1:19" x14ac:dyDescent="0.35">
      <c r="A1" t="s">
        <v>197</v>
      </c>
      <c r="D1" s="97">
        <v>0.95</v>
      </c>
    </row>
    <row r="2" spans="1:19" x14ac:dyDescent="0.35">
      <c r="A2" t="str">
        <f>'[1]Annual Cost 95%'!$B$1</f>
        <v>Medium Emissions</v>
      </c>
      <c r="B2" s="31" t="s">
        <v>126</v>
      </c>
      <c r="H2" s="33" t="s">
        <v>127</v>
      </c>
      <c r="N2" s="35" t="s">
        <v>128</v>
      </c>
    </row>
    <row r="3" spans="1:19" x14ac:dyDescent="0.35">
      <c r="A3" s="1" t="s">
        <v>0</v>
      </c>
      <c r="B3" s="31" t="s">
        <v>1</v>
      </c>
      <c r="C3" s="31" t="s">
        <v>2</v>
      </c>
      <c r="D3" s="31" t="s">
        <v>3</v>
      </c>
      <c r="E3" s="31" t="s">
        <v>4</v>
      </c>
      <c r="F3" s="31" t="s">
        <v>5</v>
      </c>
      <c r="G3" s="31" t="s">
        <v>6</v>
      </c>
      <c r="H3" s="33" t="s">
        <v>1</v>
      </c>
      <c r="I3" s="33" t="s">
        <v>2</v>
      </c>
      <c r="J3" s="33" t="s">
        <v>3</v>
      </c>
      <c r="K3" s="33" t="s">
        <v>4</v>
      </c>
      <c r="L3" s="33" t="s">
        <v>5</v>
      </c>
      <c r="M3" s="33" t="s">
        <v>6</v>
      </c>
      <c r="N3" s="35" t="s">
        <v>1</v>
      </c>
      <c r="O3" s="35" t="s">
        <v>2</v>
      </c>
      <c r="P3" s="35" t="s">
        <v>3</v>
      </c>
      <c r="Q3" s="35" t="s">
        <v>4</v>
      </c>
      <c r="R3" s="35" t="s">
        <v>5</v>
      </c>
      <c r="S3" s="35" t="s">
        <v>6</v>
      </c>
    </row>
    <row r="4" spans="1:19" x14ac:dyDescent="0.35">
      <c r="A4">
        <v>2023</v>
      </c>
      <c r="B4" s="36">
        <f>'[1]Annual Cost 95%'!B4</f>
        <v>6674349.6537678214</v>
      </c>
      <c r="C4" s="36">
        <f>'[1]Annual Cost 95%'!C4</f>
        <v>8562828.4317718931</v>
      </c>
      <c r="D4" s="36">
        <f>'[1]Annual Cost 95%'!D4</f>
        <v>9028480.7331975549</v>
      </c>
      <c r="E4" s="36">
        <f>'[1]Annual Cost 95%'!E4</f>
        <v>5937066.8431771901</v>
      </c>
      <c r="F4" s="36">
        <f>'[1]Annual Cost 95%'!F4</f>
        <v>4941088.3095723009</v>
      </c>
      <c r="G4" s="36">
        <f>'[1]Annual Cost 95%'!G4</f>
        <v>2962066.0285132383</v>
      </c>
      <c r="H4" s="37">
        <f>'[1]Annual Cost 95%'!H4</f>
        <v>13404078.934426229</v>
      </c>
      <c r="I4" s="37">
        <f>'[1]Annual Cost 95%'!I4</f>
        <v>14252438.360655738</v>
      </c>
      <c r="J4" s="37">
        <f>'[1]Annual Cost 95%'!J4</f>
        <v>8992609.9180327877</v>
      </c>
      <c r="K4" s="37">
        <f>'[1]Annual Cost 95%'!K4</f>
        <v>6617203.5245901635</v>
      </c>
      <c r="L4" s="37">
        <f>'[1]Annual Cost 95%'!L4</f>
        <v>5938515.9836065583</v>
      </c>
      <c r="M4" s="37">
        <f>'[1]Annual Cost 95%'!M4</f>
        <v>2545078.2786885244</v>
      </c>
      <c r="N4" s="38">
        <f>'[1]Annual Cost 95%'!N4</f>
        <v>788977640</v>
      </c>
      <c r="O4" s="38">
        <f>'[1]Annual Cost 95%'!O4</f>
        <v>1406438401.7391303</v>
      </c>
      <c r="P4" s="38">
        <f>'[1]Annual Cost 95%'!P4</f>
        <v>1029101269.5652174</v>
      </c>
      <c r="Q4" s="38">
        <f>'[1]Annual Cost 95%'!Q4</f>
        <v>343033756.52173913</v>
      </c>
      <c r="R4" s="38">
        <f>'[1]Annual Cost 95%'!R4</f>
        <v>240123629.56521741</v>
      </c>
      <c r="S4" s="38">
        <f>'[1]Annual Cost 95%'!S4</f>
        <v>137213502.60869566</v>
      </c>
    </row>
    <row r="5" spans="1:19" x14ac:dyDescent="0.35">
      <c r="A5">
        <v>2024</v>
      </c>
      <c r="B5" s="36">
        <f>'[1]Annual Cost 95%'!B5</f>
        <v>6826982.3787433393</v>
      </c>
      <c r="C5" s="36">
        <f>'[1]Annual Cost 95%'!C5</f>
        <v>8758647.9355195556</v>
      </c>
      <c r="D5" s="36">
        <f>'[1]Annual Cost 95%'!D5</f>
        <v>9234949.0317109507</v>
      </c>
      <c r="E5" s="36">
        <f>'[1]Annual Cost 95%'!E5</f>
        <v>6072838.9764402956</v>
      </c>
      <c r="F5" s="36">
        <f>'[1]Annual Cost 95%'!F5</f>
        <v>5054083.8540309211</v>
      </c>
      <c r="G5" s="36">
        <f>'[1]Annual Cost 95%'!G5</f>
        <v>3029804.1952174897</v>
      </c>
      <c r="H5" s="37">
        <f>'[1]Annual Cost 95%'!H5</f>
        <v>13405314.904836213</v>
      </c>
      <c r="I5" s="37">
        <f>'[1]Annual Cost 95%'!I5</f>
        <v>14253752.557041038</v>
      </c>
      <c r="J5" s="37">
        <f>'[1]Annual Cost 95%'!J5</f>
        <v>8993439.1133711301</v>
      </c>
      <c r="K5" s="37">
        <f>'[1]Annual Cost 95%'!K5</f>
        <v>6617813.6871976238</v>
      </c>
      <c r="L5" s="37">
        <f>'[1]Annual Cost 95%'!L5</f>
        <v>5939063.5654337658</v>
      </c>
      <c r="M5" s="37">
        <f>'[1]Annual Cost 95%'!M5</f>
        <v>2545312.9566144706</v>
      </c>
      <c r="N5" s="38">
        <f>'[1]Annual Cost 95%'!N5</f>
        <v>795213957.41277611</v>
      </c>
      <c r="O5" s="38">
        <f>'[1]Annual Cost 95%'!O5</f>
        <v>1417555315.3879921</v>
      </c>
      <c r="P5" s="38">
        <f>'[1]Annual Cost 95%'!P5</f>
        <v>1037235596.6253601</v>
      </c>
      <c r="Q5" s="38">
        <f>'[1]Annual Cost 95%'!Q5</f>
        <v>345745198.87512004</v>
      </c>
      <c r="R5" s="38">
        <f>'[1]Annual Cost 95%'!R5</f>
        <v>242021639.21258405</v>
      </c>
      <c r="S5" s="38">
        <f>'[1]Annual Cost 95%'!S5</f>
        <v>138298079.55004802</v>
      </c>
    </row>
    <row r="6" spans="1:19" x14ac:dyDescent="0.35">
      <c r="A6">
        <v>2025</v>
      </c>
      <c r="B6" s="36">
        <f>'[1]Annual Cost 95%'!B6</f>
        <v>6983105.5934207719</v>
      </c>
      <c r="C6" s="36">
        <f>'[1]Annual Cost 95%'!C6</f>
        <v>8958945.5481483545</v>
      </c>
      <c r="D6" s="36">
        <f>'[1]Annual Cost 95%'!D6</f>
        <v>9446138.961642826</v>
      </c>
      <c r="E6" s="36">
        <f>'[1]Annual Cost 95%'!E6</f>
        <v>6211716.0220545242</v>
      </c>
      <c r="F6" s="36">
        <f>'[1]Annual Cost 95%'!F6</f>
        <v>5169663.4431913458</v>
      </c>
      <c r="G6" s="36">
        <f>'[1]Annual Cost 95%'!G6</f>
        <v>3099091.4358398388</v>
      </c>
      <c r="H6" s="37">
        <f>'[1]Annual Cost 95%'!H6</f>
        <v>13406550.989213211</v>
      </c>
      <c r="I6" s="37">
        <f>'[1]Annual Cost 95%'!I6</f>
        <v>14255066.874606453</v>
      </c>
      <c r="J6" s="37">
        <f>'[1]Annual Cost 95%'!J6</f>
        <v>8994268.3851683568</v>
      </c>
      <c r="K6" s="37">
        <f>'[1]Annual Cost 95%'!K6</f>
        <v>6618423.906067281</v>
      </c>
      <c r="L6" s="37">
        <f>'[1]Annual Cost 95%'!L6</f>
        <v>5939611.197752689</v>
      </c>
      <c r="M6" s="37">
        <f>'[1]Annual Cost 95%'!M6</f>
        <v>2545547.6561797233</v>
      </c>
      <c r="N6" s="38">
        <f>'[1]Annual Cost 95%'!N6</f>
        <v>801499568.56076241</v>
      </c>
      <c r="O6" s="38">
        <f>'[1]Annual Cost 95%'!O6</f>
        <v>1428760100.4778807</v>
      </c>
      <c r="P6" s="38">
        <f>'[1]Annual Cost 95%'!P6</f>
        <v>1045434219.861864</v>
      </c>
      <c r="Q6" s="38">
        <f>'[1]Annual Cost 95%'!Q6</f>
        <v>348478073.28728801</v>
      </c>
      <c r="R6" s="38">
        <f>'[1]Annual Cost 95%'!R6</f>
        <v>243934651.30110162</v>
      </c>
      <c r="S6" s="38">
        <f>'[1]Annual Cost 95%'!S6</f>
        <v>139391229.31491521</v>
      </c>
    </row>
    <row r="7" spans="1:19" x14ac:dyDescent="0.35">
      <c r="A7">
        <v>2026</v>
      </c>
      <c r="B7" s="36">
        <f>'[1]Annual Cost 95%'!B7</f>
        <v>7142799.1202520933</v>
      </c>
      <c r="C7" s="36">
        <f>'[1]Annual Cost 95%'!C7</f>
        <v>9163823.6775327232</v>
      </c>
      <c r="D7" s="36">
        <f>'[1]Annual Cost 95%'!D7</f>
        <v>9662158.4998758938</v>
      </c>
      <c r="E7" s="36">
        <f>'[1]Annual Cost 95%'!E7</f>
        <v>6353768.9848754089</v>
      </c>
      <c r="F7" s="36">
        <f>'[1]Annual Cost 95%'!F7</f>
        <v>5287886.1704191854</v>
      </c>
      <c r="G7" s="36">
        <f>'[1]Annual Cost 95%'!G7</f>
        <v>3169963.1754607158</v>
      </c>
      <c r="H7" s="37">
        <f>'[1]Annual Cost 95%'!H7</f>
        <v>13407787.187567731</v>
      </c>
      <c r="I7" s="37">
        <f>'[1]Annual Cost 95%'!I7</f>
        <v>14256381.313363159</v>
      </c>
      <c r="J7" s="37">
        <f>'[1]Annual Cost 95%'!J7</f>
        <v>8995097.7334315162</v>
      </c>
      <c r="K7" s="37">
        <f>'[1]Annual Cost 95%'!K7</f>
        <v>6619034.1812043227</v>
      </c>
      <c r="L7" s="37">
        <f>'[1]Annual Cost 95%'!L7</f>
        <v>5940158.8805679828</v>
      </c>
      <c r="M7" s="37">
        <f>'[1]Annual Cost 95%'!M7</f>
        <v>2545782.377386278</v>
      </c>
      <c r="N7" s="38">
        <f>'[1]Annual Cost 95%'!N7</f>
        <v>807834863.07652092</v>
      </c>
      <c r="O7" s="38">
        <f>'[1]Annual Cost 95%'!O7</f>
        <v>1440053451.5711894</v>
      </c>
      <c r="P7" s="38">
        <f>'[1]Annual Cost 95%'!P7</f>
        <v>1053697647.4911143</v>
      </c>
      <c r="Q7" s="38">
        <f>'[1]Annual Cost 95%'!Q7</f>
        <v>351232549.16370475</v>
      </c>
      <c r="R7" s="38">
        <f>'[1]Annual Cost 95%'!R7</f>
        <v>245862784.41459334</v>
      </c>
      <c r="S7" s="38">
        <f>'[1]Annual Cost 95%'!S7</f>
        <v>140493019.6654819</v>
      </c>
    </row>
    <row r="8" spans="1:19" x14ac:dyDescent="0.35">
      <c r="A8">
        <v>2027</v>
      </c>
      <c r="B8" s="36">
        <f>'[1]Annual Cost 95%'!B8</f>
        <v>7306144.6071133269</v>
      </c>
      <c r="C8" s="36">
        <f>'[1]Annual Cost 95%'!C8</f>
        <v>9373387.0734670963</v>
      </c>
      <c r="D8" s="36">
        <f>'[1]Annual Cost 95%'!D8</f>
        <v>9883118.0925680269</v>
      </c>
      <c r="E8" s="36">
        <f>'[1]Annual Cost 95%'!E8</f>
        <v>6499070.4935368551</v>
      </c>
      <c r="F8" s="36">
        <f>'[1]Annual Cost 95%'!F8</f>
        <v>5408812.4804598652</v>
      </c>
      <c r="G8" s="36">
        <f>'[1]Annual Cost 95%'!G8</f>
        <v>3242455.6492809146</v>
      </c>
      <c r="H8" s="37">
        <f>'[1]Annual Cost 95%'!H8</f>
        <v>13409023.499910286</v>
      </c>
      <c r="I8" s="37">
        <f>'[1]Annual Cost 95%'!I8</f>
        <v>14257695.873322329</v>
      </c>
      <c r="J8" s="37">
        <f>'[1]Annual Cost 95%'!J8</f>
        <v>8995927.1581676602</v>
      </c>
      <c r="K8" s="37">
        <f>'[1]Annual Cost 95%'!K8</f>
        <v>6619644.5126139382</v>
      </c>
      <c r="L8" s="37">
        <f>'[1]Annual Cost 95%'!L8</f>
        <v>5940706.6138843037</v>
      </c>
      <c r="M8" s="37">
        <f>'[1]Annual Cost 95%'!M8</f>
        <v>2546017.12023613</v>
      </c>
      <c r="N8" s="38">
        <f>'[1]Annual Cost 95%'!N8</f>
        <v>814220233.67238688</v>
      </c>
      <c r="O8" s="38">
        <f>'[1]Annual Cost 95%'!O8</f>
        <v>1451436068.7203417</v>
      </c>
      <c r="P8" s="38">
        <f>'[1]Annual Cost 95%'!P8</f>
        <v>1062026391.7465916</v>
      </c>
      <c r="Q8" s="38">
        <f>'[1]Annual Cost 95%'!Q8</f>
        <v>354008797.24886388</v>
      </c>
      <c r="R8" s="38">
        <f>'[1]Annual Cost 95%'!R8</f>
        <v>247806158.07420471</v>
      </c>
      <c r="S8" s="38">
        <f>'[1]Annual Cost 95%'!S8</f>
        <v>141603518.89954555</v>
      </c>
    </row>
    <row r="9" spans="1:19" x14ac:dyDescent="0.35">
      <c r="A9">
        <v>2028</v>
      </c>
      <c r="B9" s="36">
        <f>'[1]Annual Cost 95%'!B9</f>
        <v>7473225.5690493509</v>
      </c>
      <c r="C9" s="36">
        <f>'[1]Annual Cost 95%'!C9</f>
        <v>9587742.8812222276</v>
      </c>
      <c r="D9" s="36">
        <f>'[1]Annual Cost 95%'!D9</f>
        <v>10109130.71162102</v>
      </c>
      <c r="E9" s="36">
        <f>'[1]Annual Cost 95%'!E9</f>
        <v>6647694.8375845961</v>
      </c>
      <c r="F9" s="36">
        <f>'[1]Annual Cost 95%'!F9</f>
        <v>5532504.2003427353</v>
      </c>
      <c r="G9" s="36">
        <f>'[1]Annual Cost 95%'!G9</f>
        <v>3316605.9211478704</v>
      </c>
      <c r="H9" s="37">
        <f>'[1]Annual Cost 95%'!H9</f>
        <v>13410259.926251383</v>
      </c>
      <c r="I9" s="37">
        <f>'[1]Annual Cost 95%'!I9</f>
        <v>14259010.554495141</v>
      </c>
      <c r="J9" s="37">
        <f>'[1]Annual Cost 95%'!J9</f>
        <v>8996756.659383839</v>
      </c>
      <c r="K9" s="37">
        <f>'[1]Annual Cost 95%'!K9</f>
        <v>6620254.9003013149</v>
      </c>
      <c r="L9" s="37">
        <f>'[1]Annual Cost 95%'!L9</f>
        <v>5941254.3977063093</v>
      </c>
      <c r="M9" s="37">
        <f>'[1]Annual Cost 95%'!M9</f>
        <v>2546251.884731275</v>
      </c>
      <c r="N9" s="38">
        <f>'[1]Annual Cost 95%'!N9</f>
        <v>820656076.16481268</v>
      </c>
      <c r="O9" s="38">
        <f>'[1]Annual Cost 95%'!O9</f>
        <v>1462908657.5111878</v>
      </c>
      <c r="P9" s="38">
        <f>'[1]Annual Cost 95%'!P9</f>
        <v>1070420968.9106252</v>
      </c>
      <c r="Q9" s="38">
        <f>'[1]Annual Cost 95%'!Q9</f>
        <v>356806989.63687509</v>
      </c>
      <c r="R9" s="38">
        <f>'[1]Annual Cost 95%'!R9</f>
        <v>249764892.74581257</v>
      </c>
      <c r="S9" s="38">
        <f>'[1]Annual Cost 95%'!S9</f>
        <v>142722795.85475004</v>
      </c>
    </row>
    <row r="10" spans="1:19" x14ac:dyDescent="0.35">
      <c r="A10">
        <v>2029</v>
      </c>
      <c r="B10" s="36">
        <f>'[1]Annual Cost 95%'!B10</f>
        <v>7644127.4309733491</v>
      </c>
      <c r="C10" s="36">
        <f>'[1]Annual Cost 95%'!C10</f>
        <v>9807000.6963262726</v>
      </c>
      <c r="D10" s="36">
        <f>'[1]Annual Cost 95%'!D10</f>
        <v>10340311.912440691</v>
      </c>
      <c r="E10" s="36">
        <f>'[1]Annual Cost 95%'!E10</f>
        <v>6799718.0054588504</v>
      </c>
      <c r="F10" s="36">
        <f>'[1]Annual Cost 95%'!F10</f>
        <v>5659024.570991897</v>
      </c>
      <c r="G10" s="36">
        <f>'[1]Annual Cost 95%'!G10</f>
        <v>3392451.9025056139</v>
      </c>
      <c r="H10" s="37">
        <f>'[1]Annual Cost 95%'!H10</f>
        <v>13411496.466601534</v>
      </c>
      <c r="I10" s="37">
        <f>'[1]Annual Cost 95%'!I10</f>
        <v>14260325.35689277</v>
      </c>
      <c r="J10" s="37">
        <f>'[1]Annual Cost 95%'!J10</f>
        <v>8997586.2370871045</v>
      </c>
      <c r="K10" s="37">
        <f>'[1]Annual Cost 95%'!K10</f>
        <v>6620865.3442716431</v>
      </c>
      <c r="L10" s="37">
        <f>'[1]Annual Cost 95%'!L10</f>
        <v>5941802.2320386544</v>
      </c>
      <c r="M10" s="37">
        <f>'[1]Annual Cost 95%'!M10</f>
        <v>2546486.6708737086</v>
      </c>
      <c r="N10" s="38">
        <f>'[1]Annual Cost 95%'!N10</f>
        <v>827142789.49890304</v>
      </c>
      <c r="O10" s="38">
        <f>'[1]Annual Cost 95%'!O10</f>
        <v>1474471929.1067402</v>
      </c>
      <c r="P10" s="38">
        <f>'[1]Annual Cost 95%'!P10</f>
        <v>1078881899.3463953</v>
      </c>
      <c r="Q10" s="38">
        <f>'[1]Annual Cost 95%'!Q10</f>
        <v>359627299.78213173</v>
      </c>
      <c r="R10" s="38">
        <f>'[1]Annual Cost 95%'!R10</f>
        <v>251739109.84749225</v>
      </c>
      <c r="S10" s="38">
        <f>'[1]Annual Cost 95%'!S10</f>
        <v>143850919.9128527</v>
      </c>
    </row>
    <row r="11" spans="1:19" x14ac:dyDescent="0.35">
      <c r="A11">
        <v>2030</v>
      </c>
      <c r="B11" s="36">
        <f>'[1]Annual Cost 95%'!B11</f>
        <v>8784302.3794031627</v>
      </c>
      <c r="C11" s="36">
        <f>'[1]Annual Cost 95%'!C11</f>
        <v>11269783.285203282</v>
      </c>
      <c r="D11" s="36">
        <f>'[1]Annual Cost 95%'!D11</f>
        <v>11882641.590743037</v>
      </c>
      <c r="E11" s="36">
        <f>'[1]Annual Cost 95%'!E11</f>
        <v>7813943.3956318824</v>
      </c>
      <c r="F11" s="36">
        <f>'[1]Annual Cost 95%'!F11</f>
        <v>6503107.5754496269</v>
      </c>
      <c r="G11" s="36">
        <f>'[1]Annual Cost 95%'!G11</f>
        <v>3898459.776905667</v>
      </c>
      <c r="H11" s="37">
        <f>'[1]Annual Cost 95%'!H11</f>
        <v>15068735.668216106</v>
      </c>
      <c r="I11" s="37">
        <f>'[1]Annual Cost 95%'!I11</f>
        <v>16022453.115571555</v>
      </c>
      <c r="J11" s="37">
        <f>'[1]Annual Cost 95%'!J11</f>
        <v>10109404.941967767</v>
      </c>
      <c r="K11" s="37">
        <f>'[1]Annual Cost 95%'!K11</f>
        <v>7438996.0893725073</v>
      </c>
      <c r="L11" s="37">
        <f>'[1]Annual Cost 95%'!L11</f>
        <v>6676022.1314881481</v>
      </c>
      <c r="M11" s="37">
        <f>'[1]Annual Cost 95%'!M11</f>
        <v>2861152.3420663485</v>
      </c>
      <c r="N11" s="38">
        <f>'[1]Annual Cost 95%'!N11</f>
        <v>936611138.72138119</v>
      </c>
      <c r="O11" s="38">
        <f>'[1]Annual Cost 95%'!O11</f>
        <v>1669611160.3294189</v>
      </c>
      <c r="P11" s="38">
        <f>'[1]Annual Cost 95%'!P11</f>
        <v>1221666702.6800625</v>
      </c>
      <c r="Q11" s="38">
        <f>'[1]Annual Cost 95%'!Q11</f>
        <v>407222234.22668749</v>
      </c>
      <c r="R11" s="38">
        <f>'[1]Annual Cost 95%'!R11</f>
        <v>285055563.95868129</v>
      </c>
      <c r="S11" s="38">
        <f>'[1]Annual Cost 95%'!S11</f>
        <v>162888893.69067499</v>
      </c>
    </row>
    <row r="12" spans="1:19" x14ac:dyDescent="0.35">
      <c r="A12">
        <v>2031</v>
      </c>
      <c r="B12" s="36">
        <f>'[1]Annual Cost 95%'!B12</f>
        <v>8985186.6720653456</v>
      </c>
      <c r="C12" s="36">
        <f>'[1]Annual Cost 95%'!C12</f>
        <v>11527506.93199081</v>
      </c>
      <c r="D12" s="36">
        <f>'[1]Annual Cost 95%'!D12</f>
        <v>12154380.420739556</v>
      </c>
      <c r="E12" s="36">
        <f>'[1]Annual Cost 95%'!E12</f>
        <v>7992636.9815464979</v>
      </c>
      <c r="F12" s="36">
        <f>'[1]Annual Cost 95%'!F12</f>
        <v>6651824.2417227933</v>
      </c>
      <c r="G12" s="36">
        <f>'[1]Annual Cost 95%'!G12</f>
        <v>3987611.914540628</v>
      </c>
      <c r="H12" s="37">
        <f>'[1]Annual Cost 95%'!H12</f>
        <v>15070125.134175899</v>
      </c>
      <c r="I12" s="37">
        <f>'[1]Annual Cost 95%'!I12</f>
        <v>16023930.522414878</v>
      </c>
      <c r="J12" s="37">
        <f>'[1]Annual Cost 95%'!J12</f>
        <v>10110337.115333198</v>
      </c>
      <c r="K12" s="37">
        <f>'[1]Annual Cost 95%'!K12</f>
        <v>7439682.0282640504</v>
      </c>
      <c r="L12" s="37">
        <f>'[1]Annual Cost 95%'!L12</f>
        <v>6676637.7176728668</v>
      </c>
      <c r="M12" s="37">
        <f>'[1]Annual Cost 95%'!M12</f>
        <v>2861416.1647169422</v>
      </c>
      <c r="N12" s="38">
        <f>'[1]Annual Cost 95%'!N12</f>
        <v>944014395.86997211</v>
      </c>
      <c r="O12" s="38">
        <f>'[1]Annual Cost 95%'!O12</f>
        <v>1682808270.8986459</v>
      </c>
      <c r="P12" s="38">
        <f>'[1]Annual Cost 95%'!P12</f>
        <v>1231323125.0477896</v>
      </c>
      <c r="Q12" s="38">
        <f>'[1]Annual Cost 95%'!Q12</f>
        <v>410441041.6825965</v>
      </c>
      <c r="R12" s="38">
        <f>'[1]Annual Cost 95%'!R12</f>
        <v>287308729.17781758</v>
      </c>
      <c r="S12" s="38">
        <f>'[1]Annual Cost 95%'!S12</f>
        <v>164176416.6730386</v>
      </c>
    </row>
    <row r="13" spans="1:19" x14ac:dyDescent="0.35">
      <c r="A13">
        <v>2032</v>
      </c>
      <c r="B13" s="36">
        <f>'[1]Annual Cost 95%'!B13</f>
        <v>9190664.89800708</v>
      </c>
      <c r="C13" s="36">
        <f>'[1]Annual Cost 95%'!C13</f>
        <v>11791124.345892802</v>
      </c>
      <c r="D13" s="36">
        <f>'[1]Annual Cost 95%'!D13</f>
        <v>12432333.52482353</v>
      </c>
      <c r="E13" s="36">
        <f>'[1]Annual Cost 95%'!E13</f>
        <v>8175417.0313667618</v>
      </c>
      <c r="F13" s="36">
        <f>'[1]Annual Cost 95%'!F13</f>
        <v>6803941.8430982633</v>
      </c>
      <c r="G13" s="36">
        <f>'[1]Annual Cost 95%'!G13</f>
        <v>4078802.8326426768</v>
      </c>
      <c r="H13" s="37">
        <f>'[1]Annual Cost 95%'!H13</f>
        <v>15071514.728256308</v>
      </c>
      <c r="I13" s="37">
        <f>'[1]Annual Cost 95%'!I13</f>
        <v>16025408.065487718</v>
      </c>
      <c r="J13" s="37">
        <f>'[1]Annual Cost 95%'!J13</f>
        <v>10111269.374652965</v>
      </c>
      <c r="K13" s="37">
        <f>'[1]Annual Cost 95%'!K13</f>
        <v>7440368.030405011</v>
      </c>
      <c r="L13" s="37">
        <f>'[1]Annual Cost 95%'!L13</f>
        <v>6677253.3606198831</v>
      </c>
      <c r="M13" s="37">
        <f>'[1]Annual Cost 95%'!M13</f>
        <v>2861680.0116942348</v>
      </c>
      <c r="N13" s="38">
        <f>'[1]Annual Cost 95%'!N13</f>
        <v>951476170.5976758</v>
      </c>
      <c r="O13" s="38">
        <f>'[1]Annual Cost 95%'!O13</f>
        <v>1696109695.4132483</v>
      </c>
      <c r="P13" s="38">
        <f>'[1]Annual Cost 95%'!P13</f>
        <v>1241055874.6926205</v>
      </c>
      <c r="Q13" s="38">
        <f>'[1]Annual Cost 95%'!Q13</f>
        <v>413685291.56420684</v>
      </c>
      <c r="R13" s="38">
        <f>'[1]Annual Cost 95%'!R13</f>
        <v>289579704.09494483</v>
      </c>
      <c r="S13" s="38">
        <f>'[1]Annual Cost 95%'!S13</f>
        <v>165474116.62568274</v>
      </c>
    </row>
    <row r="14" spans="1:19" x14ac:dyDescent="0.35">
      <c r="A14">
        <v>2033</v>
      </c>
      <c r="B14" s="36">
        <f>'[1]Annual Cost 95%'!B14</f>
        <v>9400842.1138393003</v>
      </c>
      <c r="C14" s="36">
        <f>'[1]Annual Cost 95%'!C14</f>
        <v>12060770.30884034</v>
      </c>
      <c r="D14" s="36">
        <f>'[1]Annual Cost 95%'!D14</f>
        <v>12716643.014457036</v>
      </c>
      <c r="E14" s="36">
        <f>'[1]Annual Cost 95%'!E14</f>
        <v>8362376.9966128645</v>
      </c>
      <c r="F14" s="36">
        <f>'[1]Annual Cost 95%'!F14</f>
        <v>6959538.1540438216</v>
      </c>
      <c r="G14" s="36">
        <f>'[1]Annual Cost 95%'!G14</f>
        <v>4172079.1551728672</v>
      </c>
      <c r="H14" s="37">
        <f>'[1]Annual Cost 95%'!H14</f>
        <v>15072904.45046914</v>
      </c>
      <c r="I14" s="37">
        <f>'[1]Annual Cost 95%'!I14</f>
        <v>16026885.74480263</v>
      </c>
      <c r="J14" s="37">
        <f>'[1]Annual Cost 95%'!J14</f>
        <v>10112201.719934992</v>
      </c>
      <c r="K14" s="37">
        <f>'[1]Annual Cost 95%'!K14</f>
        <v>7441054.0958012203</v>
      </c>
      <c r="L14" s="37">
        <f>'[1]Annual Cost 95%'!L14</f>
        <v>6677869.0603344301</v>
      </c>
      <c r="M14" s="37">
        <f>'[1]Annual Cost 95%'!M14</f>
        <v>2861943.8830004693</v>
      </c>
      <c r="N14" s="38">
        <f>'[1]Annual Cost 95%'!N14</f>
        <v>958996925.44510078</v>
      </c>
      <c r="O14" s="38">
        <f>'[1]Annual Cost 95%'!O14</f>
        <v>1709516258.4021363</v>
      </c>
      <c r="P14" s="38">
        <f>'[1]Annual Cost 95%'!P14</f>
        <v>1250865554.9283922</v>
      </c>
      <c r="Q14" s="38">
        <f>'[1]Annual Cost 95%'!Q14</f>
        <v>416955184.97613072</v>
      </c>
      <c r="R14" s="38">
        <f>'[1]Annual Cost 95%'!R14</f>
        <v>291868629.48329157</v>
      </c>
      <c r="S14" s="38">
        <f>'[1]Annual Cost 95%'!S14</f>
        <v>166782073.99045229</v>
      </c>
    </row>
    <row r="15" spans="1:19" x14ac:dyDescent="0.35">
      <c r="A15">
        <v>2034</v>
      </c>
      <c r="B15" s="36">
        <f>'[1]Annual Cost 95%'!B15</f>
        <v>9615825.7786657121</v>
      </c>
      <c r="C15" s="36">
        <f>'[1]Annual Cost 95%'!C15</f>
        <v>12336582.685032366</v>
      </c>
      <c r="D15" s="36">
        <f>'[1]Annual Cost 95%'!D15</f>
        <v>13007454.250985788</v>
      </c>
      <c r="E15" s="36">
        <f>'[1]Annual Cost 95%'!E15</f>
        <v>8553612.4659061264</v>
      </c>
      <c r="F15" s="36">
        <f>'[1]Annual Cost 95%'!F15</f>
        <v>7118692.7276168633</v>
      </c>
      <c r="G15" s="36">
        <f>'[1]Annual Cost 95%'!G15</f>
        <v>4267488.5723148221</v>
      </c>
      <c r="H15" s="37">
        <f>'[1]Annual Cost 95%'!H15</f>
        <v>15074294.300826216</v>
      </c>
      <c r="I15" s="37">
        <f>'[1]Annual Cost 95%'!I15</f>
        <v>16028363.560372178</v>
      </c>
      <c r="J15" s="37">
        <f>'[1]Annual Cost 95%'!J15</f>
        <v>10113134.151187208</v>
      </c>
      <c r="K15" s="37">
        <f>'[1]Annual Cost 95%'!K15</f>
        <v>7441740.224458511</v>
      </c>
      <c r="L15" s="37">
        <f>'[1]Annual Cost 95%'!L15</f>
        <v>6678484.8168217419</v>
      </c>
      <c r="M15" s="37">
        <f>'[1]Annual Cost 95%'!M15</f>
        <v>2862207.7786378888</v>
      </c>
      <c r="N15" s="38">
        <f>'[1]Annual Cost 95%'!N15</f>
        <v>966577126.60891593</v>
      </c>
      <c r="O15" s="38">
        <f>'[1]Annual Cost 95%'!O15</f>
        <v>1723028790.9115458</v>
      </c>
      <c r="P15" s="38">
        <f>'[1]Annual Cost 95%'!P15</f>
        <v>1260752773.8377163</v>
      </c>
      <c r="Q15" s="38">
        <f>'[1]Annual Cost 95%'!Q15</f>
        <v>420250924.61257213</v>
      </c>
      <c r="R15" s="38">
        <f>'[1]Annual Cost 95%'!R15</f>
        <v>294175647.22880054</v>
      </c>
      <c r="S15" s="38">
        <f>'[1]Annual Cost 95%'!S15</f>
        <v>168100369.84502885</v>
      </c>
    </row>
    <row r="16" spans="1:19" x14ac:dyDescent="0.35">
      <c r="A16">
        <v>2035</v>
      </c>
      <c r="B16" s="36">
        <f>'[1]Annual Cost 95%'!B16</f>
        <v>9835725.8090243321</v>
      </c>
      <c r="C16" s="36">
        <f>'[1]Annual Cost 95%'!C16</f>
        <v>12618702.491422687</v>
      </c>
      <c r="D16" s="36">
        <f>'[1]Annual Cost 95%'!D16</f>
        <v>13304915.919959269</v>
      </c>
      <c r="E16" s="36">
        <f>'[1]Annual Cost 95%'!E16</f>
        <v>8749221.2138414104</v>
      </c>
      <c r="F16" s="36">
        <f>'[1]Annual Cost 95%'!F16</f>
        <v>7281486.936138167</v>
      </c>
      <c r="G16" s="36">
        <f>'[1]Annual Cost 95%'!G16</f>
        <v>4365079.8648576969</v>
      </c>
      <c r="H16" s="37">
        <f>'[1]Annual Cost 95%'!H16</f>
        <v>15075684.279339351</v>
      </c>
      <c r="I16" s="37">
        <f>'[1]Annual Cost 95%'!I16</f>
        <v>16029841.512208929</v>
      </c>
      <c r="J16" s="37">
        <f>'[1]Annual Cost 95%'!J16</f>
        <v>10114066.668417538</v>
      </c>
      <c r="K16" s="37">
        <f>'[1]Annual Cost 95%'!K16</f>
        <v>7442426.416382716</v>
      </c>
      <c r="L16" s="37">
        <f>'[1]Annual Cost 95%'!L16</f>
        <v>6679100.6300870543</v>
      </c>
      <c r="M16" s="37">
        <f>'[1]Annual Cost 95%'!M16</f>
        <v>2862471.698608737</v>
      </c>
      <c r="N16" s="38">
        <f>'[1]Annual Cost 95%'!N16</f>
        <v>974217243.97074938</v>
      </c>
      <c r="O16" s="38">
        <f>'[1]Annual Cost 95%'!O16</f>
        <v>1736648130.5565534</v>
      </c>
      <c r="P16" s="38">
        <f>'[1]Annual Cost 95%'!P16</f>
        <v>1270718144.3096731</v>
      </c>
      <c r="Q16" s="38">
        <f>'[1]Annual Cost 95%'!Q16</f>
        <v>423572714.76989102</v>
      </c>
      <c r="R16" s="38">
        <f>'[1]Annual Cost 95%'!R16</f>
        <v>296500900.33892375</v>
      </c>
      <c r="S16" s="38">
        <f>'[1]Annual Cost 95%'!S16</f>
        <v>169429085.90795639</v>
      </c>
    </row>
    <row r="17" spans="1:19" x14ac:dyDescent="0.35">
      <c r="A17">
        <v>2036</v>
      </c>
      <c r="B17" s="36">
        <f>'[1]Annual Cost 95%'!B17</f>
        <v>10060654.635085449</v>
      </c>
      <c r="C17" s="36">
        <f>'[1]Annual Cost 95%'!C17</f>
        <v>12907273.969818927</v>
      </c>
      <c r="D17" s="36">
        <f>'[1]Annual Cost 95%'!D17</f>
        <v>13609180.107150469</v>
      </c>
      <c r="E17" s="36">
        <f>'[1]Annual Cost 95%'!E17</f>
        <v>8949303.2509771716</v>
      </c>
      <c r="F17" s="36">
        <f>'[1]Annual Cost 95%'!F17</f>
        <v>7448004.0127958152</v>
      </c>
      <c r="G17" s="36">
        <f>'[1]Annual Cost 95%'!G17</f>
        <v>4464902.9291367587</v>
      </c>
      <c r="H17" s="37">
        <f>'[1]Annual Cost 95%'!H17</f>
        <v>15077074.386020359</v>
      </c>
      <c r="I17" s="37">
        <f>'[1]Annual Cost 95%'!I17</f>
        <v>16031319.600325443</v>
      </c>
      <c r="J17" s="37">
        <f>'[1]Annual Cost 95%'!J17</f>
        <v>10114999.27163391</v>
      </c>
      <c r="K17" s="37">
        <f>'[1]Annual Cost 95%'!K17</f>
        <v>7443112.6715796702</v>
      </c>
      <c r="L17" s="37">
        <f>'[1]Annual Cost 95%'!L17</f>
        <v>6679716.5001356024</v>
      </c>
      <c r="M17" s="37">
        <f>'[1]Annual Cost 95%'!M17</f>
        <v>2862735.6429152577</v>
      </c>
      <c r="N17" s="38">
        <f>'[1]Annual Cost 95%'!N17</f>
        <v>981917751.12631536</v>
      </c>
      <c r="O17" s="38">
        <f>'[1]Annual Cost 95%'!O17</f>
        <v>1750375121.5729971</v>
      </c>
      <c r="P17" s="38">
        <f>'[1]Annual Cost 95%'!P17</f>
        <v>1280762284.0778027</v>
      </c>
      <c r="Q17" s="38">
        <f>'[1]Annual Cost 95%'!Q17</f>
        <v>426920761.35926753</v>
      </c>
      <c r="R17" s="38">
        <f>'[1]Annual Cost 95%'!R17</f>
        <v>298844532.9514873</v>
      </c>
      <c r="S17" s="38">
        <f>'[1]Annual Cost 95%'!S17</f>
        <v>170768304.54370701</v>
      </c>
    </row>
    <row r="18" spans="1:19" x14ac:dyDescent="0.35">
      <c r="A18">
        <v>2037</v>
      </c>
      <c r="B18" s="36">
        <f>'[1]Annual Cost 95%'!B18</f>
        <v>10290727.258134766</v>
      </c>
      <c r="C18" s="36">
        <f>'[1]Annual Cost 95%'!C18</f>
        <v>13202444.66063026</v>
      </c>
      <c r="D18" s="36">
        <f>'[1]Annual Cost 95%'!D18</f>
        <v>13920402.376314081</v>
      </c>
      <c r="E18" s="36">
        <f>'[1]Annual Cost 95%'!E18</f>
        <v>9153960.874968715</v>
      </c>
      <c r="F18" s="36">
        <f>'[1]Annual Cost 95%'!F18</f>
        <v>7618329.0942005422</v>
      </c>
      <c r="G18" s="36">
        <f>'[1]Annual Cost 95%'!G18</f>
        <v>4567008.8025443051</v>
      </c>
      <c r="H18" s="37">
        <f>'[1]Annual Cost 95%'!H18</f>
        <v>15078464.62088106</v>
      </c>
      <c r="I18" s="37">
        <f>'[1]Annual Cost 95%'!I18</f>
        <v>16032797.824734291</v>
      </c>
      <c r="J18" s="37">
        <f>'[1]Annual Cost 95%'!J18</f>
        <v>10115931.960844254</v>
      </c>
      <c r="K18" s="37">
        <f>'[1]Annual Cost 95%'!K18</f>
        <v>7443798.9900552062</v>
      </c>
      <c r="L18" s="37">
        <f>'[1]Annual Cost 95%'!L18</f>
        <v>6680332.4269726221</v>
      </c>
      <c r="M18" s="37">
        <f>'[1]Annual Cost 95%'!M18</f>
        <v>2862999.6115596946</v>
      </c>
      <c r="N18" s="38">
        <f>'[1]Annual Cost 95%'!N18</f>
        <v>989679125.41477191</v>
      </c>
      <c r="O18" s="38">
        <f>'[1]Annual Cost 95%'!O18</f>
        <v>1764210614.8698108</v>
      </c>
      <c r="P18" s="38">
        <f>'[1]Annual Cost 95%'!P18</f>
        <v>1290885815.7583981</v>
      </c>
      <c r="Q18" s="38">
        <f>'[1]Annual Cost 95%'!Q18</f>
        <v>430295271.91946602</v>
      </c>
      <c r="R18" s="38">
        <f>'[1]Annual Cost 95%'!R18</f>
        <v>301206690.34362626</v>
      </c>
      <c r="S18" s="38">
        <f>'[1]Annual Cost 95%'!S18</f>
        <v>172118108.76778641</v>
      </c>
    </row>
    <row r="19" spans="1:19" x14ac:dyDescent="0.35">
      <c r="A19">
        <v>2038</v>
      </c>
      <c r="B19" s="36">
        <f>'[1]Annual Cost 95%'!B19</f>
        <v>10526061.309371091</v>
      </c>
      <c r="C19" s="36">
        <f>'[1]Annual Cost 95%'!C19</f>
        <v>13504365.47830167</v>
      </c>
      <c r="D19" s="36">
        <f>'[1]Annual Cost 95%'!D19</f>
        <v>14238741.848722911</v>
      </c>
      <c r="E19" s="36">
        <f>'[1]Annual Cost 95%'!E19</f>
        <v>9363298.7228707951</v>
      </c>
      <c r="F19" s="36">
        <f>'[1]Annual Cost 95%'!F19</f>
        <v>7792549.2639142564</v>
      </c>
      <c r="G19" s="36">
        <f>'[1]Annual Cost 95%'!G19</f>
        <v>4671449.689623992</v>
      </c>
      <c r="H19" s="37">
        <f>'[1]Annual Cost 95%'!H19</f>
        <v>15079854.983933276</v>
      </c>
      <c r="I19" s="37">
        <f>'[1]Annual Cost 95%'!I19</f>
        <v>16034276.185448039</v>
      </c>
      <c r="J19" s="37">
        <f>'[1]Annual Cost 95%'!J19</f>
        <v>10116864.736056501</v>
      </c>
      <c r="K19" s="37">
        <f>'[1]Annual Cost 95%'!K19</f>
        <v>7444485.3718151608</v>
      </c>
      <c r="L19" s="37">
        <f>'[1]Annual Cost 95%'!L19</f>
        <v>6680948.41060335</v>
      </c>
      <c r="M19" s="37">
        <f>'[1]Annual Cost 95%'!M19</f>
        <v>2863263.6045442927</v>
      </c>
      <c r="N19" s="38">
        <f>'[1]Annual Cost 95%'!N19</f>
        <v>997501847.9483093</v>
      </c>
      <c r="O19" s="38">
        <f>'[1]Annual Cost 95%'!O19</f>
        <v>1778155468.081769</v>
      </c>
      <c r="P19" s="38">
        <f>'[1]Annual Cost 95%'!P19</f>
        <v>1301089366.8890991</v>
      </c>
      <c r="Q19" s="38">
        <f>'[1]Annual Cost 95%'!Q19</f>
        <v>433696455.62969965</v>
      </c>
      <c r="R19" s="38">
        <f>'[1]Annual Cost 95%'!R19</f>
        <v>303587518.94078982</v>
      </c>
      <c r="S19" s="38">
        <f>'[1]Annual Cost 95%'!S19</f>
        <v>173478582.25187987</v>
      </c>
    </row>
    <row r="20" spans="1:19" x14ac:dyDescent="0.35">
      <c r="A20">
        <v>2039</v>
      </c>
      <c r="B20" s="36">
        <f>'[1]Annual Cost 95%'!B20</f>
        <v>10766777.110048646</v>
      </c>
      <c r="C20" s="36">
        <f>'[1]Annual Cost 95%'!C20</f>
        <v>13813190.788473262</v>
      </c>
      <c r="D20" s="36">
        <f>'[1]Annual Cost 95%'!D20</f>
        <v>14564361.284523167</v>
      </c>
      <c r="E20" s="36">
        <f>'[1]Annual Cost 95%'!E20</f>
        <v>9577423.8246362954</v>
      </c>
      <c r="F20" s="36">
        <f>'[1]Annual Cost 95%'!F20</f>
        <v>7970753.5969739966</v>
      </c>
      <c r="G20" s="36">
        <f>'[1]Annual Cost 95%'!G20</f>
        <v>4778278.9887618991</v>
      </c>
      <c r="H20" s="37">
        <f>'[1]Annual Cost 95%'!H20</f>
        <v>15081245.475188823</v>
      </c>
      <c r="I20" s="37">
        <f>'[1]Annual Cost 95%'!I20</f>
        <v>16035754.682479255</v>
      </c>
      <c r="J20" s="37">
        <f>'[1]Annual Cost 95%'!J20</f>
        <v>10117797.597278576</v>
      </c>
      <c r="K20" s="37">
        <f>'[1]Annual Cost 95%'!K20</f>
        <v>7445171.8168653678</v>
      </c>
      <c r="L20" s="37">
        <f>'[1]Annual Cost 95%'!L20</f>
        <v>6681564.4510330232</v>
      </c>
      <c r="M20" s="37">
        <f>'[1]Annual Cost 95%'!M20</f>
        <v>2863527.6218712954</v>
      </c>
      <c r="N20" s="38">
        <f>'[1]Annual Cost 95%'!N20</f>
        <v>1005386403.6419743</v>
      </c>
      <c r="O20" s="38">
        <f>'[1]Annual Cost 95%'!O20</f>
        <v>1792210545.6226501</v>
      </c>
      <c r="P20" s="38">
        <f>'[1]Annual Cost 95%'!P20</f>
        <v>1311373569.9677925</v>
      </c>
      <c r="Q20" s="38">
        <f>'[1]Annual Cost 95%'!Q20</f>
        <v>437124523.3225975</v>
      </c>
      <c r="R20" s="38">
        <f>'[1]Annual Cost 95%'!R20</f>
        <v>305987166.3258183</v>
      </c>
      <c r="S20" s="38">
        <f>'[1]Annual Cost 95%'!S20</f>
        <v>174849809.32903901</v>
      </c>
    </row>
    <row r="21" spans="1:19" x14ac:dyDescent="0.35">
      <c r="A21">
        <v>2040</v>
      </c>
      <c r="B21" s="36">
        <f>'[1]Annual Cost 95%'!B21</f>
        <v>12237098.772842718</v>
      </c>
      <c r="C21" s="36">
        <f>'[1]Annual Cost 95%'!C21</f>
        <v>15699533.696941625</v>
      </c>
      <c r="D21" s="36">
        <f>'[1]Annual Cost 95%'!D21</f>
        <v>16553284.774116697</v>
      </c>
      <c r="E21" s="36">
        <f>'[1]Annual Cost 95%'!E21</f>
        <v>10885326.233982185</v>
      </c>
      <c r="F21" s="36">
        <f>'[1]Annual Cost 95%'!F21</f>
        <v>9059247.5411354993</v>
      </c>
      <c r="G21" s="36">
        <f>'[1]Annual Cost 95%'!G21</f>
        <v>5430805.4631414386</v>
      </c>
      <c r="H21" s="37">
        <f>'[1]Annual Cost 95%'!H21</f>
        <v>16759079.781904422</v>
      </c>
      <c r="I21" s="37">
        <f>'[1]Annual Cost 95%'!I21</f>
        <v>17819781.033923686</v>
      </c>
      <c r="J21" s="37">
        <f>'[1]Annual Cost 95%'!J21</f>
        <v>11243433.271404233</v>
      </c>
      <c r="K21" s="37">
        <f>'[1]Annual Cost 95%'!K21</f>
        <v>8273469.7657502834</v>
      </c>
      <c r="L21" s="37">
        <f>'[1]Annual Cost 95%'!L21</f>
        <v>7424908.7641348708</v>
      </c>
      <c r="M21" s="37">
        <f>'[1]Annual Cost 95%'!M21</f>
        <v>3182103.7560578012</v>
      </c>
      <c r="N21" s="38">
        <f>'[1]Annual Cost 95%'!N21</f>
        <v>1125965858.9810987</v>
      </c>
      <c r="O21" s="38">
        <f>'[1]Annual Cost 95%'!O21</f>
        <v>2007156531.2271757</v>
      </c>
      <c r="P21" s="38">
        <f>'[1]Annual Cost 95%'!P21</f>
        <v>1468651120.4101286</v>
      </c>
      <c r="Q21" s="38">
        <f>'[1]Annual Cost 95%'!Q21</f>
        <v>489550373.47004282</v>
      </c>
      <c r="R21" s="38">
        <f>'[1]Annual Cost 95%'!R21</f>
        <v>342685261.42903006</v>
      </c>
      <c r="S21" s="38">
        <f>'[1]Annual Cost 95%'!S21</f>
        <v>195820149.38801715</v>
      </c>
    </row>
    <row r="22" spans="1:19" x14ac:dyDescent="0.35">
      <c r="A22">
        <v>2041</v>
      </c>
      <c r="B22" s="36">
        <f>'[1]Annual Cost 95%'!B22</f>
        <v>12516943.526022401</v>
      </c>
      <c r="C22" s="36">
        <f>'[1]Annual Cost 95%'!C22</f>
        <v>16058559.329896953</v>
      </c>
      <c r="D22" s="36">
        <f>'[1]Annual Cost 95%'!D22</f>
        <v>16931834.459619448</v>
      </c>
      <c r="E22" s="36">
        <f>'[1]Annual Cost 95%'!E22</f>
        <v>11134257.903961785</v>
      </c>
      <c r="F22" s="36">
        <f>'[1]Annual Cost 95%'!F22</f>
        <v>9266419.4320553411</v>
      </c>
      <c r="G22" s="36">
        <f>'[1]Annual Cost 95%'!G22</f>
        <v>5555000.1307347473</v>
      </c>
      <c r="H22" s="37">
        <f>'[1]Annual Cost 95%'!H22</f>
        <v>16760625.112009557</v>
      </c>
      <c r="I22" s="37">
        <f>'[1]Annual Cost 95%'!I22</f>
        <v>17821424.16973168</v>
      </c>
      <c r="J22" s="37">
        <f>'[1]Annual Cost 95%'!J22</f>
        <v>11244470.011854513</v>
      </c>
      <c r="K22" s="37">
        <f>'[1]Annual Cost 95%'!K22</f>
        <v>8274232.6502325656</v>
      </c>
      <c r="L22" s="37">
        <f>'[1]Annual Cost 95%'!L22</f>
        <v>7425593.4040548671</v>
      </c>
      <c r="M22" s="37">
        <f>'[1]Annual Cost 95%'!M22</f>
        <v>3182397.1731663714</v>
      </c>
      <c r="N22" s="38">
        <f>'[1]Annual Cost 95%'!N22</f>
        <v>1134865832.9937403</v>
      </c>
      <c r="O22" s="38">
        <f>'[1]Annual Cost 95%'!O22</f>
        <v>2023021702.293189</v>
      </c>
      <c r="P22" s="38">
        <f>'[1]Annual Cost 95%'!P22</f>
        <v>1480259782.1657481</v>
      </c>
      <c r="Q22" s="38">
        <f>'[1]Annual Cost 95%'!Q22</f>
        <v>493419927.38858265</v>
      </c>
      <c r="R22" s="38">
        <f>'[1]Annual Cost 95%'!R22</f>
        <v>345393949.17200792</v>
      </c>
      <c r="S22" s="38">
        <f>'[1]Annual Cost 95%'!S22</f>
        <v>197367970.95543307</v>
      </c>
    </row>
    <row r="23" spans="1:19" x14ac:dyDescent="0.35">
      <c r="A23">
        <v>2042</v>
      </c>
      <c r="B23" s="36">
        <f>'[1]Annual Cost 95%'!B23</f>
        <v>12803187.924030969</v>
      </c>
      <c r="C23" s="36">
        <f>'[1]Annual Cost 95%'!C23</f>
        <v>16425795.359900195</v>
      </c>
      <c r="D23" s="36">
        <f>'[1]Annual Cost 95%'!D23</f>
        <v>17319041.029018633</v>
      </c>
      <c r="E23" s="36">
        <f>'[1]Annual Cost 95%'!E23</f>
        <v>11388882.281260105</v>
      </c>
      <c r="F23" s="36">
        <f>'[1]Annual Cost 95%'!F23</f>
        <v>9478329.0445345528</v>
      </c>
      <c r="G23" s="36">
        <f>'[1]Annual Cost 95%'!G23</f>
        <v>5682034.9507811852</v>
      </c>
      <c r="H23" s="37">
        <f>'[1]Annual Cost 95%'!H23</f>
        <v>16762170.584607311</v>
      </c>
      <c r="I23" s="37">
        <f>'[1]Annual Cost 95%'!I23</f>
        <v>17823067.457050808</v>
      </c>
      <c r="J23" s="37">
        <f>'[1]Annual Cost 95%'!J23</f>
        <v>11245506.847901108</v>
      </c>
      <c r="K23" s="37">
        <f>'[1]Annual Cost 95%'!K23</f>
        <v>8274995.6050593043</v>
      </c>
      <c r="L23" s="37">
        <f>'[1]Annual Cost 95%'!L23</f>
        <v>7426278.1071045045</v>
      </c>
      <c r="M23" s="37">
        <f>'[1]Annual Cost 95%'!M23</f>
        <v>3182690.6173305018</v>
      </c>
      <c r="N23" s="38">
        <f>'[1]Annual Cost 95%'!N23</f>
        <v>1143836155.0873594</v>
      </c>
      <c r="O23" s="38">
        <f>'[1]Annual Cost 95%'!O23</f>
        <v>2039012276.4600754</v>
      </c>
      <c r="P23" s="38">
        <f>'[1]Annual Cost 95%'!P23</f>
        <v>1491960202.2878602</v>
      </c>
      <c r="Q23" s="38">
        <f>'[1]Annual Cost 95%'!Q23</f>
        <v>497320067.42928666</v>
      </c>
      <c r="R23" s="38">
        <f>'[1]Annual Cost 95%'!R23</f>
        <v>348124047.20050073</v>
      </c>
      <c r="S23" s="38">
        <f>'[1]Annual Cost 95%'!S23</f>
        <v>198928026.97171468</v>
      </c>
    </row>
    <row r="24" spans="1:19" x14ac:dyDescent="0.35">
      <c r="A24">
        <v>2043</v>
      </c>
      <c r="B24" s="36">
        <f>'[1]Annual Cost 95%'!B24</f>
        <v>13095978.317491299</v>
      </c>
      <c r="C24" s="36">
        <f>'[1]Annual Cost 95%'!C24</f>
        <v>16801429.546858989</v>
      </c>
      <c r="D24" s="36">
        <f>'[1]Annual Cost 95%'!D24</f>
        <v>17715102.452730473</v>
      </c>
      <c r="E24" s="36">
        <f>'[1]Annual Cost 95%'!E24</f>
        <v>11649329.549861444</v>
      </c>
      <c r="F24" s="36">
        <f>'[1]Annual Cost 95%'!F24</f>
        <v>9695084.7234140988</v>
      </c>
      <c r="G24" s="36">
        <f>'[1]Annual Cost 95%'!G24</f>
        <v>5811974.8734602844</v>
      </c>
      <c r="H24" s="37">
        <f>'[1]Annual Cost 95%'!H24</f>
        <v>16763716.19971082</v>
      </c>
      <c r="I24" s="37">
        <f>'[1]Annual Cost 95%'!I24</f>
        <v>17824710.895895045</v>
      </c>
      <c r="J24" s="37">
        <f>'[1]Annual Cost 95%'!J24</f>
        <v>11246543.779552829</v>
      </c>
      <c r="K24" s="37">
        <f>'[1]Annual Cost 95%'!K24</f>
        <v>8275758.6302369861</v>
      </c>
      <c r="L24" s="37">
        <f>'[1]Annual Cost 95%'!L24</f>
        <v>7426962.8732896037</v>
      </c>
      <c r="M24" s="37">
        <f>'[1]Annual Cost 95%'!M24</f>
        <v>3182984.0885526869</v>
      </c>
      <c r="N24" s="38">
        <f>'[1]Annual Cost 95%'!N24</f>
        <v>1152877381.3144224</v>
      </c>
      <c r="O24" s="38">
        <f>'[1]Annual Cost 95%'!O24</f>
        <v>2055129244.9517965</v>
      </c>
      <c r="P24" s="38">
        <f>'[1]Annual Cost 95%'!P24</f>
        <v>1503753106.0622902</v>
      </c>
      <c r="Q24" s="38">
        <f>'[1]Annual Cost 95%'!Q24</f>
        <v>501251035.35409665</v>
      </c>
      <c r="R24" s="38">
        <f>'[1]Annual Cost 95%'!R24</f>
        <v>350875724.74786776</v>
      </c>
      <c r="S24" s="38">
        <f>'[1]Annual Cost 95%'!S24</f>
        <v>200500414.1416387</v>
      </c>
    </row>
    <row r="25" spans="1:19" x14ac:dyDescent="0.35">
      <c r="A25">
        <v>2044</v>
      </c>
      <c r="B25" s="36">
        <f>'[1]Annual Cost 95%'!B25</f>
        <v>13395464.403853372</v>
      </c>
      <c r="C25" s="36">
        <f>'[1]Annual Cost 95%'!C25</f>
        <v>17185653.944478549</v>
      </c>
      <c r="D25" s="36">
        <f>'[1]Annual Cost 95%'!D25</f>
        <v>18120221.228468318</v>
      </c>
      <c r="E25" s="36">
        <f>'[1]Annual Cost 95%'!E25</f>
        <v>11915732.870869568</v>
      </c>
      <c r="F25" s="36">
        <f>'[1]Annual Cost 95%'!F25</f>
        <v>9916797.2912247814</v>
      </c>
      <c r="G25" s="36">
        <f>'[1]Annual Cost 95%'!G25</f>
        <v>5944886.3342682598</v>
      </c>
      <c r="H25" s="37">
        <f>'[1]Annual Cost 95%'!H25</f>
        <v>16765261.957333224</v>
      </c>
      <c r="I25" s="37">
        <f>'[1]Annual Cost 95%'!I25</f>
        <v>17826354.486278363</v>
      </c>
      <c r="J25" s="37">
        <f>'[1]Annual Cost 95%'!J25</f>
        <v>11247580.806818491</v>
      </c>
      <c r="K25" s="37">
        <f>'[1]Annual Cost 95%'!K25</f>
        <v>8276521.7257720968</v>
      </c>
      <c r="L25" s="37">
        <f>'[1]Annual Cost 95%'!L25</f>
        <v>7427647.7026159856</v>
      </c>
      <c r="M25" s="37">
        <f>'[1]Annual Cost 95%'!M25</f>
        <v>3183277.5868354221</v>
      </c>
      <c r="N25" s="38">
        <f>'[1]Annual Cost 95%'!N25</f>
        <v>1161990072.1226015</v>
      </c>
      <c r="O25" s="38">
        <f>'[1]Annual Cost 95%'!O25</f>
        <v>2071373606.8272462</v>
      </c>
      <c r="P25" s="38">
        <f>'[1]Annual Cost 95%'!P25</f>
        <v>1515639224.5077412</v>
      </c>
      <c r="Q25" s="38">
        <f>'[1]Annual Cost 95%'!Q25</f>
        <v>505213074.83591366</v>
      </c>
      <c r="R25" s="38">
        <f>'[1]Annual Cost 95%'!R25</f>
        <v>353649152.38513964</v>
      </c>
      <c r="S25" s="38">
        <f>'[1]Annual Cost 95%'!S25</f>
        <v>202085229.93436548</v>
      </c>
    </row>
    <row r="26" spans="1:19" x14ac:dyDescent="0.35">
      <c r="A26">
        <v>2045</v>
      </c>
      <c r="B26" s="36">
        <f>'[1]Annual Cost 95%'!B26</f>
        <v>13701799.303931385</v>
      </c>
      <c r="C26" s="36">
        <f>'[1]Annual Cost 95%'!C26</f>
        <v>17578664.998454604</v>
      </c>
      <c r="D26" s="36">
        <f>'[1]Annual Cost 95%'!D26</f>
        <v>18534604.484775398</v>
      </c>
      <c r="E26" s="36">
        <f>'[1]Annual Cost 95%'!E26</f>
        <v>12188228.450590128</v>
      </c>
      <c r="F26" s="36">
        <f>'[1]Annual Cost 95%'!F26</f>
        <v>10143580.104848428</v>
      </c>
      <c r="G26" s="36">
        <f>'[1]Annual Cost 95%'!G26</f>
        <v>6080837.2879850529</v>
      </c>
      <c r="H26" s="37">
        <f>'[1]Annual Cost 95%'!H26</f>
        <v>16766807.857487665</v>
      </c>
      <c r="I26" s="37">
        <f>'[1]Annual Cost 95%'!I26</f>
        <v>17827998.22821473</v>
      </c>
      <c r="J26" s="37">
        <f>'[1]Annual Cost 95%'!J26</f>
        <v>11248617.929706914</v>
      </c>
      <c r="K26" s="37">
        <f>'[1]Annual Cost 95%'!K26</f>
        <v>8277284.8916711248</v>
      </c>
      <c r="L26" s="37">
        <f>'[1]Annual Cost 95%'!L26</f>
        <v>7428332.5950894728</v>
      </c>
      <c r="M26" s="37">
        <f>'[1]Annual Cost 95%'!M26</f>
        <v>3183571.112181202</v>
      </c>
      <c r="N26" s="38">
        <f>'[1]Annual Cost 95%'!N26</f>
        <v>1171174792.3895171</v>
      </c>
      <c r="O26" s="38">
        <f>'[1]Annual Cost 95%'!O26</f>
        <v>2087746369.0421827</v>
      </c>
      <c r="P26" s="38">
        <f>'[1]Annual Cost 95%'!P26</f>
        <v>1527619294.4211092</v>
      </c>
      <c r="Q26" s="38">
        <f>'[1]Annual Cost 95%'!Q26</f>
        <v>509206431.47370303</v>
      </c>
      <c r="R26" s="38">
        <f>'[1]Annual Cost 95%'!R26</f>
        <v>356444502.03159219</v>
      </c>
      <c r="S26" s="38">
        <f>'[1]Annual Cost 95%'!S26</f>
        <v>203682572.58948123</v>
      </c>
    </row>
    <row r="27" spans="1:19" x14ac:dyDescent="0.35">
      <c r="A27">
        <v>2046</v>
      </c>
      <c r="B27" s="36">
        <f>'[1]Annual Cost 95%'!B27</f>
        <v>14015139.640191128</v>
      </c>
      <c r="C27" s="36">
        <f>'[1]Annual Cost 95%'!C27</f>
        <v>17980663.646911874</v>
      </c>
      <c r="D27" s="36">
        <f>'[1]Annual Cost 95%'!D27</f>
        <v>18958464.086925209</v>
      </c>
      <c r="E27" s="36">
        <f>'[1]Annual Cost 95%'!E27</f>
        <v>12466955.610170016</v>
      </c>
      <c r="F27" s="36">
        <f>'[1]Annual Cost 95%'!F27</f>
        <v>10375549.113474827</v>
      </c>
      <c r="G27" s="36">
        <f>'[1]Annual Cost 95%'!G27</f>
        <v>6219897.2434181562</v>
      </c>
      <c r="H27" s="37">
        <f>'[1]Annual Cost 95%'!H27</f>
        <v>16768353.900187287</v>
      </c>
      <c r="I27" s="37">
        <f>'[1]Annual Cost 95%'!I27</f>
        <v>17829642.121718127</v>
      </c>
      <c r="J27" s="37">
        <f>'[1]Annual Cost 95%'!J27</f>
        <v>11249655.148226915</v>
      </c>
      <c r="K27" s="37">
        <f>'[1]Annual Cost 95%'!K27</f>
        <v>8278048.1279405588</v>
      </c>
      <c r="L27" s="37">
        <f>'[1]Annual Cost 95%'!L27</f>
        <v>7429017.550715887</v>
      </c>
      <c r="M27" s="37">
        <f>'[1]Annual Cost 95%'!M27</f>
        <v>3183864.6645925227</v>
      </c>
      <c r="N27" s="38">
        <f>'[1]Annual Cost 95%'!N27</f>
        <v>1180432111.4577525</v>
      </c>
      <c r="O27" s="38">
        <f>'[1]Annual Cost 95%'!O27</f>
        <v>2104248546.5116453</v>
      </c>
      <c r="P27" s="38">
        <f>'[1]Annual Cost 95%'!P27</f>
        <v>1539694058.4231553</v>
      </c>
      <c r="Q27" s="38">
        <f>'[1]Annual Cost 95%'!Q27</f>
        <v>513231352.80771834</v>
      </c>
      <c r="R27" s="38">
        <f>'[1]Annual Cost 95%'!R27</f>
        <v>359261946.9654029</v>
      </c>
      <c r="S27" s="38">
        <f>'[1]Annual Cost 95%'!S27</f>
        <v>205292541.12308738</v>
      </c>
    </row>
    <row r="28" spans="1:19" x14ac:dyDescent="0.35">
      <c r="A28">
        <v>2047</v>
      </c>
      <c r="B28" s="36">
        <f>'[1]Annual Cost 95%'!B28</f>
        <v>14335645.616827695</v>
      </c>
      <c r="C28" s="36">
        <f>'[1]Annual Cost 95%'!C28</f>
        <v>18391855.423139405</v>
      </c>
      <c r="D28" s="36">
        <f>'[1]Annual Cost 95%'!D28</f>
        <v>19392016.745243661</v>
      </c>
      <c r="E28" s="36">
        <f>'[1]Annual Cost 95%'!E28</f>
        <v>12752056.856829286</v>
      </c>
      <c r="F28" s="36">
        <f>'[1]Annual Cost 95%'!F28</f>
        <v>10612822.917884067</v>
      </c>
      <c r="G28" s="36">
        <f>'[1]Annual Cost 95%'!G28</f>
        <v>6362137.2989409724</v>
      </c>
      <c r="H28" s="37">
        <f>'[1]Annual Cost 95%'!H28</f>
        <v>16769900.085445235</v>
      </c>
      <c r="I28" s="37">
        <f>'[1]Annual Cost 95%'!I28</f>
        <v>17831286.166802526</v>
      </c>
      <c r="J28" s="37">
        <f>'[1]Annual Cost 95%'!J28</f>
        <v>11250692.462387308</v>
      </c>
      <c r="K28" s="37">
        <f>'[1]Annual Cost 95%'!K28</f>
        <v>8278811.4345868872</v>
      </c>
      <c r="L28" s="37">
        <f>'[1]Annual Cost 95%'!L28</f>
        <v>7429702.5695010535</v>
      </c>
      <c r="M28" s="37">
        <f>'[1]Annual Cost 95%'!M28</f>
        <v>3184158.2440718794</v>
      </c>
      <c r="N28" s="38">
        <f>'[1]Annual Cost 95%'!N28</f>
        <v>1189762603.1701462</v>
      </c>
      <c r="O28" s="38">
        <f>'[1]Annual Cost 95%'!O28</f>
        <v>2120881162.1728694</v>
      </c>
      <c r="P28" s="38">
        <f>'[1]Annual Cost 95%'!P28</f>
        <v>1551864265.0045385</v>
      </c>
      <c r="Q28" s="38">
        <f>'[1]Annual Cost 95%'!Q28</f>
        <v>517288088.33484614</v>
      </c>
      <c r="R28" s="38">
        <f>'[1]Annual Cost 95%'!R28</f>
        <v>362101661.83439237</v>
      </c>
      <c r="S28" s="38">
        <f>'[1]Annual Cost 95%'!S28</f>
        <v>206915235.33393848</v>
      </c>
    </row>
    <row r="29" spans="1:19" x14ac:dyDescent="0.35">
      <c r="A29">
        <v>2048</v>
      </c>
      <c r="B29" s="36">
        <f>'[1]Annual Cost 95%'!B29</f>
        <v>14663481.101674451</v>
      </c>
      <c r="C29" s="36">
        <f>'[1]Annual Cost 95%'!C29</f>
        <v>18812450.560675357</v>
      </c>
      <c r="D29" s="36">
        <f>'[1]Annual Cost 95%'!D29</f>
        <v>19835484.12590846</v>
      </c>
      <c r="E29" s="36">
        <f>'[1]Annual Cost 95%'!E29</f>
        <v>13043677.95672204</v>
      </c>
      <c r="F29" s="36">
        <f>'[1]Annual Cost 95%'!F29</f>
        <v>10855522.831084572</v>
      </c>
      <c r="G29" s="36">
        <f>'[1]Annual Cost 95%'!G29</f>
        <v>6507630.1788438931</v>
      </c>
      <c r="H29" s="37">
        <f>'[1]Annual Cost 95%'!H29</f>
        <v>16771446.413274651</v>
      </c>
      <c r="I29" s="37">
        <f>'[1]Annual Cost 95%'!I29</f>
        <v>17832930.363481905</v>
      </c>
      <c r="J29" s="37">
        <f>'[1]Annual Cost 95%'!J29</f>
        <v>11251729.872196916</v>
      </c>
      <c r="K29" s="37">
        <f>'[1]Annual Cost 95%'!K29</f>
        <v>8279574.8116165986</v>
      </c>
      <c r="L29" s="37">
        <f>'[1]Annual Cost 95%'!L29</f>
        <v>7430387.6514507942</v>
      </c>
      <c r="M29" s="37">
        <f>'[1]Annual Cost 95%'!M29</f>
        <v>3184451.8506217687</v>
      </c>
      <c r="N29" s="38">
        <f>'[1]Annual Cost 95%'!N29</f>
        <v>1199166845.905365</v>
      </c>
      <c r="O29" s="38">
        <f>'[1]Annual Cost 95%'!O29</f>
        <v>2137645247.0486937</v>
      </c>
      <c r="P29" s="38">
        <f>'[1]Annual Cost 95%'!P29</f>
        <v>1564130668.5722151</v>
      </c>
      <c r="Q29" s="38">
        <f>'[1]Annual Cost 95%'!Q29</f>
        <v>521376889.52407163</v>
      </c>
      <c r="R29" s="38">
        <f>'[1]Annual Cost 95%'!R29</f>
        <v>364963822.66685021</v>
      </c>
      <c r="S29" s="38">
        <f>'[1]Annual Cost 95%'!S29</f>
        <v>208550755.80962867</v>
      </c>
    </row>
    <row r="30" spans="1:19" x14ac:dyDescent="0.35">
      <c r="A30">
        <v>2049</v>
      </c>
      <c r="B30" s="36">
        <f>'[1]Annual Cost 95%'!B30</f>
        <v>14998813.709985152</v>
      </c>
      <c r="C30" s="36">
        <f>'[1]Annual Cost 95%'!C30</f>
        <v>19242664.1007949</v>
      </c>
      <c r="D30" s="36">
        <f>'[1]Annual Cost 95%'!D30</f>
        <v>20289092.964282237</v>
      </c>
      <c r="E30" s="36">
        <f>'[1]Annual Cost 95%'!E30</f>
        <v>13341968.009463534</v>
      </c>
      <c r="F30" s="36">
        <f>'[1]Annual Cost 95%'!F30</f>
        <v>11103772.940337842</v>
      </c>
      <c r="G30" s="36">
        <f>'[1]Annual Cost 95%'!G30</f>
        <v>6656450.2705166657</v>
      </c>
      <c r="H30" s="37">
        <f>'[1]Annual Cost 95%'!H30</f>
        <v>16772992.883688683</v>
      </c>
      <c r="I30" s="37">
        <f>'[1]Annual Cost 95%'!I30</f>
        <v>17834574.71177024</v>
      </c>
      <c r="J30" s="37">
        <f>'[1]Annual Cost 95%'!J30</f>
        <v>11252767.377664559</v>
      </c>
      <c r="K30" s="37">
        <f>'[1]Annual Cost 95%'!K30</f>
        <v>8280338.2590361834</v>
      </c>
      <c r="L30" s="37">
        <f>'[1]Annual Cost 95%'!L30</f>
        <v>7431072.7965709353</v>
      </c>
      <c r="M30" s="37">
        <f>'[1]Annual Cost 95%'!M30</f>
        <v>3184745.4842446861</v>
      </c>
      <c r="N30" s="38">
        <f>'[1]Annual Cost 95%'!N30</f>
        <v>1208645422.6137536</v>
      </c>
      <c r="O30" s="38">
        <f>'[1]Annual Cost 95%'!O30</f>
        <v>2154541840.3114738</v>
      </c>
      <c r="P30" s="38">
        <f>'[1]Annual Cost 95%'!P30</f>
        <v>1576494029.4962003</v>
      </c>
      <c r="Q30" s="38">
        <f>'[1]Annual Cost 95%'!Q30</f>
        <v>525498009.83206671</v>
      </c>
      <c r="R30" s="38">
        <f>'[1]Annual Cost 95%'!R30</f>
        <v>367848606.88244677</v>
      </c>
      <c r="S30" s="38">
        <f>'[1]Annual Cost 95%'!S30</f>
        <v>210199203.9328267</v>
      </c>
    </row>
    <row r="31" spans="1:19" x14ac:dyDescent="0.35">
      <c r="A31">
        <v>2050</v>
      </c>
      <c r="B31" s="36">
        <f>'[1]Annual Cost 95%'!B31</f>
        <v>16708855.861426564</v>
      </c>
      <c r="C31" s="36">
        <f>'[1]Annual Cost 95%'!C31</f>
        <v>21436555.38810927</v>
      </c>
      <c r="D31" s="36">
        <f>'[1]Annual Cost 95%'!D31</f>
        <v>22602289.517976239</v>
      </c>
      <c r="E31" s="36">
        <f>'[1]Annual Cost 95%'!E31</f>
        <v>14863110.155803861</v>
      </c>
      <c r="F31" s="36">
        <f>'[1]Annual Cost 95%'!F31</f>
        <v>12369734.378032841</v>
      </c>
      <c r="G31" s="36">
        <f>'[1]Annual Cost 95%'!G31</f>
        <v>7415364.3260982223</v>
      </c>
      <c r="H31" s="37">
        <f>'[1]Annual Cost 95%'!H31</f>
        <v>18269244.193035837</v>
      </c>
      <c r="I31" s="37">
        <f>'[1]Annual Cost 95%'!I31</f>
        <v>19425525.471076082</v>
      </c>
      <c r="J31" s="37">
        <f>'[1]Annual Cost 95%'!J31</f>
        <v>12256581.547226574</v>
      </c>
      <c r="K31" s="37">
        <f>'[1]Annual Cost 95%'!K31</f>
        <v>9018993.9687138945</v>
      </c>
      <c r="L31" s="37">
        <f>'[1]Annual Cost 95%'!L31</f>
        <v>8093968.9462817004</v>
      </c>
      <c r="M31" s="37">
        <f>'[1]Annual Cost 95%'!M31</f>
        <v>3468843.8341207285</v>
      </c>
      <c r="N31" s="38">
        <f>'[1]Annual Cost 95%'!N31</f>
        <v>1326747215.0363641</v>
      </c>
      <c r="O31" s="38">
        <f>'[1]Annual Cost 95%'!O31</f>
        <v>2365071122.4561272</v>
      </c>
      <c r="P31" s="38">
        <f>'[1]Annual Cost 95%'!P31</f>
        <v>1730539845.6996052</v>
      </c>
      <c r="Q31" s="38">
        <f>'[1]Annual Cost 95%'!Q31</f>
        <v>576846615.23320174</v>
      </c>
      <c r="R31" s="38">
        <f>'[1]Annual Cost 95%'!R31</f>
        <v>403792630.66324127</v>
      </c>
      <c r="S31" s="38">
        <f>'[1]Annual Cost 95%'!S31</f>
        <v>230738646.0932807</v>
      </c>
    </row>
    <row r="32" spans="1:19" x14ac:dyDescent="0.35">
      <c r="A32">
        <v>2051</v>
      </c>
      <c r="B32" s="36">
        <f>'[1]Annual Cost 95%'!B32</f>
        <v>17090963.232728723</v>
      </c>
      <c r="C32" s="36">
        <f>'[1]Annual Cost 95%'!C32</f>
        <v>21926778.41098142</v>
      </c>
      <c r="D32" s="36">
        <f>'[1]Annual Cost 95%'!D32</f>
        <v>23119171.194660168</v>
      </c>
      <c r="E32" s="36">
        <f>'[1]Annual Cost 95%'!E32</f>
        <v>15203007.991904037</v>
      </c>
      <c r="F32" s="36">
        <f>'[1]Annual Cost 95%'!F32</f>
        <v>12652612.315702269</v>
      </c>
      <c r="G32" s="36">
        <f>'[1]Annual Cost 95%'!G32</f>
        <v>7584942.9850675911</v>
      </c>
      <c r="H32" s="37">
        <f>'[1]Annual Cost 95%'!H32</f>
        <v>18270928.773180868</v>
      </c>
      <c r="I32" s="37">
        <f>'[1]Annual Cost 95%'!I32</f>
        <v>19427316.670217633</v>
      </c>
      <c r="J32" s="37">
        <f>'[1]Annual Cost 95%'!J32</f>
        <v>12257711.708589695</v>
      </c>
      <c r="K32" s="37">
        <f>'[1]Annual Cost 95%'!K32</f>
        <v>9019825.5968867578</v>
      </c>
      <c r="L32" s="37">
        <f>'[1]Annual Cost 95%'!L32</f>
        <v>8094715.2792573469</v>
      </c>
      <c r="M32" s="37">
        <f>'[1]Annual Cost 95%'!M32</f>
        <v>3469163.6911102915</v>
      </c>
      <c r="N32" s="38">
        <f>'[1]Annual Cost 95%'!N32</f>
        <v>1337234225.4914176</v>
      </c>
      <c r="O32" s="38">
        <f>'[1]Annual Cost 95%'!O32</f>
        <v>2383765358.4847012</v>
      </c>
      <c r="P32" s="38">
        <f>'[1]Annual Cost 95%'!P32</f>
        <v>1744218554.9888058</v>
      </c>
      <c r="Q32" s="38">
        <f>'[1]Annual Cost 95%'!Q32</f>
        <v>581406184.99626851</v>
      </c>
      <c r="R32" s="38">
        <f>'[1]Annual Cost 95%'!R32</f>
        <v>406984329.49738801</v>
      </c>
      <c r="S32" s="38">
        <f>'[1]Annual Cost 95%'!S32</f>
        <v>232562473.99850741</v>
      </c>
    </row>
    <row r="33" spans="1:19" x14ac:dyDescent="0.35">
      <c r="A33">
        <v>2052</v>
      </c>
      <c r="B33" s="36">
        <f>'[1]Annual Cost 95%'!B33</f>
        <v>17481808.847056877</v>
      </c>
      <c r="C33" s="36">
        <f>'[1]Annual Cost 95%'!C33</f>
        <v>22428212.125487696</v>
      </c>
      <c r="D33" s="36">
        <f>'[1]Annual Cost 95%'!D33</f>
        <v>23647873.207840499</v>
      </c>
      <c r="E33" s="36">
        <f>'[1]Annual Cost 95%'!E33</f>
        <v>15550678.799998267</v>
      </c>
      <c r="F33" s="36">
        <f>'[1]Annual Cost 95%'!F33</f>
        <v>12941959.262743654</v>
      </c>
      <c r="G33" s="36">
        <f>'[1]Annual Cost 95%'!G33</f>
        <v>7758399.6627442325</v>
      </c>
      <c r="H33" s="37">
        <f>'[1]Annual Cost 95%'!H33</f>
        <v>18272613.508658558</v>
      </c>
      <c r="I33" s="37">
        <f>'[1]Annual Cost 95%'!I33</f>
        <v>19429108.034523021</v>
      </c>
      <c r="J33" s="37">
        <f>'[1]Annual Cost 95%'!J33</f>
        <v>12258841.974163335</v>
      </c>
      <c r="K33" s="37">
        <f>'[1]Annual Cost 95%'!K33</f>
        <v>9020657.3017428312</v>
      </c>
      <c r="L33" s="37">
        <f>'[1]Annual Cost 95%'!L33</f>
        <v>8095461.6810512589</v>
      </c>
      <c r="M33" s="37">
        <f>'[1]Annual Cost 95%'!M33</f>
        <v>3469483.5775933969</v>
      </c>
      <c r="N33" s="38">
        <f>'[1]Annual Cost 95%'!N33</f>
        <v>1347804128.4425232</v>
      </c>
      <c r="O33" s="38">
        <f>'[1]Annual Cost 95%'!O33</f>
        <v>2402607359.3975415</v>
      </c>
      <c r="P33" s="38">
        <f>'[1]Annual Cost 95%'!P33</f>
        <v>1758005384.9250305</v>
      </c>
      <c r="Q33" s="38">
        <f>'[1]Annual Cost 95%'!Q33</f>
        <v>586001794.97501004</v>
      </c>
      <c r="R33" s="38">
        <f>'[1]Annual Cost 95%'!R33</f>
        <v>410201256.48250711</v>
      </c>
      <c r="S33" s="38">
        <f>'[1]Annual Cost 95%'!S33</f>
        <v>234400717.99000403</v>
      </c>
    </row>
    <row r="34" spans="1:19" x14ac:dyDescent="0.35">
      <c r="A34">
        <v>2053</v>
      </c>
      <c r="B34" s="36">
        <f>'[1]Annual Cost 95%'!B34</f>
        <v>17881592.535392877</v>
      </c>
      <c r="C34" s="36">
        <f>'[1]Annual Cost 95%'!C34</f>
        <v>22941112.90393427</v>
      </c>
      <c r="D34" s="36">
        <f>'[1]Annual Cost 95%'!D34</f>
        <v>24188665.871519819</v>
      </c>
      <c r="E34" s="36">
        <f>'[1]Annual Cost 95%'!E34</f>
        <v>15906300.336715758</v>
      </c>
      <c r="F34" s="36">
        <f>'[1]Annual Cost 95%'!F34</f>
        <v>13237923.156046662</v>
      </c>
      <c r="G34" s="36">
        <f>'[1]Annual Cost 95%'!G34</f>
        <v>7935823.0438080784</v>
      </c>
      <c r="H34" s="37">
        <f>'[1]Annual Cost 95%'!H34</f>
        <v>18274298.399483226</v>
      </c>
      <c r="I34" s="37">
        <f>'[1]Annual Cost 95%'!I34</f>
        <v>19430899.56400748</v>
      </c>
      <c r="J34" s="37">
        <f>'[1]Annual Cost 95%'!J34</f>
        <v>12259972.343957102</v>
      </c>
      <c r="K34" s="37">
        <f>'[1]Annual Cost 95%'!K34</f>
        <v>9021489.0832891874</v>
      </c>
      <c r="L34" s="37">
        <f>'[1]Annual Cost 95%'!L34</f>
        <v>8096208.1516697835</v>
      </c>
      <c r="M34" s="37">
        <f>'[1]Annual Cost 95%'!M34</f>
        <v>3469803.4935727646</v>
      </c>
      <c r="N34" s="38">
        <f>'[1]Annual Cost 95%'!N34</f>
        <v>1358457579.0969901</v>
      </c>
      <c r="O34" s="38">
        <f>'[1]Annual Cost 95%'!O34</f>
        <v>2421598293.1728954</v>
      </c>
      <c r="P34" s="38">
        <f>'[1]Annual Cost 95%'!P34</f>
        <v>1771901190.126509</v>
      </c>
      <c r="Q34" s="38">
        <f>'[1]Annual Cost 95%'!Q34</f>
        <v>590633730.04216957</v>
      </c>
      <c r="R34" s="38">
        <f>'[1]Annual Cost 95%'!R34</f>
        <v>413443611.02951878</v>
      </c>
      <c r="S34" s="38">
        <f>'[1]Annual Cost 95%'!S34</f>
        <v>236253492.01686785</v>
      </c>
    </row>
    <row r="35" spans="1:19" x14ac:dyDescent="0.35">
      <c r="A35">
        <v>2054</v>
      </c>
      <c r="B35" s="36">
        <f>'[1]Annual Cost 95%'!B35</f>
        <v>18290518.698564168</v>
      </c>
      <c r="C35" s="36">
        <f>'[1]Annual Cost 95%'!C35</f>
        <v>23465742.981491234</v>
      </c>
      <c r="D35" s="36">
        <f>'[1]Annual Cost 95%'!D35</f>
        <v>24741825.681391057</v>
      </c>
      <c r="E35" s="36">
        <f>'[1]Annual Cost 95%'!E35</f>
        <v>16270054.423722776</v>
      </c>
      <c r="F35" s="36">
        <f>'[1]Annual Cost 95%'!F35</f>
        <v>13540655.315603701</v>
      </c>
      <c r="G35" s="36">
        <f>'[1]Annual Cost 95%'!G35</f>
        <v>8117303.8410294447</v>
      </c>
      <c r="H35" s="37">
        <f>'[1]Annual Cost 95%'!H35</f>
        <v>18275983.4456692</v>
      </c>
      <c r="I35" s="37">
        <f>'[1]Annual Cost 95%'!I35</f>
        <v>19432691.258686241</v>
      </c>
      <c r="J35" s="37">
        <f>'[1]Annual Cost 95%'!J35</f>
        <v>12261102.817980602</v>
      </c>
      <c r="K35" s="37">
        <f>'[1]Annual Cost 95%'!K35</f>
        <v>9022320.9415328968</v>
      </c>
      <c r="L35" s="37">
        <f>'[1]Annual Cost 95%'!L35</f>
        <v>8096954.6911192667</v>
      </c>
      <c r="M35" s="37">
        <f>'[1]Annual Cost 95%'!M35</f>
        <v>3470123.439051114</v>
      </c>
      <c r="N35" s="38">
        <f>'[1]Annual Cost 95%'!N35</f>
        <v>1369195237.8410835</v>
      </c>
      <c r="O35" s="38">
        <f>'[1]Annual Cost 95%'!O35</f>
        <v>2440739337.0210624</v>
      </c>
      <c r="P35" s="38">
        <f>'[1]Annual Cost 95%'!P35</f>
        <v>1785906831.9666309</v>
      </c>
      <c r="Q35" s="38">
        <f>'[1]Annual Cost 95%'!Q35</f>
        <v>595302277.32221019</v>
      </c>
      <c r="R35" s="38">
        <f>'[1]Annual Cost 95%'!R35</f>
        <v>416711594.12554723</v>
      </c>
      <c r="S35" s="38">
        <f>'[1]Annual Cost 95%'!S35</f>
        <v>238120910.92888412</v>
      </c>
    </row>
    <row r="36" spans="1:19" x14ac:dyDescent="0.35">
      <c r="A36">
        <v>2055</v>
      </c>
      <c r="B36" s="36">
        <f>'[1]Annual Cost 95%'!B36</f>
        <v>18708796.411749527</v>
      </c>
      <c r="C36" s="36">
        <f>'[1]Annual Cost 95%'!C36</f>
        <v>24002370.5902678</v>
      </c>
      <c r="D36" s="36">
        <f>'[1]Annual Cost 95%'!D36</f>
        <v>25307635.456203811</v>
      </c>
      <c r="E36" s="36">
        <f>'[1]Annual Cost 95%'!E36</f>
        <v>16642127.040684171</v>
      </c>
      <c r="F36" s="36">
        <f>'[1]Annual Cost 95%'!F36</f>
        <v>13850310.521876585</v>
      </c>
      <c r="G36" s="36">
        <f>'[1]Annual Cost 95%'!G36</f>
        <v>8302934.8416485293</v>
      </c>
      <c r="H36" s="37">
        <f>'[1]Annual Cost 95%'!H36</f>
        <v>18277668.647230808</v>
      </c>
      <c r="I36" s="37">
        <f>'[1]Annual Cost 95%'!I36</f>
        <v>19434483.11857453</v>
      </c>
      <c r="J36" s="37">
        <f>'[1]Annual Cost 95%'!J36</f>
        <v>12262233.396243453</v>
      </c>
      <c r="K36" s="37">
        <f>'[1]Annual Cost 95%'!K36</f>
        <v>9023152.876481032</v>
      </c>
      <c r="L36" s="37">
        <f>'[1]Annual Cost 95%'!L36</f>
        <v>8097701.2994060535</v>
      </c>
      <c r="M36" s="37">
        <f>'[1]Annual Cost 95%'!M36</f>
        <v>3470443.4140311661</v>
      </c>
      <c r="N36" s="38">
        <f>'[1]Annual Cost 95%'!N36</f>
        <v>1380017770.2809618</v>
      </c>
      <c r="O36" s="38">
        <f>'[1]Annual Cost 95%'!O36</f>
        <v>2460031677.4573669</v>
      </c>
      <c r="P36" s="38">
        <f>'[1]Annual Cost 95%'!P36</f>
        <v>1800023178.6273415</v>
      </c>
      <c r="Q36" s="38">
        <f>'[1]Annual Cost 95%'!Q36</f>
        <v>600007726.20911384</v>
      </c>
      <c r="R36" s="38">
        <f>'[1]Annual Cost 95%'!R36</f>
        <v>420005408.34637976</v>
      </c>
      <c r="S36" s="38">
        <f>'[1]Annual Cost 95%'!S36</f>
        <v>240003090.48364553</v>
      </c>
    </row>
    <row r="37" spans="1:19" x14ac:dyDescent="0.35">
      <c r="A37">
        <v>2056</v>
      </c>
      <c r="B37" s="36">
        <f>'[1]Annual Cost 95%'!B37</f>
        <v>19136639.531374745</v>
      </c>
      <c r="C37" s="36">
        <f>'[1]Annual Cost 95%'!C37</f>
        <v>24551270.096453644</v>
      </c>
      <c r="D37" s="36">
        <f>'[1]Annual Cost 95%'!D37</f>
        <v>25886384.482363507</v>
      </c>
      <c r="E37" s="36">
        <f>'[1]Annual Cost 95%'!E37</f>
        <v>17022708.42035079</v>
      </c>
      <c r="F37" s="36">
        <f>'[1]Annual Cost 95%'!F37</f>
        <v>14167047.094932463</v>
      </c>
      <c r="G37" s="36">
        <f>'[1]Annual Cost 95%'!G37</f>
        <v>8492810.9548155349</v>
      </c>
      <c r="H37" s="37">
        <f>'[1]Annual Cost 95%'!H37</f>
        <v>18279354.004182372</v>
      </c>
      <c r="I37" s="37">
        <f>'[1]Annual Cost 95%'!I37</f>
        <v>19436275.143687587</v>
      </c>
      <c r="J37" s="37">
        <f>'[1]Annual Cost 95%'!J37</f>
        <v>12263364.078755263</v>
      </c>
      <c r="K37" s="37">
        <f>'[1]Annual Cost 95%'!K37</f>
        <v>9023984.8881406654</v>
      </c>
      <c r="L37" s="37">
        <f>'[1]Annual Cost 95%'!L37</f>
        <v>8098447.9765364947</v>
      </c>
      <c r="M37" s="37">
        <f>'[1]Annual Cost 95%'!M37</f>
        <v>3470763.4185156403</v>
      </c>
      <c r="N37" s="38">
        <f>'[1]Annual Cost 95%'!N37</f>
        <v>1390925847.2839346</v>
      </c>
      <c r="O37" s="38">
        <f>'[1]Annual Cost 95%'!O37</f>
        <v>2479476510.3757095</v>
      </c>
      <c r="P37" s="38">
        <f>'[1]Annual Cost 95%'!P37</f>
        <v>1814251105.1529584</v>
      </c>
      <c r="Q37" s="38">
        <f>'[1]Annual Cost 95%'!Q37</f>
        <v>604750368.38431931</v>
      </c>
      <c r="R37" s="38">
        <f>'[1]Annual Cost 95%'!R37</f>
        <v>423325257.86902362</v>
      </c>
      <c r="S37" s="38">
        <f>'[1]Annual Cost 95%'!S37</f>
        <v>241900147.35372776</v>
      </c>
    </row>
    <row r="38" spans="1:19" x14ac:dyDescent="0.35">
      <c r="A38">
        <v>2057</v>
      </c>
      <c r="B38" s="36">
        <f>'[1]Annual Cost 95%'!B38</f>
        <v>19574266.80445281</v>
      </c>
      <c r="C38" s="36">
        <f>'[1]Annual Cost 95%'!C38</f>
        <v>25112722.140596431</v>
      </c>
      <c r="D38" s="36">
        <f>'[1]Annual Cost 95%'!D38</f>
        <v>26478368.661837325</v>
      </c>
      <c r="E38" s="36">
        <f>'[1]Annual Cost 95%'!E38</f>
        <v>17411993.145821396</v>
      </c>
      <c r="F38" s="36">
        <f>'[1]Annual Cost 95%'!F38</f>
        <v>14491026.975389481</v>
      </c>
      <c r="G38" s="36">
        <f>'[1]Annual Cost 95%'!G38</f>
        <v>8687029.2601156849</v>
      </c>
      <c r="H38" s="37">
        <f>'[1]Annual Cost 95%'!H38</f>
        <v>18281039.516538225</v>
      </c>
      <c r="I38" s="37">
        <f>'[1]Annual Cost 95%'!I38</f>
        <v>19438067.334040642</v>
      </c>
      <c r="J38" s="37">
        <f>'[1]Annual Cost 95%'!J38</f>
        <v>12264494.865525644</v>
      </c>
      <c r="K38" s="37">
        <f>'[1]Annual Cost 95%'!K38</f>
        <v>9024816.9765188694</v>
      </c>
      <c r="L38" s="37">
        <f>'[1]Annual Cost 95%'!L38</f>
        <v>8099194.7225169344</v>
      </c>
      <c r="M38" s="37">
        <f>'[1]Annual Cost 95%'!M38</f>
        <v>3471083.4525072575</v>
      </c>
      <c r="N38" s="38">
        <f>'[1]Annual Cost 95%'!N38</f>
        <v>1401920145.0200496</v>
      </c>
      <c r="O38" s="38">
        <f>'[1]Annual Cost 95%'!O38</f>
        <v>2499075041.1226969</v>
      </c>
      <c r="P38" s="38">
        <f>'[1]Annual Cost 95%'!P38</f>
        <v>1828591493.5044124</v>
      </c>
      <c r="Q38" s="38">
        <f>'[1]Annual Cost 95%'!Q38</f>
        <v>609530497.83480406</v>
      </c>
      <c r="R38" s="38">
        <f>'[1]Annual Cost 95%'!R38</f>
        <v>426671348.48436296</v>
      </c>
      <c r="S38" s="38">
        <f>'[1]Annual Cost 95%'!S38</f>
        <v>243812199.13392165</v>
      </c>
    </row>
    <row r="39" spans="1:19" x14ac:dyDescent="0.35">
      <c r="A39">
        <v>2058</v>
      </c>
      <c r="B39" s="36">
        <f>'[1]Annual Cost 95%'!B39</f>
        <v>20021901.980424579</v>
      </c>
      <c r="C39" s="36">
        <f>'[1]Annual Cost 95%'!C39</f>
        <v>25687013.781087343</v>
      </c>
      <c r="D39" s="36">
        <f>'[1]Annual Cost 95%'!D39</f>
        <v>27083890.663442545</v>
      </c>
      <c r="E39" s="36">
        <f>'[1]Annual Cost 95%'!E39</f>
        <v>17810180.250028841</v>
      </c>
      <c r="F39" s="36">
        <f>'[1]Annual Cost 95%'!F39</f>
        <v>14822415.807213541</v>
      </c>
      <c r="G39" s="36">
        <f>'[1]Annual Cost 95%'!G39</f>
        <v>8885689.0572039299</v>
      </c>
      <c r="H39" s="37">
        <f>'[1]Annual Cost 95%'!H39</f>
        <v>18282725.18431269</v>
      </c>
      <c r="I39" s="37">
        <f>'[1]Annual Cost 95%'!I39</f>
        <v>19439859.689648937</v>
      </c>
      <c r="J39" s="37">
        <f>'[1]Annual Cost 95%'!J39</f>
        <v>12265625.756564211</v>
      </c>
      <c r="K39" s="37">
        <f>'[1]Annual Cost 95%'!K39</f>
        <v>9025649.1416227221</v>
      </c>
      <c r="L39" s="37">
        <f>'[1]Annual Cost 95%'!L39</f>
        <v>8099941.5373537242</v>
      </c>
      <c r="M39" s="37">
        <f>'[1]Annual Cost 95%'!M39</f>
        <v>3471403.5160087389</v>
      </c>
      <c r="N39" s="38">
        <f>'[1]Annual Cost 95%'!N39</f>
        <v>1413001345.0040061</v>
      </c>
      <c r="O39" s="38">
        <f>'[1]Annual Cost 95%'!O39</f>
        <v>2518828484.5723591</v>
      </c>
      <c r="P39" s="38">
        <f>'[1]Annual Cost 95%'!P39</f>
        <v>1843045232.6139214</v>
      </c>
      <c r="Q39" s="38">
        <f>'[1]Annual Cost 95%'!Q39</f>
        <v>614348410.87130702</v>
      </c>
      <c r="R39" s="38">
        <f>'[1]Annual Cost 95%'!R39</f>
        <v>430043887.60991502</v>
      </c>
      <c r="S39" s="38">
        <f>'[1]Annual Cost 95%'!S39</f>
        <v>245739364.34852284</v>
      </c>
    </row>
    <row r="40" spans="1:19" x14ac:dyDescent="0.35">
      <c r="A40">
        <v>2059</v>
      </c>
      <c r="B40" s="36">
        <f>'[1]Annual Cost 95%'!B40</f>
        <v>20479773.925557051</v>
      </c>
      <c r="C40" s="36">
        <f>'[1]Annual Cost 95%'!C40</f>
        <v>26274438.640927844</v>
      </c>
      <c r="D40" s="36">
        <f>'[1]Annual Cost 95%'!D40</f>
        <v>27703260.077594612</v>
      </c>
      <c r="E40" s="36">
        <f>'[1]Annual Cost 95%'!E40</f>
        <v>18217473.317501329</v>
      </c>
      <c r="F40" s="36">
        <f>'[1]Annual Cost 95%'!F40</f>
        <v>15161383.022408511</v>
      </c>
      <c r="G40" s="36">
        <f>'[1]Annual Cost 95%'!G40</f>
        <v>9088891.9165747371</v>
      </c>
      <c r="H40" s="37">
        <f>'[1]Annual Cost 95%'!H40</f>
        <v>18284411.007520106</v>
      </c>
      <c r="I40" s="37">
        <f>'[1]Annual Cost 95%'!I40</f>
        <v>19441652.210527707</v>
      </c>
      <c r="J40" s="37">
        <f>'[1]Annual Cost 95%'!J40</f>
        <v>12266756.751880577</v>
      </c>
      <c r="K40" s="37">
        <f>'[1]Annual Cost 95%'!K40</f>
        <v>9026481.3834592924</v>
      </c>
      <c r="L40" s="37">
        <f>'[1]Annual Cost 95%'!L40</f>
        <v>8100688.4210532112</v>
      </c>
      <c r="M40" s="37">
        <f>'[1]Annual Cost 95%'!M40</f>
        <v>3471723.609022805</v>
      </c>
      <c r="N40" s="38">
        <f>'[1]Annual Cost 95%'!N40</f>
        <v>1424170134.1374025</v>
      </c>
      <c r="O40" s="38">
        <f>'[1]Annual Cost 95%'!O40</f>
        <v>2538738065.2014565</v>
      </c>
      <c r="P40" s="38">
        <f>'[1]Annual Cost 95%'!P40</f>
        <v>1857613218.4400904</v>
      </c>
      <c r="Q40" s="38">
        <f>'[1]Annual Cost 95%'!Q40</f>
        <v>619204406.14669669</v>
      </c>
      <c r="R40" s="38">
        <f>'[1]Annual Cost 95%'!R40</f>
        <v>433443084.30268776</v>
      </c>
      <c r="S40" s="38">
        <f>'[1]Annual Cost 95%'!S40</f>
        <v>247681762.45867869</v>
      </c>
    </row>
    <row r="41" spans="1:19" x14ac:dyDescent="0.35">
      <c r="A41">
        <v>2060</v>
      </c>
      <c r="B41" s="36">
        <f>'[1]Annual Cost 95%'!B41</f>
        <v>22201787.679332867</v>
      </c>
      <c r="C41" s="36">
        <f>'[1]Annual Cost 95%'!C41</f>
        <v>28483688.844415419</v>
      </c>
      <c r="D41" s="36">
        <f>'[1]Annual Cost 95%'!D41</f>
        <v>30032650.775531668</v>
      </c>
      <c r="E41" s="36">
        <f>'[1]Annual Cost 95%'!E41</f>
        <v>19749264.621732142</v>
      </c>
      <c r="F41" s="36">
        <f>'[1]Annual Cost 95%'!F41</f>
        <v>16436207.157955725</v>
      </c>
      <c r="G41" s="36">
        <f>'[1]Annual Cost 95%'!G41</f>
        <v>9853118.9507116787</v>
      </c>
      <c r="H41" s="37">
        <f>'[1]Annual Cost 95%'!H41</f>
        <v>19380455.427591782</v>
      </c>
      <c r="I41" s="37">
        <f>'[1]Annual Cost 95%'!I41</f>
        <v>20607066.530603919</v>
      </c>
      <c r="J41" s="37">
        <f>'[1]Annual Cost 95%'!J41</f>
        <v>13002077.691928664</v>
      </c>
      <c r="K41" s="37">
        <f>'[1]Annual Cost 95%'!K41</f>
        <v>9567566.6034946777</v>
      </c>
      <c r="L41" s="37">
        <f>'[1]Annual Cost 95%'!L41</f>
        <v>8586277.7210849673</v>
      </c>
      <c r="M41" s="37">
        <f>'[1]Annual Cost 95%'!M41</f>
        <v>3679833.3090364137</v>
      </c>
      <c r="N41" s="38">
        <f>'[1]Annual Cost 95%'!N41</f>
        <v>1521332462.7047653</v>
      </c>
      <c r="O41" s="38">
        <f>'[1]Annual Cost 95%'!O41</f>
        <v>2711940476.995451</v>
      </c>
      <c r="P41" s="38">
        <f>'[1]Annual Cost 95%'!P41</f>
        <v>1984346690.4844766</v>
      </c>
      <c r="Q41" s="38">
        <f>'[1]Annual Cost 95%'!Q41</f>
        <v>661448896.82815874</v>
      </c>
      <c r="R41" s="38">
        <f>'[1]Annual Cost 95%'!R41</f>
        <v>463014227.77971119</v>
      </c>
      <c r="S41" s="38">
        <f>'[1]Annual Cost 95%'!S41</f>
        <v>264579558.73126352</v>
      </c>
    </row>
    <row r="42" spans="1:19" x14ac:dyDescent="0.35">
      <c r="A42">
        <v>2061</v>
      </c>
      <c r="B42" s="36">
        <f>'[1]Annual Cost 95%'!B42</f>
        <v>22709510.458122473</v>
      </c>
      <c r="C42" s="36">
        <f>'[1]Annual Cost 95%'!C42</f>
        <v>29135069.618754022</v>
      </c>
      <c r="D42" s="36">
        <f>'[1]Annual Cost 95%'!D42</f>
        <v>30719454.069320709</v>
      </c>
      <c r="E42" s="36">
        <f>'[1]Annual Cost 95%'!E42</f>
        <v>20200901.744725224</v>
      </c>
      <c r="F42" s="36">
        <f>'[1]Annual Cost 95%'!F42</f>
        <v>16812079.447679814</v>
      </c>
      <c r="G42" s="36">
        <f>'[1]Annual Cost 95%'!G42</f>
        <v>10078445.532771409</v>
      </c>
      <c r="H42" s="37">
        <f>'[1]Annual Cost 95%'!H42</f>
        <v>19382242.470890891</v>
      </c>
      <c r="I42" s="37">
        <f>'[1]Annual Cost 95%'!I42</f>
        <v>20608966.677909303</v>
      </c>
      <c r="J42" s="37">
        <f>'[1]Annual Cost 95%'!J42</f>
        <v>13003276.594395155</v>
      </c>
      <c r="K42" s="37">
        <f>'[1]Annual Cost 95%'!K42</f>
        <v>9568448.8147436045</v>
      </c>
      <c r="L42" s="37">
        <f>'[1]Annual Cost 95%'!L42</f>
        <v>8587069.4491288774</v>
      </c>
      <c r="M42" s="37">
        <f>'[1]Annual Cost 95%'!M42</f>
        <v>3680172.6210552324</v>
      </c>
      <c r="N42" s="38">
        <f>'[1]Annual Cost 95%'!N42</f>
        <v>1533357533.6912982</v>
      </c>
      <c r="O42" s="38">
        <f>'[1]Annual Cost 95%'!O42</f>
        <v>2733376473.1018796</v>
      </c>
      <c r="P42" s="38">
        <f>'[1]Annual Cost 95%'!P42</f>
        <v>2000031565.6843021</v>
      </c>
      <c r="Q42" s="38">
        <f>'[1]Annual Cost 95%'!Q42</f>
        <v>666677188.56143403</v>
      </c>
      <c r="R42" s="38">
        <f>'[1]Annual Cost 95%'!R42</f>
        <v>466674031.9930039</v>
      </c>
      <c r="S42" s="38">
        <f>'[1]Annual Cost 95%'!S42</f>
        <v>266670875.4245736</v>
      </c>
    </row>
    <row r="43" spans="1:19" x14ac:dyDescent="0.35">
      <c r="A43">
        <v>2062</v>
      </c>
      <c r="B43" s="36">
        <f>'[1]Annual Cost 95%'!B43</f>
        <v>23228844.122658089</v>
      </c>
      <c r="C43" s="36">
        <f>'[1]Annual Cost 95%'!C43</f>
        <v>29801346.52945669</v>
      </c>
      <c r="D43" s="36">
        <f>'[1]Annual Cost 95%'!D43</f>
        <v>31421963.561270047</v>
      </c>
      <c r="E43" s="36">
        <f>'[1]Annual Cost 95%'!E43</f>
        <v>20662867.155620273</v>
      </c>
      <c r="F43" s="36">
        <f>'[1]Annual Cost 95%'!F43</f>
        <v>17196547.393130597</v>
      </c>
      <c r="G43" s="36">
        <f>'[1]Annual Cost 95%'!G43</f>
        <v>10308925.007923841</v>
      </c>
      <c r="H43" s="37">
        <f>'[1]Annual Cost 95%'!H43</f>
        <v>19384029.678970639</v>
      </c>
      <c r="I43" s="37">
        <f>'[1]Annual Cost 95%'!I43</f>
        <v>20610867.000424478</v>
      </c>
      <c r="J43" s="37">
        <f>'[1]Annual Cost 95%'!J43</f>
        <v>13004475.607410682</v>
      </c>
      <c r="K43" s="37">
        <f>'[1]Annual Cost 95%'!K43</f>
        <v>9569331.1073399354</v>
      </c>
      <c r="L43" s="37">
        <f>'[1]Annual Cost 95%'!L43</f>
        <v>8587861.2501768656</v>
      </c>
      <c r="M43" s="37">
        <f>'[1]Annual Cost 95%'!M43</f>
        <v>3680511.964361513</v>
      </c>
      <c r="N43" s="38">
        <f>'[1]Annual Cost 95%'!N43</f>
        <v>1545477654.4685748</v>
      </c>
      <c r="O43" s="38">
        <f>'[1]Annual Cost 95%'!O43</f>
        <v>2754981905.7918072</v>
      </c>
      <c r="P43" s="38">
        <f>'[1]Annual Cost 95%'!P43</f>
        <v>2015840418.8720541</v>
      </c>
      <c r="Q43" s="38">
        <f>'[1]Annual Cost 95%'!Q43</f>
        <v>671946806.2906847</v>
      </c>
      <c r="R43" s="38">
        <f>'[1]Annual Cost 95%'!R43</f>
        <v>470362764.40347934</v>
      </c>
      <c r="S43" s="38">
        <f>'[1]Annual Cost 95%'!S43</f>
        <v>268778722.51627386</v>
      </c>
    </row>
    <row r="44" spans="1:19" x14ac:dyDescent="0.35">
      <c r="A44">
        <v>2063</v>
      </c>
      <c r="B44" s="36">
        <f>'[1]Annual Cost 95%'!B44</f>
        <v>23760054.197106514</v>
      </c>
      <c r="C44" s="36">
        <f>'[1]Annual Cost 95%'!C44</f>
        <v>30482860.229621146</v>
      </c>
      <c r="D44" s="36">
        <f>'[1]Annual Cost 95%'!D44</f>
        <v>32140538.429419275</v>
      </c>
      <c r="E44" s="36">
        <f>'[1]Annual Cost 95%'!E44</f>
        <v>21135397.047426142</v>
      </c>
      <c r="F44" s="36">
        <f>'[1]Annual Cost 95%'!F44</f>
        <v>17589807.564524587</v>
      </c>
      <c r="G44" s="36">
        <f>'[1]Annual Cost 95%'!G44</f>
        <v>10544675.215382542</v>
      </c>
      <c r="H44" s="37">
        <f>'[1]Annual Cost 95%'!H44</f>
        <v>19385817.051846214</v>
      </c>
      <c r="I44" s="37">
        <f>'[1]Annual Cost 95%'!I44</f>
        <v>20612767.498165593</v>
      </c>
      <c r="J44" s="37">
        <f>'[1]Annual Cost 95%'!J44</f>
        <v>13005674.730985433</v>
      </c>
      <c r="K44" s="37">
        <f>'[1]Annual Cost 95%'!K44</f>
        <v>9570213.4812911693</v>
      </c>
      <c r="L44" s="37">
        <f>'[1]Annual Cost 95%'!L44</f>
        <v>8588653.1242356636</v>
      </c>
      <c r="M44" s="37">
        <f>'[1]Annual Cost 95%'!M44</f>
        <v>3680851.3389581409</v>
      </c>
      <c r="N44" s="38">
        <f>'[1]Annual Cost 95%'!N44</f>
        <v>1557693576.3388307</v>
      </c>
      <c r="O44" s="38">
        <f>'[1]Annual Cost 95%'!O44</f>
        <v>2776758114.343133</v>
      </c>
      <c r="P44" s="38">
        <f>'[1]Annual Cost 95%'!P44</f>
        <v>2031774230.0071707</v>
      </c>
      <c r="Q44" s="38">
        <f>'[1]Annual Cost 95%'!Q44</f>
        <v>677258076.66905689</v>
      </c>
      <c r="R44" s="38">
        <f>'[1]Annual Cost 95%'!R44</f>
        <v>474080653.66833985</v>
      </c>
      <c r="S44" s="38">
        <f>'[1]Annual Cost 95%'!S44</f>
        <v>270903230.66762275</v>
      </c>
    </row>
    <row r="45" spans="1:19" x14ac:dyDescent="0.35">
      <c r="A45">
        <v>2064</v>
      </c>
      <c r="B45" s="36">
        <f>'[1]Annual Cost 95%'!B45</f>
        <v>24303412.277788293</v>
      </c>
      <c r="C45" s="36">
        <f>'[1]Annual Cost 95%'!C45</f>
        <v>31179959.16258885</v>
      </c>
      <c r="D45" s="36">
        <f>'[1]Annual Cost 95%'!D45</f>
        <v>32875546.065690361</v>
      </c>
      <c r="E45" s="36">
        <f>'[1]Annual Cost 95%'!E45</f>
        <v>21618733.014544234</v>
      </c>
      <c r="F45" s="36">
        <f>'[1]Annual Cost 95%'!F45</f>
        <v>17992061.027354896</v>
      </c>
      <c r="G45" s="36">
        <f>'[1]Annual Cost 95%'!G45</f>
        <v>10785816.689173486</v>
      </c>
      <c r="H45" s="37">
        <f>'[1]Annual Cost 95%'!H45</f>
        <v>19387604.589532811</v>
      </c>
      <c r="I45" s="37">
        <f>'[1]Annual Cost 95%'!I45</f>
        <v>20614668.171148814</v>
      </c>
      <c r="J45" s="37">
        <f>'[1]Annual Cost 95%'!J45</f>
        <v>13006873.965129606</v>
      </c>
      <c r="K45" s="37">
        <f>'[1]Annual Cost 95%'!K45</f>
        <v>9571095.9366048053</v>
      </c>
      <c r="L45" s="37">
        <f>'[1]Annual Cost 95%'!L45</f>
        <v>8589445.0713120047</v>
      </c>
      <c r="M45" s="37">
        <f>'[1]Annual Cost 95%'!M45</f>
        <v>3681190.7448480013</v>
      </c>
      <c r="N45" s="38">
        <f>'[1]Annual Cost 95%'!N45</f>
        <v>1570006056.5428216</v>
      </c>
      <c r="O45" s="38">
        <f>'[1]Annual Cost 95%'!O45</f>
        <v>2798706448.6198125</v>
      </c>
      <c r="P45" s="38">
        <f>'[1]Annual Cost 95%'!P45</f>
        <v>2047833986.7949848</v>
      </c>
      <c r="Q45" s="38">
        <f>'[1]Annual Cost 95%'!Q45</f>
        <v>682611328.93166149</v>
      </c>
      <c r="R45" s="38">
        <f>'[1]Annual Cost 95%'!R45</f>
        <v>477827930.25216311</v>
      </c>
      <c r="S45" s="38">
        <f>'[1]Annual Cost 95%'!S45</f>
        <v>273044531.57266462</v>
      </c>
    </row>
    <row r="46" spans="1:19" x14ac:dyDescent="0.35">
      <c r="A46">
        <v>2065</v>
      </c>
      <c r="B46" s="36">
        <f>'[1]Annual Cost 95%'!B46</f>
        <v>24859196.172039051</v>
      </c>
      <c r="C46" s="36">
        <f>'[1]Annual Cost 95%'!C46</f>
        <v>31892999.74009661</v>
      </c>
      <c r="D46" s="36">
        <f>'[1]Annual Cost 95%'!D46</f>
        <v>33627362.26372724</v>
      </c>
      <c r="E46" s="36">
        <f>'[1]Annual Cost 95%'!E46</f>
        <v>22113122.176290549</v>
      </c>
      <c r="F46" s="36">
        <f>'[1]Annual Cost 95%'!F46</f>
        <v>18403513.445191696</v>
      </c>
      <c r="G46" s="36">
        <f>'[1]Annual Cost 95%'!G46</f>
        <v>11032472.719761517</v>
      </c>
      <c r="H46" s="37">
        <f>'[1]Annual Cost 95%'!H46</f>
        <v>19389392.292045631</v>
      </c>
      <c r="I46" s="37">
        <f>'[1]Annual Cost 95%'!I46</f>
        <v>20616569.019390292</v>
      </c>
      <c r="J46" s="37">
        <f>'[1]Annual Cost 95%'!J46</f>
        <v>13008073.309853397</v>
      </c>
      <c r="K46" s="37">
        <f>'[1]Annual Cost 95%'!K46</f>
        <v>9571978.4732883498</v>
      </c>
      <c r="L46" s="37">
        <f>'[1]Annual Cost 95%'!L46</f>
        <v>8590237.0914126206</v>
      </c>
      <c r="M46" s="37">
        <f>'[1]Annual Cost 95%'!M46</f>
        <v>3681530.1820339798</v>
      </c>
      <c r="N46" s="38">
        <f>'[1]Annual Cost 95%'!N46</f>
        <v>1582415858.3067627</v>
      </c>
      <c r="O46" s="38">
        <f>'[1]Annual Cost 95%'!O46</f>
        <v>2820828269.1555333</v>
      </c>
      <c r="P46" s="38">
        <f>'[1]Annual Cost 95%'!P46</f>
        <v>2064020684.7479513</v>
      </c>
      <c r="Q46" s="38">
        <f>'[1]Annual Cost 95%'!Q46</f>
        <v>688006894.9159838</v>
      </c>
      <c r="R46" s="38">
        <f>'[1]Annual Cost 95%'!R46</f>
        <v>481604826.44118869</v>
      </c>
      <c r="S46" s="38">
        <f>'[1]Annual Cost 95%'!S46</f>
        <v>275202757.96639347</v>
      </c>
    </row>
    <row r="47" spans="1:19" x14ac:dyDescent="0.35">
      <c r="A47">
        <v>2066</v>
      </c>
      <c r="B47" s="36">
        <f>'[1]Annual Cost 95%'!B47</f>
        <v>25427690.040246468</v>
      </c>
      <c r="C47" s="36">
        <f>'[1]Annual Cost 95%'!C47</f>
        <v>32622346.524502248</v>
      </c>
      <c r="D47" s="36">
        <f>'[1]Annual Cost 95%'!D47</f>
        <v>34396371.411031075</v>
      </c>
      <c r="E47" s="36">
        <f>'[1]Annual Cost 95%'!E47</f>
        <v>22618817.303242497</v>
      </c>
      <c r="F47" s="36">
        <f>'[1]Annual Cost 95%'!F47</f>
        <v>18824375.184833623</v>
      </c>
      <c r="G47" s="36">
        <f>'[1]Annual Cost 95%'!G47</f>
        <v>11284769.417086126</v>
      </c>
      <c r="H47" s="37">
        <f>'[1]Annual Cost 95%'!H47</f>
        <v>19391180.159399871</v>
      </c>
      <c r="I47" s="37">
        <f>'[1]Annual Cost 95%'!I47</f>
        <v>20618470.042906195</v>
      </c>
      <c r="J47" s="37">
        <f>'[1]Annual Cost 95%'!J47</f>
        <v>13009272.765167003</v>
      </c>
      <c r="K47" s="37">
        <f>'[1]Annual Cost 95%'!K47</f>
        <v>9572861.0913493037</v>
      </c>
      <c r="L47" s="37">
        <f>'[1]Annual Cost 95%'!L47</f>
        <v>8591029.1845442466</v>
      </c>
      <c r="M47" s="37">
        <f>'[1]Annual Cost 95%'!M47</f>
        <v>3681869.6505189626</v>
      </c>
      <c r="N47" s="38">
        <f>'[1]Annual Cost 95%'!N47</f>
        <v>1594923750.8896396</v>
      </c>
      <c r="O47" s="38">
        <f>'[1]Annual Cost 95%'!O47</f>
        <v>2843124947.2380528</v>
      </c>
      <c r="P47" s="38">
        <f>'[1]Annual Cost 95%'!P47</f>
        <v>2080335327.2473559</v>
      </c>
      <c r="Q47" s="38">
        <f>'[1]Annual Cost 95%'!Q47</f>
        <v>693445109.08245194</v>
      </c>
      <c r="R47" s="38">
        <f>'[1]Annual Cost 95%'!R47</f>
        <v>485411576.35771644</v>
      </c>
      <c r="S47" s="38">
        <f>'[1]Annual Cost 95%'!S47</f>
        <v>277378043.63298076</v>
      </c>
    </row>
    <row r="48" spans="1:19" x14ac:dyDescent="0.35">
      <c r="A48">
        <v>2067</v>
      </c>
      <c r="B48" s="36">
        <f>'[1]Annual Cost 95%'!B48</f>
        <v>26009184.541135356</v>
      </c>
      <c r="C48" s="36">
        <f>'[1]Annual Cost 95%'!C48</f>
        <v>33368372.415177528</v>
      </c>
      <c r="D48" s="36">
        <f>'[1]Annual Cost 95%'!D48</f>
        <v>35182966.685489297</v>
      </c>
      <c r="E48" s="36">
        <f>'[1]Annual Cost 95%'!E48</f>
        <v>23136076.946475055</v>
      </c>
      <c r="F48" s="36">
        <f>'[1]Annual Cost 95%'!F48</f>
        <v>19254861.423863769</v>
      </c>
      <c r="G48" s="36">
        <f>'[1]Annual Cost 95%'!G48</f>
        <v>11542835.775038753</v>
      </c>
      <c r="H48" s="37">
        <f>'[1]Annual Cost 95%'!H48</f>
        <v>19392968.191610735</v>
      </c>
      <c r="I48" s="37">
        <f>'[1]Annual Cost 95%'!I48</f>
        <v>20620371.241712682</v>
      </c>
      <c r="J48" s="37">
        <f>'[1]Annual Cost 95%'!J48</f>
        <v>13010472.331080619</v>
      </c>
      <c r="K48" s="37">
        <f>'[1]Annual Cost 95%'!K48</f>
        <v>9573743.7907951735</v>
      </c>
      <c r="L48" s="37">
        <f>'[1]Annual Cost 95%'!L48</f>
        <v>8591821.3507136162</v>
      </c>
      <c r="M48" s="37">
        <f>'[1]Annual Cost 95%'!M48</f>
        <v>3682209.1503058351</v>
      </c>
      <c r="N48" s="38">
        <f>'[1]Annual Cost 95%'!N48</f>
        <v>1607530509.6308928</v>
      </c>
      <c r="O48" s="38">
        <f>'[1]Annual Cost 95%'!O48</f>
        <v>2865597864.9941998</v>
      </c>
      <c r="P48" s="38">
        <f>'[1]Annual Cost 95%'!P48</f>
        <v>2096778925.6055121</v>
      </c>
      <c r="Q48" s="38">
        <f>'[1]Annual Cost 95%'!Q48</f>
        <v>698926308.53517067</v>
      </c>
      <c r="R48" s="38">
        <f>'[1]Annual Cost 95%'!R48</f>
        <v>489248415.97461957</v>
      </c>
      <c r="S48" s="38">
        <f>'[1]Annual Cost 95%'!S48</f>
        <v>279570523.41406828</v>
      </c>
    </row>
    <row r="49" spans="1:19" x14ac:dyDescent="0.35">
      <c r="A49">
        <v>2068</v>
      </c>
      <c r="B49" s="36">
        <f>'[1]Annual Cost 95%'!B49</f>
        <v>26603976.980375264</v>
      </c>
      <c r="C49" s="36">
        <f>'[1]Annual Cost 95%'!C49</f>
        <v>34131458.839163609</v>
      </c>
      <c r="D49" s="36">
        <f>'[1]Annual Cost 95%'!D49</f>
        <v>35987550.256399095</v>
      </c>
      <c r="E49" s="36">
        <f>'[1]Annual Cost 95%'!E49</f>
        <v>23665165.569752414</v>
      </c>
      <c r="F49" s="36">
        <f>'[1]Annual Cost 95%'!F49</f>
        <v>19695192.260665406</v>
      </c>
      <c r="G49" s="36">
        <f>'[1]Annual Cost 95%'!G49</f>
        <v>11806803.737414604</v>
      </c>
      <c r="H49" s="37">
        <f>'[1]Annual Cost 95%'!H49</f>
        <v>19394756.388693415</v>
      </c>
      <c r="I49" s="37">
        <f>'[1]Annual Cost 95%'!I49</f>
        <v>20622272.61582591</v>
      </c>
      <c r="J49" s="37">
        <f>'[1]Annual Cost 95%'!J49</f>
        <v>13011672.007604444</v>
      </c>
      <c r="K49" s="37">
        <f>'[1]Annual Cost 95%'!K49</f>
        <v>9574626.5716334581</v>
      </c>
      <c r="L49" s="37">
        <f>'[1]Annual Cost 95%'!L49</f>
        <v>8592613.5899274629</v>
      </c>
      <c r="M49" s="37">
        <f>'[1]Annual Cost 95%'!M49</f>
        <v>3682548.6813974832</v>
      </c>
      <c r="N49" s="38">
        <f>'[1]Annual Cost 95%'!N49</f>
        <v>1620236915.9984803</v>
      </c>
      <c r="O49" s="38">
        <f>'[1]Annual Cost 95%'!O49</f>
        <v>2888248415.4755516</v>
      </c>
      <c r="P49" s="38">
        <f>'[1]Annual Cost 95%'!P49</f>
        <v>2113352499.1284525</v>
      </c>
      <c r="Q49" s="38">
        <f>'[1]Annual Cost 95%'!Q49</f>
        <v>704450833.04281747</v>
      </c>
      <c r="R49" s="38">
        <f>'[1]Annual Cost 95%'!R49</f>
        <v>493115583.12997228</v>
      </c>
      <c r="S49" s="38">
        <f>'[1]Annual Cost 95%'!S49</f>
        <v>281780333.21712697</v>
      </c>
    </row>
    <row r="50" spans="1:19" x14ac:dyDescent="0.35">
      <c r="A50">
        <v>2069</v>
      </c>
      <c r="B50" s="36">
        <f>'[1]Annual Cost 95%'!B50</f>
        <v>27212371.462586474</v>
      </c>
      <c r="C50" s="36">
        <f>'[1]Annual Cost 95%'!C50</f>
        <v>34911995.94618652</v>
      </c>
      <c r="D50" s="36">
        <f>'[1]Annual Cost 95%'!D50</f>
        <v>36810533.490087904</v>
      </c>
      <c r="E50" s="36">
        <f>'[1]Annual Cost 95%'!E50</f>
        <v>24206353.684742618</v>
      </c>
      <c r="F50" s="36">
        <f>'[1]Annual Cost 95%'!F50</f>
        <v>20145592.826953549</v>
      </c>
      <c r="G50" s="36">
        <f>'[1]Annual Cost 95%'!G50</f>
        <v>12076808.265372679</v>
      </c>
      <c r="H50" s="37">
        <f>'[1]Annual Cost 95%'!H50</f>
        <v>19396544.750663124</v>
      </c>
      <c r="I50" s="37">
        <f>'[1]Annual Cost 95%'!I50</f>
        <v>20624174.165262055</v>
      </c>
      <c r="J50" s="37">
        <f>'[1]Annual Cost 95%'!J50</f>
        <v>13012871.794748677</v>
      </c>
      <c r="K50" s="37">
        <f>'[1]Annual Cost 95%'!K50</f>
        <v>9575509.4338716678</v>
      </c>
      <c r="L50" s="37">
        <f>'[1]Annual Cost 95%'!L50</f>
        <v>8593405.9021925218</v>
      </c>
      <c r="M50" s="37">
        <f>'[1]Annual Cost 95%'!M50</f>
        <v>3682888.2437967947</v>
      </c>
      <c r="N50" s="38">
        <f>'[1]Annual Cost 95%'!N50</f>
        <v>1633043757.6373181</v>
      </c>
      <c r="O50" s="38">
        <f>'[1]Annual Cost 95%'!O50</f>
        <v>2911078002.7447844</v>
      </c>
      <c r="P50" s="38">
        <f>'[1]Annual Cost 95%'!P50</f>
        <v>2130057075.1791108</v>
      </c>
      <c r="Q50" s="38">
        <f>'[1]Annual Cost 95%'!Q50</f>
        <v>710019025.05970359</v>
      </c>
      <c r="R50" s="38">
        <f>'[1]Annual Cost 95%'!R50</f>
        <v>497013317.54179251</v>
      </c>
      <c r="S50" s="38">
        <f>'[1]Annual Cost 95%'!S50</f>
        <v>284007610.02388144</v>
      </c>
    </row>
    <row r="51" spans="1:19" x14ac:dyDescent="0.35">
      <c r="A51">
        <v>2070</v>
      </c>
      <c r="B51" s="36">
        <f>'[1]Annual Cost 95%'!B51</f>
        <v>28599668.24534598</v>
      </c>
      <c r="C51" s="36">
        <f>'[1]Annual Cost 95%'!C51</f>
        <v>36691822.43879658</v>
      </c>
      <c r="D51" s="36">
        <f>'[1]Annual Cost 95%'!D51</f>
        <v>38687148.130332351</v>
      </c>
      <c r="E51" s="36">
        <f>'[1]Annual Cost 95%'!E51</f>
        <v>25440402.567081016</v>
      </c>
      <c r="F51" s="36">
        <f>'[1]Annual Cost 95%'!F51</f>
        <v>21172622.615740623</v>
      </c>
      <c r="G51" s="36">
        <f>'[1]Annual Cost 95%'!G51</f>
        <v>12692488.426713621</v>
      </c>
      <c r="H51" s="37">
        <f>'[1]Annual Cost 95%'!H51</f>
        <v>19931463.744091433</v>
      </c>
      <c r="I51" s="37">
        <f>'[1]Annual Cost 95%'!I51</f>
        <v>21192948.79118583</v>
      </c>
      <c r="J51" s="37">
        <f>'[1]Annual Cost 95%'!J51</f>
        <v>13371741.499200581</v>
      </c>
      <c r="K51" s="37">
        <f>'[1]Annual Cost 95%'!K51</f>
        <v>9839583.3673362769</v>
      </c>
      <c r="L51" s="37">
        <f>'[1]Annual Cost 95%'!L51</f>
        <v>8830395.3296607621</v>
      </c>
      <c r="M51" s="37">
        <f>'[1]Annual Cost 95%'!M51</f>
        <v>3784455.1412831834</v>
      </c>
      <c r="N51" s="38">
        <f>'[1]Annual Cost 95%'!N51</f>
        <v>1691188037.8212147</v>
      </c>
      <c r="O51" s="38">
        <f>'[1]Annual Cost 95%'!O51</f>
        <v>3014726502.2030349</v>
      </c>
      <c r="P51" s="38">
        <f>'[1]Annual Cost 95%'!P51</f>
        <v>2205897440.6363668</v>
      </c>
      <c r="Q51" s="38">
        <f>'[1]Annual Cost 95%'!Q51</f>
        <v>735299146.87878907</v>
      </c>
      <c r="R51" s="38">
        <f>'[1]Annual Cost 95%'!R51</f>
        <v>514709402.81515235</v>
      </c>
      <c r="S51" s="38">
        <f>'[1]Annual Cost 95%'!S51</f>
        <v>294119658.75151563</v>
      </c>
    </row>
    <row r="52" spans="1:19" x14ac:dyDescent="0.35">
      <c r="A52">
        <v>2071</v>
      </c>
      <c r="B52" s="36">
        <f>'[1]Annual Cost 95%'!B52</f>
        <v>29253701.300869025</v>
      </c>
      <c r="C52" s="36">
        <f>'[1]Annual Cost 95%'!C52</f>
        <v>37530911.358866841</v>
      </c>
      <c r="D52" s="36">
        <f>'[1]Annual Cost 95%'!D52</f>
        <v>39571867.263578638</v>
      </c>
      <c r="E52" s="36">
        <f>'[1]Annual Cost 95%'!E52</f>
        <v>26022187.785075352</v>
      </c>
      <c r="F52" s="36">
        <f>'[1]Annual Cost 95%'!F52</f>
        <v>21656809.877775129</v>
      </c>
      <c r="G52" s="36">
        <f>'[1]Annual Cost 95%'!G52</f>
        <v>12982747.282750012</v>
      </c>
      <c r="H52" s="37">
        <f>'[1]Annual Cost 95%'!H52</f>
        <v>19933301.595057238</v>
      </c>
      <c r="I52" s="37">
        <f>'[1]Annual Cost 95%'!I52</f>
        <v>21194902.961833015</v>
      </c>
      <c r="J52" s="37">
        <f>'[1]Annual Cost 95%'!J52</f>
        <v>13372974.487823209</v>
      </c>
      <c r="K52" s="37">
        <f>'[1]Annual Cost 95%'!K52</f>
        <v>9840490.6608510409</v>
      </c>
      <c r="L52" s="37">
        <f>'[1]Annual Cost 95%'!L52</f>
        <v>8831209.5674304236</v>
      </c>
      <c r="M52" s="37">
        <f>'[1]Annual Cost 95%'!M52</f>
        <v>3784804.1003273237</v>
      </c>
      <c r="N52" s="38">
        <f>'[1]Annual Cost 95%'!N52</f>
        <v>1704555698.5429344</v>
      </c>
      <c r="O52" s="38">
        <f>'[1]Annual Cost 95%'!O52</f>
        <v>3038555810.4461002</v>
      </c>
      <c r="P52" s="38">
        <f>'[1]Annual Cost 95%'!P52</f>
        <v>2223333519.8386102</v>
      </c>
      <c r="Q52" s="38">
        <f>'[1]Annual Cost 95%'!Q52</f>
        <v>741111173.27953672</v>
      </c>
      <c r="R52" s="38">
        <f>'[1]Annual Cost 95%'!R52</f>
        <v>518777821.29567575</v>
      </c>
      <c r="S52" s="38">
        <f>'[1]Annual Cost 95%'!S52</f>
        <v>296444469.31181467</v>
      </c>
    </row>
    <row r="53" spans="1:19" x14ac:dyDescent="0.35">
      <c r="A53">
        <v>2072</v>
      </c>
      <c r="B53" s="36">
        <f>'[1]Annual Cost 95%'!B53</f>
        <v>29922691.146591425</v>
      </c>
      <c r="C53" s="36">
        <f>'[1]Annual Cost 95%'!C53</f>
        <v>38389189.029154107</v>
      </c>
      <c r="D53" s="36">
        <f>'[1]Annual Cost 95%'!D53</f>
        <v>40476818.644032583</v>
      </c>
      <c r="E53" s="36">
        <f>'[1]Annual Cost 95%'!E53</f>
        <v>26617277.589700513</v>
      </c>
      <c r="F53" s="36">
        <f>'[1]Annual Cost 95%'!F53</f>
        <v>22152069.802321557</v>
      </c>
      <c r="G53" s="36">
        <f>'[1]Annual Cost 95%'!G53</f>
        <v>13279643.939088054</v>
      </c>
      <c r="H53" s="37">
        <f>'[1]Annual Cost 95%'!H53</f>
        <v>19935139.615488578</v>
      </c>
      <c r="I53" s="37">
        <f>'[1]Annual Cost 95%'!I53</f>
        <v>21196857.312671401</v>
      </c>
      <c r="J53" s="37">
        <f>'[1]Annual Cost 95%'!J53</f>
        <v>13374207.590137905</v>
      </c>
      <c r="K53" s="37">
        <f>'[1]Annual Cost 95%'!K53</f>
        <v>9841398.038026005</v>
      </c>
      <c r="L53" s="37">
        <f>'[1]Annual Cost 95%'!L53</f>
        <v>8832023.8802797496</v>
      </c>
      <c r="M53" s="37">
        <f>'[1]Annual Cost 95%'!M53</f>
        <v>3785153.0915484643</v>
      </c>
      <c r="N53" s="38">
        <f>'[1]Annual Cost 95%'!N53</f>
        <v>1718029021.2899139</v>
      </c>
      <c r="O53" s="38">
        <f>'[1]Annual Cost 95%'!O53</f>
        <v>3062573472.7341943</v>
      </c>
      <c r="P53" s="38">
        <f>'[1]Annual Cost 95%'!P53</f>
        <v>2240907419.0738006</v>
      </c>
      <c r="Q53" s="38">
        <f>'[1]Annual Cost 95%'!Q53</f>
        <v>746969139.69126689</v>
      </c>
      <c r="R53" s="38">
        <f>'[1]Annual Cost 95%'!R53</f>
        <v>522878397.78388691</v>
      </c>
      <c r="S53" s="38">
        <f>'[1]Annual Cost 95%'!S53</f>
        <v>298787655.87650681</v>
      </c>
    </row>
    <row r="54" spans="1:19" x14ac:dyDescent="0.35">
      <c r="A54">
        <v>2073</v>
      </c>
      <c r="B54" s="36">
        <f>'[1]Annual Cost 95%'!B54</f>
        <v>30606979.822676413</v>
      </c>
      <c r="C54" s="36">
        <f>'[1]Annual Cost 95%'!C54</f>
        <v>39267094.26862748</v>
      </c>
      <c r="D54" s="36">
        <f>'[1]Annual Cost 95%'!D54</f>
        <v>41402464.95393049</v>
      </c>
      <c r="E54" s="36">
        <f>'[1]Annual Cost 95%'!E54</f>
        <v>27225976.23761332</v>
      </c>
      <c r="F54" s="36">
        <f>'[1]Annual Cost 95%'!F54</f>
        <v>22658655.605159666</v>
      </c>
      <c r="G54" s="36">
        <f>'[1]Annual Cost 95%'!G54</f>
        <v>13583330.192621894</v>
      </c>
      <c r="H54" s="37">
        <f>'[1]Annual Cost 95%'!H54</f>
        <v>19936977.805401079</v>
      </c>
      <c r="I54" s="37">
        <f>'[1]Annual Cost 95%'!I54</f>
        <v>21198811.843717605</v>
      </c>
      <c r="J54" s="37">
        <f>'[1]Annual Cost 95%'!J54</f>
        <v>13375440.806155154</v>
      </c>
      <c r="K54" s="37">
        <f>'[1]Annual Cost 95%'!K54</f>
        <v>9842305.4988688864</v>
      </c>
      <c r="L54" s="37">
        <f>'[1]Annual Cost 95%'!L54</f>
        <v>8832838.2682156693</v>
      </c>
      <c r="M54" s="37">
        <f>'[1]Annual Cost 95%'!M54</f>
        <v>3785502.1149495719</v>
      </c>
      <c r="N54" s="38">
        <f>'[1]Annual Cost 95%'!N54</f>
        <v>1731608841.2466938</v>
      </c>
      <c r="O54" s="38">
        <f>'[1]Annual Cost 95%'!O54</f>
        <v>3086780977.8745408</v>
      </c>
      <c r="P54" s="38">
        <f>'[1]Annual Cost 95%'!P54</f>
        <v>2258620227.713079</v>
      </c>
      <c r="Q54" s="38">
        <f>'[1]Annual Cost 95%'!Q54</f>
        <v>752873409.23769295</v>
      </c>
      <c r="R54" s="38">
        <f>'[1]Annual Cost 95%'!R54</f>
        <v>527011386.46638513</v>
      </c>
      <c r="S54" s="38">
        <f>'[1]Annual Cost 95%'!S54</f>
        <v>301149363.69507718</v>
      </c>
    </row>
    <row r="55" spans="1:19" x14ac:dyDescent="0.35">
      <c r="A55">
        <v>2074</v>
      </c>
      <c r="B55" s="36">
        <f>'[1]Annual Cost 95%'!B55</f>
        <v>31306917.191251125</v>
      </c>
      <c r="C55" s="36">
        <f>'[1]Annual Cost 95%'!C55</f>
        <v>40165075.931411318</v>
      </c>
      <c r="D55" s="36">
        <f>'[1]Annual Cost 95%'!D55</f>
        <v>42349279.456382334</v>
      </c>
      <c r="E55" s="36">
        <f>'[1]Annual Cost 95%'!E55</f>
        <v>27848594.94338036</v>
      </c>
      <c r="F55" s="36">
        <f>'[1]Annual Cost 95%'!F55</f>
        <v>23176826.292747922</v>
      </c>
      <c r="G55" s="36">
        <f>'[1]Annual Cost 95%'!G55</f>
        <v>13893961.311621137</v>
      </c>
      <c r="H55" s="37">
        <f>'[1]Annual Cost 95%'!H55</f>
        <v>19938816.164810371</v>
      </c>
      <c r="I55" s="37">
        <f>'[1]Annual Cost 95%'!I55</f>
        <v>21200766.554988243</v>
      </c>
      <c r="J55" s="37">
        <f>'[1]Annual Cost 95%'!J55</f>
        <v>13376674.135885438</v>
      </c>
      <c r="K55" s="37">
        <f>'[1]Annual Cost 95%'!K55</f>
        <v>9843213.0433873963</v>
      </c>
      <c r="L55" s="37">
        <f>'[1]Annual Cost 95%'!L55</f>
        <v>8833652.7312451024</v>
      </c>
      <c r="M55" s="37">
        <f>'[1]Annual Cost 95%'!M55</f>
        <v>3785851.1705336147</v>
      </c>
      <c r="N55" s="38">
        <f>'[1]Annual Cost 95%'!N55</f>
        <v>1745296000.1993656</v>
      </c>
      <c r="O55" s="38">
        <f>'[1]Annual Cost 95%'!O55</f>
        <v>3111179826.442347</v>
      </c>
      <c r="P55" s="38">
        <f>'[1]Annual Cost 95%'!P55</f>
        <v>2276473043.7383027</v>
      </c>
      <c r="Q55" s="38">
        <f>'[1]Annual Cost 95%'!Q55</f>
        <v>758824347.91276765</v>
      </c>
      <c r="R55" s="38">
        <f>'[1]Annual Cost 95%'!R55</f>
        <v>531177043.53893739</v>
      </c>
      <c r="S55" s="38">
        <f>'[1]Annual Cost 95%'!S55</f>
        <v>303529739.16510707</v>
      </c>
    </row>
    <row r="56" spans="1:19" x14ac:dyDescent="0.35">
      <c r="A56">
        <v>2075</v>
      </c>
      <c r="B56" s="36">
        <f>'[1]Annual Cost 95%'!B56</f>
        <v>32022861.115283635</v>
      </c>
      <c r="C56" s="36">
        <f>'[1]Annual Cost 95%'!C56</f>
        <v>41083593.136274733</v>
      </c>
      <c r="D56" s="36">
        <f>'[1]Annual Cost 95%'!D56</f>
        <v>43317746.237341039</v>
      </c>
      <c r="E56" s="36">
        <f>'[1]Annual Cost 95%'!E56</f>
        <v>28485452.038595323</v>
      </c>
      <c r="F56" s="36">
        <f>'[1]Annual Cost 95%'!F56</f>
        <v>23706846.794647958</v>
      </c>
      <c r="G56" s="36">
        <f>'[1]Annual Cost 95%'!G56</f>
        <v>14211696.115116185</v>
      </c>
      <c r="H56" s="37">
        <f>'[1]Annual Cost 95%'!H56</f>
        <v>19940654.693732079</v>
      </c>
      <c r="I56" s="37">
        <f>'[1]Annual Cost 95%'!I56</f>
        <v>21202721.446499933</v>
      </c>
      <c r="J56" s="37">
        <f>'[1]Annual Cost 95%'!J56</f>
        <v>13377907.579339242</v>
      </c>
      <c r="K56" s="37">
        <f>'[1]Annual Cost 95%'!K56</f>
        <v>9844120.6715892535</v>
      </c>
      <c r="L56" s="37">
        <f>'[1]Annual Cost 95%'!L56</f>
        <v>8834467.2693749722</v>
      </c>
      <c r="M56" s="37">
        <f>'[1]Annual Cost 95%'!M56</f>
        <v>3786200.2583035594</v>
      </c>
      <c r="N56" s="38">
        <f>'[1]Annual Cost 95%'!N56</f>
        <v>1759091346.5877523</v>
      </c>
      <c r="O56" s="38">
        <f>'[1]Annual Cost 95%'!O56</f>
        <v>3135771530.8738189</v>
      </c>
      <c r="P56" s="38">
        <f>'[1]Annual Cost 95%'!P56</f>
        <v>2294466973.8101115</v>
      </c>
      <c r="Q56" s="38">
        <f>'[1]Annual Cost 95%'!Q56</f>
        <v>764822324.60337055</v>
      </c>
      <c r="R56" s="38">
        <f>'[1]Annual Cost 95%'!R56</f>
        <v>535375627.22235942</v>
      </c>
      <c r="S56" s="38">
        <f>'[1]Annual Cost 95%'!S56</f>
        <v>305928929.84134823</v>
      </c>
    </row>
    <row r="57" spans="1:19" x14ac:dyDescent="0.35">
      <c r="A57">
        <v>2076</v>
      </c>
      <c r="B57" s="36">
        <f>'[1]Annual Cost 95%'!B57</f>
        <v>32755177.641550589</v>
      </c>
      <c r="C57" s="36">
        <f>'[1]Annual Cost 95%'!C57</f>
        <v>42023115.501369156</v>
      </c>
      <c r="D57" s="36">
        <f>'[1]Annual Cost 95%'!D57</f>
        <v>44308360.453105256</v>
      </c>
      <c r="E57" s="36">
        <f>'[1]Annual Cost 95%'!E57</f>
        <v>29136873.134635117</v>
      </c>
      <c r="F57" s="36">
        <f>'[1]Annual Cost 95%'!F57</f>
        <v>24248988.098977372</v>
      </c>
      <c r="G57" s="36">
        <f>'[1]Annual Cost 95%'!G57</f>
        <v>14536697.054099001</v>
      </c>
      <c r="H57" s="37">
        <f>'[1]Annual Cost 95%'!H57</f>
        <v>19942493.392181836</v>
      </c>
      <c r="I57" s="37">
        <f>'[1]Annual Cost 95%'!I57</f>
        <v>21204676.518269297</v>
      </c>
      <c r="J57" s="37">
        <f>'[1]Annual Cost 95%'!J57</f>
        <v>13379141.136527054</v>
      </c>
      <c r="K57" s="37">
        <f>'[1]Annual Cost 95%'!K57</f>
        <v>9845028.3834821712</v>
      </c>
      <c r="L57" s="37">
        <f>'[1]Annual Cost 95%'!L57</f>
        <v>8835281.8826122079</v>
      </c>
      <c r="M57" s="37">
        <f>'[1]Annual Cost 95%'!M57</f>
        <v>3786549.3782623741</v>
      </c>
      <c r="N57" s="38">
        <f>'[1]Annual Cost 95%'!N57</f>
        <v>1772995735.5580013</v>
      </c>
      <c r="O57" s="38">
        <f>'[1]Annual Cost 95%'!O57</f>
        <v>3160557615.5599151</v>
      </c>
      <c r="P57" s="38">
        <f>'[1]Annual Cost 95%'!P57</f>
        <v>2312603133.3365231</v>
      </c>
      <c r="Q57" s="38">
        <f>'[1]Annual Cost 95%'!Q57</f>
        <v>770867711.11217439</v>
      </c>
      <c r="R57" s="38">
        <f>'[1]Annual Cost 95%'!R57</f>
        <v>539607397.77852213</v>
      </c>
      <c r="S57" s="38">
        <f>'[1]Annual Cost 95%'!S57</f>
        <v>308347084.44486982</v>
      </c>
    </row>
    <row r="58" spans="1:19" x14ac:dyDescent="0.35">
      <c r="A58">
        <v>2077</v>
      </c>
      <c r="B58" s="36">
        <f>'[1]Annual Cost 95%'!B58</f>
        <v>33504241.18778909</v>
      </c>
      <c r="C58" s="36">
        <f>'[1]Annual Cost 95%'!C58</f>
        <v>42984123.384334058</v>
      </c>
      <c r="D58" s="36">
        <f>'[1]Annual Cost 95%'!D58</f>
        <v>45321628.583482139</v>
      </c>
      <c r="E58" s="36">
        <f>'[1]Annual Cost 95%'!E58</f>
        <v>29803191.289137967</v>
      </c>
      <c r="F58" s="36">
        <f>'[1]Annual Cost 95%'!F58</f>
        <v>24803527.390960135</v>
      </c>
      <c r="G58" s="36">
        <f>'[1]Annual Cost 95%'!G58</f>
        <v>14869130.294580815</v>
      </c>
      <c r="H58" s="37">
        <f>'[1]Annual Cost 95%'!H58</f>
        <v>19944332.260175277</v>
      </c>
      <c r="I58" s="37">
        <f>'[1]Annual Cost 95%'!I58</f>
        <v>21206631.77031295</v>
      </c>
      <c r="J58" s="37">
        <f>'[1]Annual Cost 95%'!J58</f>
        <v>13380374.80745936</v>
      </c>
      <c r="K58" s="37">
        <f>'[1]Annual Cost 95%'!K58</f>
        <v>9845936.1790738683</v>
      </c>
      <c r="L58" s="37">
        <f>'[1]Annual Cost 95%'!L58</f>
        <v>8836096.5709637292</v>
      </c>
      <c r="M58" s="37">
        <f>'[1]Annual Cost 95%'!M58</f>
        <v>3786898.5304130269</v>
      </c>
      <c r="N58" s="38">
        <f>'[1]Annual Cost 95%'!N58</f>
        <v>1787010029.0155931</v>
      </c>
      <c r="O58" s="38">
        <f>'[1]Annual Cost 95%'!O58</f>
        <v>3185539616.9408393</v>
      </c>
      <c r="P58" s="38">
        <f>'[1]Annual Cost 95%'!P58</f>
        <v>2330882646.5420775</v>
      </c>
      <c r="Q58" s="38">
        <f>'[1]Annual Cost 95%'!Q58</f>
        <v>776960882.18069267</v>
      </c>
      <c r="R58" s="38">
        <f>'[1]Annual Cost 95%'!R58</f>
        <v>543872617.52648485</v>
      </c>
      <c r="S58" s="38">
        <f>'[1]Annual Cost 95%'!S58</f>
        <v>310784352.87227708</v>
      </c>
    </row>
    <row r="59" spans="1:19" x14ac:dyDescent="0.35">
      <c r="A59">
        <v>2078</v>
      </c>
      <c r="B59" s="36">
        <f>'[1]Annual Cost 95%'!B59</f>
        <v>34270434.734128445</v>
      </c>
      <c r="C59" s="36">
        <f>'[1]Annual Cost 95%'!C59</f>
        <v>43967108.127893463</v>
      </c>
      <c r="D59" s="36">
        <f>'[1]Annual Cost 95%'!D59</f>
        <v>46358068.690739639</v>
      </c>
      <c r="E59" s="36">
        <f>'[1]Annual Cost 95%'!E59</f>
        <v>30484747.176288676</v>
      </c>
      <c r="F59" s="36">
        <f>'[1]Annual Cost 95%'!F59</f>
        <v>25370748.194645476</v>
      </c>
      <c r="G59" s="36">
        <f>'[1]Annual Cost 95%'!G59</f>
        <v>15209165.802549252</v>
      </c>
      <c r="H59" s="37">
        <f>'[1]Annual Cost 95%'!H59</f>
        <v>19946171.297728028</v>
      </c>
      <c r="I59" s="37">
        <f>'[1]Annual Cost 95%'!I59</f>
        <v>21208587.202647522</v>
      </c>
      <c r="J59" s="37">
        <f>'[1]Annual Cost 95%'!J59</f>
        <v>13381608.59214665</v>
      </c>
      <c r="K59" s="37">
        <f>'[1]Annual Cost 95%'!K59</f>
        <v>9846844.0583720617</v>
      </c>
      <c r="L59" s="37">
        <f>'[1]Annual Cost 95%'!L59</f>
        <v>8836911.3344364688</v>
      </c>
      <c r="M59" s="37">
        <f>'[1]Annual Cost 95%'!M59</f>
        <v>3787247.714758486</v>
      </c>
      <c r="N59" s="38">
        <f>'[1]Annual Cost 95%'!N59</f>
        <v>1801135095.6787694</v>
      </c>
      <c r="O59" s="38">
        <f>'[1]Annual Cost 95%'!O59</f>
        <v>3210719083.601284</v>
      </c>
      <c r="P59" s="38">
        <f>'[1]Annual Cost 95%'!P59</f>
        <v>2349306646.5375252</v>
      </c>
      <c r="Q59" s="38">
        <f>'[1]Annual Cost 95%'!Q59</f>
        <v>783102215.51250839</v>
      </c>
      <c r="R59" s="38">
        <f>'[1]Annual Cost 95%'!R59</f>
        <v>548171550.85875595</v>
      </c>
      <c r="S59" s="38">
        <f>'[1]Annual Cost 95%'!S59</f>
        <v>313240886.20500338</v>
      </c>
    </row>
    <row r="60" spans="1:19" x14ac:dyDescent="0.35">
      <c r="A60">
        <v>2079</v>
      </c>
      <c r="B60" s="36">
        <f>'[1]Annual Cost 95%'!B60</f>
        <v>35054150.018899716</v>
      </c>
      <c r="C60" s="36">
        <f>'[1]Annual Cost 95%'!C60</f>
        <v>44972572.311069012</v>
      </c>
      <c r="D60" s="36">
        <f>'[1]Annual Cost 95%'!D60</f>
        <v>47418210.684480622</v>
      </c>
      <c r="E60" s="36">
        <f>'[1]Annual Cost 95%'!E60</f>
        <v>31181889.260998003</v>
      </c>
      <c r="F60" s="36">
        <f>'[1]Annual Cost 95%'!F60</f>
        <v>25950940.517867617</v>
      </c>
      <c r="G60" s="36">
        <f>'[1]Annual Cost 95%'!G60</f>
        <v>15556977.430868285</v>
      </c>
      <c r="H60" s="37">
        <f>'[1]Annual Cost 95%'!H60</f>
        <v>19948010.50485573</v>
      </c>
      <c r="I60" s="37">
        <f>'[1]Annual Cost 95%'!I60</f>
        <v>21210542.815289635</v>
      </c>
      <c r="J60" s="37">
        <f>'[1]Annual Cost 95%'!J60</f>
        <v>13382842.490599411</v>
      </c>
      <c r="K60" s="37">
        <f>'[1]Annual Cost 95%'!K60</f>
        <v>9847752.021384472</v>
      </c>
      <c r="L60" s="37">
        <f>'[1]Annual Cost 95%'!L60</f>
        <v>8837726.1730373483</v>
      </c>
      <c r="M60" s="37">
        <f>'[1]Annual Cost 95%'!M60</f>
        <v>3787596.9313017204</v>
      </c>
      <c r="N60" s="38">
        <f>'[1]Annual Cost 95%'!N60</f>
        <v>1815371811.1323833</v>
      </c>
      <c r="O60" s="38">
        <f>'[1]Annual Cost 95%'!O60</f>
        <v>3236097576.3664222</v>
      </c>
      <c r="P60" s="38">
        <f>'[1]Annual Cost 95%'!P60</f>
        <v>2367876275.3900652</v>
      </c>
      <c r="Q60" s="38">
        <f>'[1]Annual Cost 95%'!Q60</f>
        <v>789292091.79668844</v>
      </c>
      <c r="R60" s="38">
        <f>'[1]Annual Cost 95%'!R60</f>
        <v>552504464.25768197</v>
      </c>
      <c r="S60" s="38">
        <f>'[1]Annual Cost 95%'!S60</f>
        <v>315716836.71867537</v>
      </c>
    </row>
    <row r="61" spans="1:19" x14ac:dyDescent="0.35">
      <c r="A61">
        <v>2080</v>
      </c>
      <c r="B61" s="36">
        <f>'[1]Annual Cost 95%'!B61</f>
        <v>35926925.923012331</v>
      </c>
      <c r="C61" s="36">
        <f>'[1]Annual Cost 95%'!C61</f>
        <v>46092296.436112709</v>
      </c>
      <c r="D61" s="36">
        <f>'[1]Annual Cost 95%'!D61</f>
        <v>48598826.151671715</v>
      </c>
      <c r="E61" s="36">
        <f>'[1]Annual Cost 95%'!E61</f>
        <v>31958253.873377245</v>
      </c>
      <c r="F61" s="36">
        <f>'[1]Annual Cost 95%'!F61</f>
        <v>26597065.315098271</v>
      </c>
      <c r="G61" s="36">
        <f>'[1]Annual Cost 95%'!G61</f>
        <v>15944314.023972524</v>
      </c>
      <c r="H61" s="37">
        <f>'[1]Annual Cost 95%'!H61</f>
        <v>19989430.551332589</v>
      </c>
      <c r="I61" s="37">
        <f>'[1]Annual Cost 95%'!I61</f>
        <v>21254584.383695412</v>
      </c>
      <c r="J61" s="37">
        <f>'[1]Annual Cost 95%'!J61</f>
        <v>13410630.623045916</v>
      </c>
      <c r="K61" s="37">
        <f>'[1]Annual Cost 95%'!K61</f>
        <v>9868199.892430013</v>
      </c>
      <c r="L61" s="37">
        <f>'[1]Annual Cost 95%'!L61</f>
        <v>8856076.8265397567</v>
      </c>
      <c r="M61" s="37">
        <f>'[1]Annual Cost 95%'!M61</f>
        <v>3795461.4970884663</v>
      </c>
      <c r="N61" s="38">
        <f>'[1]Annual Cost 95%'!N61</f>
        <v>1833351239.8320265</v>
      </c>
      <c r="O61" s="38">
        <f>'[1]Annual Cost 95%'!O61</f>
        <v>3268147862.3092642</v>
      </c>
      <c r="P61" s="38">
        <f>'[1]Annual Cost 95%'!P61</f>
        <v>2391327704.1287303</v>
      </c>
      <c r="Q61" s="38">
        <f>'[1]Annual Cost 95%'!Q61</f>
        <v>797109234.70957673</v>
      </c>
      <c r="R61" s="38">
        <f>'[1]Annual Cost 95%'!R61</f>
        <v>557976464.29670382</v>
      </c>
      <c r="S61" s="38">
        <f>'[1]Annual Cost 95%'!S61</f>
        <v>318843693.88383073</v>
      </c>
    </row>
    <row r="62" spans="1:19" x14ac:dyDescent="0.35">
      <c r="A62">
        <v>2081</v>
      </c>
      <c r="B62" s="36">
        <f>'[1]Annual Cost 95%'!B62</f>
        <v>36748522.765863873</v>
      </c>
      <c r="C62" s="36">
        <f>'[1]Annual Cost 95%'!C62</f>
        <v>47146360.602716818</v>
      </c>
      <c r="D62" s="36">
        <f>'[1]Annual Cost 95%'!D62</f>
        <v>49710211.028242208</v>
      </c>
      <c r="E62" s="36">
        <f>'[1]Annual Cost 95%'!E62</f>
        <v>32689092.925448675</v>
      </c>
      <c r="F62" s="36">
        <f>'[1]Annual Cost 95%'!F62</f>
        <v>27205301.737519372</v>
      </c>
      <c r="G62" s="36">
        <f>'[1]Annual Cost 95%'!G62</f>
        <v>16308937.429036485</v>
      </c>
      <c r="H62" s="37">
        <f>'[1]Annual Cost 95%'!H62</f>
        <v>19991273.747332461</v>
      </c>
      <c r="I62" s="37">
        <f>'[1]Annual Cost 95%'!I62</f>
        <v>21256544.23766996</v>
      </c>
      <c r="J62" s="37">
        <f>'[1]Annual Cost 95%'!J62</f>
        <v>13411867.197577473</v>
      </c>
      <c r="K62" s="37">
        <f>'[1]Annual Cost 95%'!K62</f>
        <v>9869109.8246324807</v>
      </c>
      <c r="L62" s="37">
        <f>'[1]Annual Cost 95%'!L62</f>
        <v>8856893.4323624838</v>
      </c>
      <c r="M62" s="37">
        <f>'[1]Annual Cost 95%'!M62</f>
        <v>3795811.4710124927</v>
      </c>
      <c r="N62" s="38">
        <f>'[1]Annual Cost 95%'!N62</f>
        <v>1847842601.4131978</v>
      </c>
      <c r="O62" s="38">
        <f>'[1]Annual Cost 95%'!O62</f>
        <v>3293980289.4756999</v>
      </c>
      <c r="P62" s="38">
        <f>'[1]Annual Cost 95%'!P62</f>
        <v>2410229480.1041713</v>
      </c>
      <c r="Q62" s="38">
        <f>'[1]Annual Cost 95%'!Q62</f>
        <v>803409826.70139039</v>
      </c>
      <c r="R62" s="38">
        <f>'[1]Annual Cost 95%'!R62</f>
        <v>562386878.69097328</v>
      </c>
      <c r="S62" s="38">
        <f>'[1]Annual Cost 95%'!S62</f>
        <v>321363930.68055618</v>
      </c>
    </row>
    <row r="63" spans="1:19" x14ac:dyDescent="0.35">
      <c r="A63">
        <v>2082</v>
      </c>
      <c r="B63" s="36">
        <f>'[1]Annual Cost 95%'!B63</f>
        <v>37588908.340421274</v>
      </c>
      <c r="C63" s="36">
        <f>'[1]Annual Cost 95%'!C63</f>
        <v>48224529.692555971</v>
      </c>
      <c r="D63" s="36">
        <f>'[1]Annual Cost 95%'!D63</f>
        <v>50847011.669794671</v>
      </c>
      <c r="E63" s="36">
        <f>'[1]Annual Cost 95%'!E63</f>
        <v>33436645.20979334</v>
      </c>
      <c r="F63" s="36">
        <f>'[1]Annual Cost 95%'!F63</f>
        <v>27827447.647366133</v>
      </c>
      <c r="G63" s="36">
        <f>'[1]Annual Cost 95%'!G63</f>
        <v>16681899.244101688</v>
      </c>
      <c r="H63" s="37">
        <f>'[1]Annual Cost 95%'!H63</f>
        <v>19993117.113290723</v>
      </c>
      <c r="I63" s="37">
        <f>'[1]Annual Cost 95%'!I63</f>
        <v>21258504.272359755</v>
      </c>
      <c r="J63" s="37">
        <f>'[1]Annual Cost 95%'!J63</f>
        <v>13413103.88613175</v>
      </c>
      <c r="K63" s="37">
        <f>'[1]Annual Cost 95%'!K63</f>
        <v>9870019.8407384567</v>
      </c>
      <c r="L63" s="37">
        <f>'[1]Annual Cost 95%'!L63</f>
        <v>8857710.1134832315</v>
      </c>
      <c r="M63" s="37">
        <f>'[1]Annual Cost 95%'!M63</f>
        <v>3796161.4772070991</v>
      </c>
      <c r="N63" s="38">
        <f>'[1]Annual Cost 95%'!N63</f>
        <v>1862448507.0904014</v>
      </c>
      <c r="O63" s="38">
        <f>'[1]Annual Cost 95%'!O63</f>
        <v>3320016903.943759</v>
      </c>
      <c r="P63" s="38">
        <f>'[1]Annual Cost 95%'!P63</f>
        <v>2429280661.4222627</v>
      </c>
      <c r="Q63" s="38">
        <f>'[1]Annual Cost 95%'!Q63</f>
        <v>809760220.4740876</v>
      </c>
      <c r="R63" s="38">
        <f>'[1]Annual Cost 95%'!R63</f>
        <v>566832154.33186138</v>
      </c>
      <c r="S63" s="38">
        <f>'[1]Annual Cost 95%'!S63</f>
        <v>323904088.18963504</v>
      </c>
    </row>
    <row r="64" spans="1:19" x14ac:dyDescent="0.35">
      <c r="A64">
        <v>2083</v>
      </c>
      <c r="B64" s="36">
        <f>'[1]Annual Cost 95%'!B64</f>
        <v>38448512.31780874</v>
      </c>
      <c r="C64" s="36">
        <f>'[1]Annual Cost 95%'!C64</f>
        <v>49327354.950367019</v>
      </c>
      <c r="D64" s="36">
        <f>'[1]Annual Cost 95%'!D64</f>
        <v>52009809.298121125</v>
      </c>
      <c r="E64" s="36">
        <f>'[1]Annual Cost 95%'!E64</f>
        <v>34201292.93386475</v>
      </c>
      <c r="F64" s="36">
        <f>'[1]Annual Cost 95%'!F64</f>
        <v>28463821.134501815</v>
      </c>
      <c r="G64" s="36">
        <f>'[1]Annual Cost 95%'!G64</f>
        <v>17063390.156546898</v>
      </c>
      <c r="H64" s="37">
        <f>'[1]Annual Cost 95%'!H64</f>
        <v>19994960.649223048</v>
      </c>
      <c r="I64" s="37">
        <f>'[1]Annual Cost 95%'!I64</f>
        <v>21260464.487781469</v>
      </c>
      <c r="J64" s="37">
        <f>'[1]Annual Cost 95%'!J64</f>
        <v>13414340.68871926</v>
      </c>
      <c r="K64" s="37">
        <f>'[1]Annual Cost 95%'!K64</f>
        <v>9870929.9407556821</v>
      </c>
      <c r="L64" s="37">
        <f>'[1]Annual Cost 95%'!L64</f>
        <v>8858526.8699089456</v>
      </c>
      <c r="M64" s="37">
        <f>'[1]Annual Cost 95%'!M64</f>
        <v>3796511.5156752621</v>
      </c>
      <c r="N64" s="38">
        <f>'[1]Annual Cost 95%'!N64</f>
        <v>1877169862.2547467</v>
      </c>
      <c r="O64" s="38">
        <f>'[1]Annual Cost 95%'!O64</f>
        <v>3346259319.6715045</v>
      </c>
      <c r="P64" s="38">
        <f>'[1]Annual Cost 95%'!P64</f>
        <v>2448482429.0279303</v>
      </c>
      <c r="Q64" s="38">
        <f>'[1]Annual Cost 95%'!Q64</f>
        <v>816160809.67597675</v>
      </c>
      <c r="R64" s="38">
        <f>'[1]Annual Cost 95%'!R64</f>
        <v>571312566.77318382</v>
      </c>
      <c r="S64" s="38">
        <f>'[1]Annual Cost 95%'!S64</f>
        <v>326464323.87039071</v>
      </c>
    </row>
    <row r="65" spans="1:19" x14ac:dyDescent="0.35">
      <c r="A65">
        <v>2084</v>
      </c>
      <c r="B65" s="36">
        <f>'[1]Annual Cost 95%'!B65</f>
        <v>39327774.195107751</v>
      </c>
      <c r="C65" s="36">
        <f>'[1]Annual Cost 95%'!C65</f>
        <v>50455400.227056839</v>
      </c>
      <c r="D65" s="36">
        <f>'[1]Annual Cost 95%'!D65</f>
        <v>53199198.426715523</v>
      </c>
      <c r="E65" s="36">
        <f>'[1]Annual Cost 95%'!E65</f>
        <v>34983427.045648172</v>
      </c>
      <c r="F65" s="36">
        <f>'[1]Annual Cost 95%'!F65</f>
        <v>29114747.563044883</v>
      </c>
      <c r="G65" s="36">
        <f>'[1]Annual Cost 95%'!G65</f>
        <v>17453605.214495495</v>
      </c>
      <c r="H65" s="37">
        <f>'[1]Annual Cost 95%'!H65</f>
        <v>19996804.355145115</v>
      </c>
      <c r="I65" s="37">
        <f>'[1]Annual Cost 95%'!I65</f>
        <v>21262424.883951768</v>
      </c>
      <c r="J65" s="37">
        <f>'[1]Annual Cost 95%'!J65</f>
        <v>13415577.60535052</v>
      </c>
      <c r="K65" s="37">
        <f>'[1]Annual Cost 95%'!K65</f>
        <v>9871840.1246918906</v>
      </c>
      <c r="L65" s="37">
        <f>'[1]Annual Cost 95%'!L65</f>
        <v>8859343.7016465701</v>
      </c>
      <c r="M65" s="37">
        <f>'[1]Annual Cost 95%'!M65</f>
        <v>3796861.5864199582</v>
      </c>
      <c r="N65" s="38">
        <f>'[1]Annual Cost 95%'!N65</f>
        <v>1892007579.4538271</v>
      </c>
      <c r="O65" s="38">
        <f>'[1]Annual Cost 95%'!O65</f>
        <v>3372709163.3742132</v>
      </c>
      <c r="P65" s="38">
        <f>'[1]Annual Cost 95%'!P65</f>
        <v>2467835973.200644</v>
      </c>
      <c r="Q65" s="38">
        <f>'[1]Annual Cost 95%'!Q65</f>
        <v>822611991.06688142</v>
      </c>
      <c r="R65" s="38">
        <f>'[1]Annual Cost 95%'!R65</f>
        <v>575828393.74681699</v>
      </c>
      <c r="S65" s="38">
        <f>'[1]Annual Cost 95%'!S65</f>
        <v>329044796.42675257</v>
      </c>
    </row>
    <row r="66" spans="1:19" x14ac:dyDescent="0.35">
      <c r="A66">
        <v>2085</v>
      </c>
      <c r="B66" s="36">
        <f>'[1]Annual Cost 95%'!B66</f>
        <v>40227143.520062506</v>
      </c>
      <c r="C66" s="36">
        <f>'[1]Annual Cost 95%'!C66</f>
        <v>51609242.267987154</v>
      </c>
      <c r="D66" s="36">
        <f>'[1]Annual Cost 95%'!D66</f>
        <v>54415787.164735712</v>
      </c>
      <c r="E66" s="36">
        <f>'[1]Annual Cost 95%'!E66</f>
        <v>35783447.433543965</v>
      </c>
      <c r="F66" s="36">
        <f>'[1]Annual Cost 95%'!F66</f>
        <v>29780559.737720687</v>
      </c>
      <c r="G66" s="36">
        <f>'[1]Annual Cost 95%'!G66</f>
        <v>17852743.926539365</v>
      </c>
      <c r="H66" s="37">
        <f>'[1]Annual Cost 95%'!H66</f>
        <v>19998648.23107259</v>
      </c>
      <c r="I66" s="37">
        <f>'[1]Annual Cost 95%'!I66</f>
        <v>21264385.460887313</v>
      </c>
      <c r="J66" s="37">
        <f>'[1]Annual Cost 95%'!J66</f>
        <v>13416814.636036042</v>
      </c>
      <c r="K66" s="37">
        <f>'[1]Annual Cost 95%'!K66</f>
        <v>9872750.3925548233</v>
      </c>
      <c r="L66" s="37">
        <f>'[1]Annual Cost 95%'!L66</f>
        <v>8860160.608703047</v>
      </c>
      <c r="M66" s="37">
        <f>'[1]Annual Cost 95%'!M66</f>
        <v>3797211.6894441629</v>
      </c>
      <c r="N66" s="38">
        <f>'[1]Annual Cost 95%'!N66</f>
        <v>1906962578.4482884</v>
      </c>
      <c r="O66" s="38">
        <f>'[1]Annual Cost 95%'!O66</f>
        <v>3399368074.6252093</v>
      </c>
      <c r="P66" s="38">
        <f>'[1]Annual Cost 95%'!P66</f>
        <v>2487342493.6282024</v>
      </c>
      <c r="Q66" s="38">
        <f>'[1]Annual Cost 95%'!Q66</f>
        <v>829114164.54273403</v>
      </c>
      <c r="R66" s="38">
        <f>'[1]Annual Cost 95%'!R66</f>
        <v>580379915.17991388</v>
      </c>
      <c r="S66" s="38">
        <f>'[1]Annual Cost 95%'!S66</f>
        <v>331645665.81709367</v>
      </c>
    </row>
    <row r="67" spans="1:19" x14ac:dyDescent="0.35">
      <c r="A67">
        <v>2086</v>
      </c>
      <c r="B67" s="36">
        <f>'[1]Annual Cost 95%'!B67</f>
        <v>41147080.120924011</v>
      </c>
      <c r="C67" s="36">
        <f>'[1]Annual Cost 95%'!C67</f>
        <v>52789471.007852115</v>
      </c>
      <c r="D67" s="36">
        <f>'[1]Annual Cost 95%'!D67</f>
        <v>55660197.527916588</v>
      </c>
      <c r="E67" s="36">
        <f>'[1]Annual Cost 95%'!E67</f>
        <v>36601763.130821943</v>
      </c>
      <c r="F67" s="36">
        <f>'[1]Annual Cost 95%'!F67</f>
        <v>30461598.074017387</v>
      </c>
      <c r="G67" s="36">
        <f>'[1]Annual Cost 95%'!G67</f>
        <v>18261010.36374341</v>
      </c>
      <c r="H67" s="37">
        <f>'[1]Annual Cost 95%'!H67</f>
        <v>20000492.277021155</v>
      </c>
      <c r="I67" s="37">
        <f>'[1]Annual Cost 95%'!I67</f>
        <v>21266346.218604773</v>
      </c>
      <c r="J67" s="37">
        <f>'[1]Annual Cost 95%'!J67</f>
        <v>13418051.780786345</v>
      </c>
      <c r="K67" s="37">
        <f>'[1]Annual Cost 95%'!K67</f>
        <v>9873660.7443522159</v>
      </c>
      <c r="L67" s="37">
        <f>'[1]Annual Cost 95%'!L67</f>
        <v>8860977.5910853222</v>
      </c>
      <c r="M67" s="37">
        <f>'[1]Annual Cost 95%'!M67</f>
        <v>3797561.8247508523</v>
      </c>
      <c r="N67" s="38">
        <f>'[1]Annual Cost 95%'!N67</f>
        <v>1922035786.2688417</v>
      </c>
      <c r="O67" s="38">
        <f>'[1]Annual Cost 95%'!O67</f>
        <v>3426237705.9575</v>
      </c>
      <c r="P67" s="38">
        <f>'[1]Annual Cost 95%'!P67</f>
        <v>2507003199.4810977</v>
      </c>
      <c r="Q67" s="38">
        <f>'[1]Annual Cost 95%'!Q67</f>
        <v>835667733.16036594</v>
      </c>
      <c r="R67" s="38">
        <f>'[1]Annual Cost 95%'!R67</f>
        <v>584967413.21225619</v>
      </c>
      <c r="S67" s="38">
        <f>'[1]Annual Cost 95%'!S67</f>
        <v>334267093.26414639</v>
      </c>
    </row>
    <row r="68" spans="1:19" x14ac:dyDescent="0.35">
      <c r="A68">
        <v>2087</v>
      </c>
      <c r="B68" s="36">
        <f>'[1]Annual Cost 95%'!B68</f>
        <v>42088054.341550462</v>
      </c>
      <c r="C68" s="36">
        <f>'[1]Annual Cost 95%'!C68</f>
        <v>53996689.872299232</v>
      </c>
      <c r="D68" s="36">
        <f>'[1]Annual Cost 95%'!D68</f>
        <v>56933065.756593458</v>
      </c>
      <c r="E68" s="36">
        <f>'[1]Annual Cost 95%'!E68</f>
        <v>37438792.524751283</v>
      </c>
      <c r="F68" s="36">
        <f>'[1]Annual Cost 95%'!F68</f>
        <v>31158210.772233091</v>
      </c>
      <c r="G68" s="36">
        <f>'[1]Annual Cost 95%'!G68</f>
        <v>18678613.263982665</v>
      </c>
      <c r="H68" s="37">
        <f>'[1]Annual Cost 95%'!H68</f>
        <v>20002336.493006486</v>
      </c>
      <c r="I68" s="37">
        <f>'[1]Annual Cost 95%'!I68</f>
        <v>21268307.157120824</v>
      </c>
      <c r="J68" s="37">
        <f>'[1]Annual Cost 95%'!J68</f>
        <v>13419289.039611947</v>
      </c>
      <c r="K68" s="37">
        <f>'[1]Annual Cost 95%'!K68</f>
        <v>9874571.1800918095</v>
      </c>
      <c r="L68" s="37">
        <f>'[1]Annual Cost 95%'!L68</f>
        <v>8861794.6488003433</v>
      </c>
      <c r="M68" s="37">
        <f>'[1]Annual Cost 95%'!M68</f>
        <v>3797911.9923430039</v>
      </c>
      <c r="N68" s="38">
        <f>'[1]Annual Cost 95%'!N68</f>
        <v>1937228137.2737286</v>
      </c>
      <c r="O68" s="38">
        <f>'[1]Annual Cost 95%'!O68</f>
        <v>3453319722.9662113</v>
      </c>
      <c r="P68" s="38">
        <f>'[1]Annual Cost 95%'!P68</f>
        <v>2526819309.4874721</v>
      </c>
      <c r="Q68" s="38">
        <f>'[1]Annual Cost 95%'!Q68</f>
        <v>842273103.16249073</v>
      </c>
      <c r="R68" s="38">
        <f>'[1]Annual Cost 95%'!R68</f>
        <v>589591172.21374357</v>
      </c>
      <c r="S68" s="38">
        <f>'[1]Annual Cost 95%'!S68</f>
        <v>336909241.26499629</v>
      </c>
    </row>
    <row r="69" spans="1:19" x14ac:dyDescent="0.35">
      <c r="A69">
        <v>2088</v>
      </c>
      <c r="B69" s="36">
        <f>'[1]Annual Cost 95%'!B69</f>
        <v>43050547.281883918</v>
      </c>
      <c r="C69" s="36">
        <f>'[1]Annual Cost 95%'!C69</f>
        <v>55231516.086447962</v>
      </c>
      <c r="D69" s="36">
        <f>'[1]Annual Cost 95%'!D69</f>
        <v>58235042.640998006</v>
      </c>
      <c r="E69" s="36">
        <f>'[1]Annual Cost 95%'!E69</f>
        <v>38294963.570513017</v>
      </c>
      <c r="F69" s="36">
        <f>'[1]Annual Cost 95%'!F69</f>
        <v>31870753.995503206</v>
      </c>
      <c r="G69" s="36">
        <f>'[1]Annual Cost 95%'!G69</f>
        <v>19105766.138665535</v>
      </c>
      <c r="H69" s="37">
        <f>'[1]Annual Cost 95%'!H69</f>
        <v>20004180.879044261</v>
      </c>
      <c r="I69" s="37">
        <f>'[1]Annual Cost 95%'!I69</f>
        <v>21270268.276452128</v>
      </c>
      <c r="J69" s="37">
        <f>'[1]Annual Cost 95%'!J69</f>
        <v>13420526.412523367</v>
      </c>
      <c r="K69" s="37">
        <f>'[1]Annual Cost 95%'!K69</f>
        <v>9875481.6997813433</v>
      </c>
      <c r="L69" s="37">
        <f>'[1]Annual Cost 95%'!L69</f>
        <v>8862611.7818550542</v>
      </c>
      <c r="M69" s="37">
        <f>'[1]Annual Cost 95%'!M69</f>
        <v>3798262.1922235941</v>
      </c>
      <c r="N69" s="38">
        <f>'[1]Annual Cost 95%'!N69</f>
        <v>1952540573.2066405</v>
      </c>
      <c r="O69" s="38">
        <f>'[1]Annual Cost 95%'!O69</f>
        <v>3480615804.4118371</v>
      </c>
      <c r="P69" s="38">
        <f>'[1]Annual Cost 95%'!P69</f>
        <v>2546792052.0086613</v>
      </c>
      <c r="Q69" s="38">
        <f>'[1]Annual Cost 95%'!Q69</f>
        <v>848930684.00288713</v>
      </c>
      <c r="R69" s="38">
        <f>'[1]Annual Cost 95%'!R69</f>
        <v>594251478.80202103</v>
      </c>
      <c r="S69" s="38">
        <f>'[1]Annual Cost 95%'!S69</f>
        <v>339572273.60115486</v>
      </c>
    </row>
    <row r="70" spans="1:19" x14ac:dyDescent="0.35">
      <c r="A70">
        <v>2089</v>
      </c>
      <c r="B70" s="36">
        <f>'[1]Annual Cost 95%'!B70</f>
        <v>44035051.043926395</v>
      </c>
      <c r="C70" s="36">
        <f>'[1]Annual Cost 95%'!C70</f>
        <v>56494580.990463696</v>
      </c>
      <c r="D70" s="36">
        <f>'[1]Annual Cost 95%'!D70</f>
        <v>59566793.853993453</v>
      </c>
      <c r="E70" s="36">
        <f>'[1]Annual Cost 95%'!E70</f>
        <v>39170714.010004289</v>
      </c>
      <c r="F70" s="36">
        <f>'[1]Annual Cost 95%'!F70</f>
        <v>32599592.05189899</v>
      </c>
      <c r="G70" s="36">
        <f>'[1]Annual Cost 95%'!G70</f>
        <v>19542687.381897565</v>
      </c>
      <c r="H70" s="37">
        <f>'[1]Annual Cost 95%'!H70</f>
        <v>20006025.435150161</v>
      </c>
      <c r="I70" s="37">
        <f>'[1]Annual Cost 95%'!I70</f>
        <v>21272229.57661536</v>
      </c>
      <c r="J70" s="37">
        <f>'[1]Annual Cost 95%'!J70</f>
        <v>13421763.89953112</v>
      </c>
      <c r="K70" s="37">
        <f>'[1]Annual Cost 95%'!K70</f>
        <v>9876392.3034285605</v>
      </c>
      <c r="L70" s="37">
        <f>'[1]Annual Cost 95%'!L70</f>
        <v>8863428.9902564008</v>
      </c>
      <c r="M70" s="37">
        <f>'[1]Annual Cost 95%'!M70</f>
        <v>3798612.4243955999</v>
      </c>
      <c r="N70" s="38">
        <f>'[1]Annual Cost 95%'!N70</f>
        <v>1967974043.2550952</v>
      </c>
      <c r="O70" s="38">
        <f>'[1]Annual Cost 95%'!O70</f>
        <v>3508127642.3242998</v>
      </c>
      <c r="P70" s="38">
        <f>'[1]Annual Cost 95%'!P70</f>
        <v>2566922665.1153417</v>
      </c>
      <c r="Q70" s="38">
        <f>'[1]Annual Cost 95%'!Q70</f>
        <v>855640888.37178051</v>
      </c>
      <c r="R70" s="38">
        <f>'[1]Annual Cost 95%'!R70</f>
        <v>598948621.86024642</v>
      </c>
      <c r="S70" s="38">
        <f>'[1]Annual Cost 95%'!S70</f>
        <v>342256355.34871221</v>
      </c>
    </row>
    <row r="71" spans="1:19" x14ac:dyDescent="0.35">
      <c r="A71">
        <v>2090</v>
      </c>
      <c r="B71" s="36">
        <f>'[1]Annual Cost 95%'!B71</f>
        <v>44318656.135244429</v>
      </c>
      <c r="C71" s="36">
        <f>'[1]Annual Cost 95%'!C71</f>
        <v>56858430.933201179</v>
      </c>
      <c r="D71" s="36">
        <f>'[1]Annual Cost 95%'!D71</f>
        <v>59950430.198450796</v>
      </c>
      <c r="E71" s="36">
        <f>'[1]Annual Cost 95%'!E71</f>
        <v>39422990.631932542</v>
      </c>
      <c r="F71" s="36">
        <f>'[1]Annual Cost 95%'!F71</f>
        <v>32809547.759037539</v>
      </c>
      <c r="G71" s="36">
        <f>'[1]Annual Cost 95%'!G71</f>
        <v>19668550.881726693</v>
      </c>
      <c r="H71" s="37">
        <f>'[1]Annual Cost 95%'!H71</f>
        <v>19686527.23317384</v>
      </c>
      <c r="I71" s="37">
        <f>'[1]Annual Cost 95%'!I71</f>
        <v>20932509.969450664</v>
      </c>
      <c r="J71" s="37">
        <f>'[1]Annual Cost 95%'!J71</f>
        <v>13207417.004534347</v>
      </c>
      <c r="K71" s="37">
        <f>'[1]Annual Cost 95%'!K71</f>
        <v>9718665.3429592364</v>
      </c>
      <c r="L71" s="37">
        <f>'[1]Annual Cost 95%'!L71</f>
        <v>8721879.1539377756</v>
      </c>
      <c r="M71" s="37">
        <f>'[1]Annual Cost 95%'!M71</f>
        <v>3737948.2088304753</v>
      </c>
      <c r="N71" s="38">
        <f>'[1]Annual Cost 95%'!N71</f>
        <v>1951672381.1964233</v>
      </c>
      <c r="O71" s="38">
        <f>'[1]Annual Cost 95%'!O71</f>
        <v>3479068157.7849283</v>
      </c>
      <c r="P71" s="38">
        <f>'[1]Annual Cost 95%'!P71</f>
        <v>2545659627.6475086</v>
      </c>
      <c r="Q71" s="38">
        <f>'[1]Annual Cost 95%'!Q71</f>
        <v>848553209.21583617</v>
      </c>
      <c r="R71" s="38">
        <f>'[1]Annual Cost 95%'!R71</f>
        <v>593987246.45108533</v>
      </c>
      <c r="S71" s="38">
        <f>'[1]Annual Cost 95%'!S71</f>
        <v>339421283.68633449</v>
      </c>
    </row>
    <row r="72" spans="1:19" x14ac:dyDescent="0.35">
      <c r="A72">
        <v>2091</v>
      </c>
      <c r="B72" s="36">
        <f>'[1]Annual Cost 95%'!B72</f>
        <v>45332159.712983511</v>
      </c>
      <c r="C72" s="36">
        <f>'[1]Annual Cost 95%'!C72</f>
        <v>58158701.027122252</v>
      </c>
      <c r="D72" s="36">
        <f>'[1]Annual Cost 95%'!D72</f>
        <v>61321409.844307147</v>
      </c>
      <c r="E72" s="36">
        <f>'[1]Annual Cost 95%'!E72</f>
        <v>40324537.419107422</v>
      </c>
      <c r="F72" s="36">
        <f>'[1]Annual Cost 95%'!F72</f>
        <v>33559854.671239726</v>
      </c>
      <c r="G72" s="36">
        <f>'[1]Annual Cost 95%'!G72</f>
        <v>20118342.198203921</v>
      </c>
      <c r="H72" s="37">
        <f>'[1]Annual Cost 95%'!H72</f>
        <v>19688342.498904113</v>
      </c>
      <c r="I72" s="37">
        <f>'[1]Annual Cost 95%'!I72</f>
        <v>20934440.125417031</v>
      </c>
      <c r="J72" s="37">
        <f>'[1]Annual Cost 95%'!J72</f>
        <v>13208634.841036936</v>
      </c>
      <c r="K72" s="37">
        <f>'[1]Annual Cost 95%'!K72</f>
        <v>9719561.4868007638</v>
      </c>
      <c r="L72" s="37">
        <f>'[1]Annual Cost 95%'!L72</f>
        <v>8722683.3855904285</v>
      </c>
      <c r="M72" s="37">
        <f>'[1]Annual Cost 95%'!M72</f>
        <v>3738292.8795387549</v>
      </c>
      <c r="N72" s="38">
        <f>'[1]Annual Cost 95%'!N72</f>
        <v>1967098988.7931731</v>
      </c>
      <c r="O72" s="38">
        <f>'[1]Annual Cost 95%'!O72</f>
        <v>3506567762.6313081</v>
      </c>
      <c r="P72" s="38">
        <f>'[1]Annual Cost 95%'!P72</f>
        <v>2565781289.7302256</v>
      </c>
      <c r="Q72" s="38">
        <f>'[1]Annual Cost 95%'!Q72</f>
        <v>855260429.91007519</v>
      </c>
      <c r="R72" s="38">
        <f>'[1]Annual Cost 95%'!R72</f>
        <v>598682300.93705261</v>
      </c>
      <c r="S72" s="38">
        <f>'[1]Annual Cost 95%'!S72</f>
        <v>342104171.96403009</v>
      </c>
    </row>
    <row r="73" spans="1:19" x14ac:dyDescent="0.35">
      <c r="A73">
        <v>2092</v>
      </c>
      <c r="B73" s="36">
        <f>'[1]Annual Cost 95%'!B73</f>
        <v>46368840.651943922</v>
      </c>
      <c r="C73" s="36">
        <f>'[1]Annual Cost 95%'!C73</f>
        <v>59488706.41780401</v>
      </c>
      <c r="D73" s="36">
        <f>'[1]Annual Cost 95%'!D73</f>
        <v>62723741.812125683</v>
      </c>
      <c r="E73" s="36">
        <f>'[1]Annual Cost 95%'!E73</f>
        <v>41246701.277601272</v>
      </c>
      <c r="F73" s="36">
        <f>'[1]Annual Cost 95%'!F73</f>
        <v>34327320.017524369</v>
      </c>
      <c r="G73" s="36">
        <f>'[1]Annual Cost 95%'!G73</f>
        <v>20578419.591657281</v>
      </c>
      <c r="H73" s="37">
        <f>'[1]Annual Cost 95%'!H73</f>
        <v>19690157.932017367</v>
      </c>
      <c r="I73" s="37">
        <f>'[1]Annual Cost 95%'!I73</f>
        <v>20936370.459360238</v>
      </c>
      <c r="J73" s="37">
        <f>'[1]Annual Cost 95%'!J73</f>
        <v>13209852.789834436</v>
      </c>
      <c r="K73" s="37">
        <f>'[1]Annual Cost 95%'!K73</f>
        <v>9720457.713274397</v>
      </c>
      <c r="L73" s="37">
        <f>'[1]Annual Cost 95%'!L73</f>
        <v>8723487.6914000995</v>
      </c>
      <c r="M73" s="37">
        <f>'[1]Annual Cost 95%'!M73</f>
        <v>3738637.5820286139</v>
      </c>
      <c r="N73" s="38">
        <f>'[1]Annual Cost 95%'!N73</f>
        <v>1982647532.9527581</v>
      </c>
      <c r="O73" s="38">
        <f>'[1]Annual Cost 95%'!O73</f>
        <v>3534284732.6549163</v>
      </c>
      <c r="P73" s="38">
        <f>'[1]Annual Cost 95%'!P73</f>
        <v>2586061999.5035973</v>
      </c>
      <c r="Q73" s="38">
        <f>'[1]Annual Cost 95%'!Q73</f>
        <v>862020666.50119913</v>
      </c>
      <c r="R73" s="38">
        <f>'[1]Annual Cost 95%'!R73</f>
        <v>603414466.55083942</v>
      </c>
      <c r="S73" s="38">
        <f>'[1]Annual Cost 95%'!S73</f>
        <v>344808266.60047966</v>
      </c>
    </row>
    <row r="74" spans="1:19" x14ac:dyDescent="0.35">
      <c r="A74">
        <v>2093</v>
      </c>
      <c r="B74" s="36">
        <f>'[1]Annual Cost 95%'!B74</f>
        <v>47429228.984860584</v>
      </c>
      <c r="C74" s="36">
        <f>'[1]Annual Cost 95%'!C74</f>
        <v>60849127.108483918</v>
      </c>
      <c r="D74" s="36">
        <f>'[1]Annual Cost 95%'!D74</f>
        <v>64158143.084171869</v>
      </c>
      <c r="E74" s="36">
        <f>'[1]Annual Cost 95%'!E74</f>
        <v>42189953.690021329</v>
      </c>
      <c r="F74" s="36">
        <f>'[1]Annual Cost 95%'!F74</f>
        <v>35112336.186466552</v>
      </c>
      <c r="G74" s="36">
        <f>'[1]Annual Cost 95%'!G74</f>
        <v>21049018.28979278</v>
      </c>
      <c r="H74" s="37">
        <f>'[1]Annual Cost 95%'!H74</f>
        <v>19691973.532529045</v>
      </c>
      <c r="I74" s="37">
        <f>'[1]Annual Cost 95%'!I74</f>
        <v>20938300.971296702</v>
      </c>
      <c r="J74" s="37">
        <f>'[1]Annual Cost 95%'!J74</f>
        <v>13211070.850937206</v>
      </c>
      <c r="K74" s="37">
        <f>'[1]Annual Cost 95%'!K74</f>
        <v>9721354.0223877542</v>
      </c>
      <c r="L74" s="37">
        <f>'[1]Annual Cost 95%'!L74</f>
        <v>8724292.0713736266</v>
      </c>
      <c r="M74" s="37">
        <f>'[1]Annual Cost 95%'!M74</f>
        <v>3738982.3163029822</v>
      </c>
      <c r="N74" s="38">
        <f>'[1]Annual Cost 95%'!N74</f>
        <v>1998318977.4985769</v>
      </c>
      <c r="O74" s="38">
        <f>'[1]Annual Cost 95%'!O74</f>
        <v>3562220785.9757237</v>
      </c>
      <c r="P74" s="38">
        <f>'[1]Annual Cost 95%'!P74</f>
        <v>2606503014.1285787</v>
      </c>
      <c r="Q74" s="38">
        <f>'[1]Annual Cost 95%'!Q74</f>
        <v>868834338.04285955</v>
      </c>
      <c r="R74" s="38">
        <f>'[1]Annual Cost 95%'!R74</f>
        <v>608184036.63000166</v>
      </c>
      <c r="S74" s="38">
        <f>'[1]Annual Cost 95%'!S74</f>
        <v>347533735.21714383</v>
      </c>
    </row>
    <row r="75" spans="1:19" x14ac:dyDescent="0.35">
      <c r="A75">
        <v>2094</v>
      </c>
      <c r="B75" s="36">
        <f>'[1]Annual Cost 95%'!B75</f>
        <v>48513866.86555063</v>
      </c>
      <c r="C75" s="36">
        <f>'[1]Annual Cost 95%'!C75</f>
        <v>62240658.653090142</v>
      </c>
      <c r="D75" s="36">
        <f>'[1]Annual Cost 95%'!D75</f>
        <v>65625347.03905879</v>
      </c>
      <c r="E75" s="36">
        <f>'[1]Annual Cost 95%'!E75</f>
        <v>43154776.921100266</v>
      </c>
      <c r="F75" s="36">
        <f>'[1]Annual Cost 95%'!F75</f>
        <v>35915304.540000655</v>
      </c>
      <c r="G75" s="36">
        <f>'[1]Annual Cost 95%'!G75</f>
        <v>21530378.899633903</v>
      </c>
      <c r="H75" s="37">
        <f>'[1]Annual Cost 95%'!H75</f>
        <v>19693789.300454572</v>
      </c>
      <c r="I75" s="37">
        <f>'[1]Annual Cost 95%'!I75</f>
        <v>20940231.661242835</v>
      </c>
      <c r="J75" s="37">
        <f>'[1]Annual Cost 95%'!J75</f>
        <v>13212289.0243556</v>
      </c>
      <c r="K75" s="37">
        <f>'[1]Annual Cost 95%'!K75</f>
        <v>9722250.4141484592</v>
      </c>
      <c r="L75" s="37">
        <f>'[1]Annual Cost 95%'!L75</f>
        <v>8725096.5255178493</v>
      </c>
      <c r="M75" s="37">
        <f>'[1]Annual Cost 95%'!M75</f>
        <v>3739327.082364792</v>
      </c>
      <c r="N75" s="38">
        <f>'[1]Annual Cost 95%'!N75</f>
        <v>2014114293.8723786</v>
      </c>
      <c r="O75" s="38">
        <f>'[1]Annual Cost 95%'!O75</f>
        <v>3590377654.2942395</v>
      </c>
      <c r="P75" s="38">
        <f>'[1]Annual Cost 95%'!P75</f>
        <v>2627105600.7031026</v>
      </c>
      <c r="Q75" s="38">
        <f>'[1]Annual Cost 95%'!Q75</f>
        <v>875701866.90103412</v>
      </c>
      <c r="R75" s="38">
        <f>'[1]Annual Cost 95%'!R75</f>
        <v>612991306.83072388</v>
      </c>
      <c r="S75" s="38">
        <f>'[1]Annual Cost 95%'!S75</f>
        <v>350280746.76041365</v>
      </c>
    </row>
    <row r="76" spans="1:19" x14ac:dyDescent="0.35">
      <c r="A76">
        <v>2095</v>
      </c>
      <c r="B76" s="36">
        <f>'[1]Annual Cost 95%'!B76</f>
        <v>49623308.846104987</v>
      </c>
      <c r="C76" s="36">
        <f>'[1]Annual Cost 95%'!C76</f>
        <v>63664012.511863366</v>
      </c>
      <c r="D76" s="36">
        <f>'[1]Annual Cost 95%'!D76</f>
        <v>67126103.8267079</v>
      </c>
      <c r="E76" s="36">
        <f>'[1]Annual Cost 95%'!E76</f>
        <v>44141664.26426781</v>
      </c>
      <c r="F76" s="36">
        <f>'[1]Annual Cost 95%'!F76</f>
        <v>36736635.618628107</v>
      </c>
      <c r="G76" s="36">
        <f>'[1]Annual Cost 95%'!G76</f>
        <v>22022747.530538842</v>
      </c>
      <c r="H76" s="37">
        <f>'[1]Annual Cost 95%'!H76</f>
        <v>19695605.235809393</v>
      </c>
      <c r="I76" s="37">
        <f>'[1]Annual Cost 95%'!I76</f>
        <v>20942162.529215049</v>
      </c>
      <c r="J76" s="37">
        <f>'[1]Annual Cost 95%'!J76</f>
        <v>13213507.310099971</v>
      </c>
      <c r="K76" s="37">
        <f>'[1]Annual Cost 95%'!K76</f>
        <v>9723146.8885641303</v>
      </c>
      <c r="L76" s="37">
        <f>'[1]Annual Cost 95%'!L76</f>
        <v>8725901.0538396034</v>
      </c>
      <c r="M76" s="37">
        <f>'[1]Annual Cost 95%'!M76</f>
        <v>3739671.8802169724</v>
      </c>
      <c r="N76" s="38">
        <f>'[1]Annual Cost 95%'!N76</f>
        <v>2030034461.1944814</v>
      </c>
      <c r="O76" s="38">
        <f>'[1]Annual Cost 95%'!O76</f>
        <v>3618757082.9988575</v>
      </c>
      <c r="P76" s="38">
        <f>'[1]Annual Cost 95%'!P76</f>
        <v>2647871036.3406277</v>
      </c>
      <c r="Q76" s="38">
        <f>'[1]Annual Cost 95%'!Q76</f>
        <v>882623678.78020918</v>
      </c>
      <c r="R76" s="38">
        <f>'[1]Annual Cost 95%'!R76</f>
        <v>617836575.14614654</v>
      </c>
      <c r="S76" s="38">
        <f>'[1]Annual Cost 95%'!S76</f>
        <v>353049471.51208371</v>
      </c>
    </row>
    <row r="77" spans="1:19" x14ac:dyDescent="0.35">
      <c r="A77">
        <v>2096</v>
      </c>
      <c r="B77" s="36">
        <f>'[1]Annual Cost 95%'!B77</f>
        <v>50758122.16041898</v>
      </c>
      <c r="C77" s="36">
        <f>'[1]Annual Cost 95%'!C77</f>
        <v>65119916.415111162</v>
      </c>
      <c r="D77" s="36">
        <f>'[1]Annual Cost 95%'!D77</f>
        <v>68661180.75188458</v>
      </c>
      <c r="E77" s="36">
        <f>'[1]Annual Cost 95%'!E77</f>
        <v>45151120.293861069</v>
      </c>
      <c r="F77" s="36">
        <f>'[1]Annual Cost 95%'!F77</f>
        <v>37576749.351317927</v>
      </c>
      <c r="G77" s="36">
        <f>'[1]Annual Cost 95%'!G77</f>
        <v>22526375.920030903</v>
      </c>
      <c r="H77" s="37">
        <f>'[1]Annual Cost 95%'!H77</f>
        <v>19697421.338608939</v>
      </c>
      <c r="I77" s="37">
        <f>'[1]Annual Cost 95%'!I77</f>
        <v>20944093.57522976</v>
      </c>
      <c r="J77" s="37">
        <f>'[1]Annual Cost 95%'!J77</f>
        <v>13214725.708180681</v>
      </c>
      <c r="K77" s="37">
        <f>'[1]Annual Cost 95%'!K77</f>
        <v>9724043.4456423875</v>
      </c>
      <c r="L77" s="37">
        <f>'[1]Annual Cost 95%'!L77</f>
        <v>8726705.6563457325</v>
      </c>
      <c r="M77" s="37">
        <f>'[1]Annual Cost 95%'!M77</f>
        <v>3740016.7098624567</v>
      </c>
      <c r="N77" s="38">
        <f>'[1]Annual Cost 95%'!N77</f>
        <v>2046080466.3244653</v>
      </c>
      <c r="O77" s="38">
        <f>'[1]Annual Cost 95%'!O77</f>
        <v>3647360831.2740464</v>
      </c>
      <c r="P77" s="38">
        <f>'[1]Annual Cost 95%'!P77</f>
        <v>2668800608.2493024</v>
      </c>
      <c r="Q77" s="38">
        <f>'[1]Annual Cost 95%'!Q77</f>
        <v>889600202.74976742</v>
      </c>
      <c r="R77" s="38">
        <f>'[1]Annual Cost 95%'!R77</f>
        <v>622720141.92483723</v>
      </c>
      <c r="S77" s="38">
        <f>'[1]Annual Cost 95%'!S77</f>
        <v>355840081.09990698</v>
      </c>
    </row>
    <row r="78" spans="1:19" x14ac:dyDescent="0.35">
      <c r="A78">
        <v>2097</v>
      </c>
      <c r="B78" s="36">
        <f>'[1]Annual Cost 95%'!B78</f>
        <v>51918887.014206856</v>
      </c>
      <c r="C78" s="36">
        <f>'[1]Annual Cost 95%'!C78</f>
        <v>66609114.735280879</v>
      </c>
      <c r="D78" s="36">
        <f>'[1]Annual Cost 95%'!D78</f>
        <v>70231362.666504622</v>
      </c>
      <c r="E78" s="36">
        <f>'[1]Annual Cost 95%'!E78</f>
        <v>46183661.123102605</v>
      </c>
      <c r="F78" s="36">
        <f>'[1]Annual Cost 95%'!F78</f>
        <v>38436075.270207398</v>
      </c>
      <c r="G78" s="36">
        <f>'[1]Annual Cost 95%'!G78</f>
        <v>23041521.56250653</v>
      </c>
      <c r="H78" s="37">
        <f>'[1]Annual Cost 95%'!H78</f>
        <v>19699237.608868659</v>
      </c>
      <c r="I78" s="37">
        <f>'[1]Annual Cost 95%'!I78</f>
        <v>20946024.799303383</v>
      </c>
      <c r="J78" s="37">
        <f>'[1]Annual Cost 95%'!J78</f>
        <v>13215944.218608085</v>
      </c>
      <c r="K78" s="37">
        <f>'[1]Annual Cost 95%'!K78</f>
        <v>9724940.0853908546</v>
      </c>
      <c r="L78" s="37">
        <f>'[1]Annual Cost 95%'!L78</f>
        <v>8727510.3330430761</v>
      </c>
      <c r="M78" s="37">
        <f>'[1]Annual Cost 95%'!M78</f>
        <v>3740361.5713041746</v>
      </c>
      <c r="N78" s="38">
        <f>'[1]Annual Cost 95%'!N78</f>
        <v>2062253303.9223475</v>
      </c>
      <c r="O78" s="38">
        <f>'[1]Annual Cost 95%'!O78</f>
        <v>3676190672.2094016</v>
      </c>
      <c r="P78" s="38">
        <f>'[1]Annual Cost 95%'!P78</f>
        <v>2689895613.8117576</v>
      </c>
      <c r="Q78" s="38">
        <f>'[1]Annual Cost 95%'!Q78</f>
        <v>896631871.27058578</v>
      </c>
      <c r="R78" s="38">
        <f>'[1]Annual Cost 95%'!R78</f>
        <v>627642309.88941014</v>
      </c>
      <c r="S78" s="38">
        <f>'[1]Annual Cost 95%'!S78</f>
        <v>358652748.50823432</v>
      </c>
    </row>
    <row r="79" spans="1:19" x14ac:dyDescent="0.35">
      <c r="A79">
        <v>2098</v>
      </c>
      <c r="B79" s="36">
        <f>'[1]Annual Cost 95%'!B79</f>
        <v>53106196.881648526</v>
      </c>
      <c r="C79" s="36">
        <f>'[1]Annual Cost 95%'!C79</f>
        <v>68132368.867541313</v>
      </c>
      <c r="D79" s="36">
        <f>'[1]Annual Cost 95%'!D79</f>
        <v>71837452.37091215</v>
      </c>
      <c r="E79" s="36">
        <f>'[1]Annual Cost 95%'!E79</f>
        <v>47239814.667978048</v>
      </c>
      <c r="F79" s="36">
        <f>'[1]Annual Cost 95%'!F79</f>
        <v>39315052.730212666</v>
      </c>
      <c r="G79" s="36">
        <f>'[1]Annual Cost 95%'!G79</f>
        <v>23568447.840886652</v>
      </c>
      <c r="H79" s="37">
        <f>'[1]Annual Cost 95%'!H79</f>
        <v>19701054.046603985</v>
      </c>
      <c r="I79" s="37">
        <f>'[1]Annual Cost 95%'!I79</f>
        <v>20947956.201452337</v>
      </c>
      <c r="J79" s="37">
        <f>'[1]Annual Cost 95%'!J79</f>
        <v>13217162.841392547</v>
      </c>
      <c r="K79" s="37">
        <f>'[1]Annual Cost 95%'!K79</f>
        <v>9725836.8078171574</v>
      </c>
      <c r="L79" s="37">
        <f>'[1]Annual Cost 95%'!L79</f>
        <v>8728315.0839384738</v>
      </c>
      <c r="M79" s="37">
        <f>'[1]Annual Cost 95%'!M79</f>
        <v>3740706.4645450599</v>
      </c>
      <c r="N79" s="38">
        <f>'[1]Annual Cost 95%'!N79</f>
        <v>2078553976.5102375</v>
      </c>
      <c r="O79" s="38">
        <f>'[1]Annual Cost 95%'!O79</f>
        <v>3705248392.9095535</v>
      </c>
      <c r="P79" s="38">
        <f>'[1]Annual Cost 95%'!P79</f>
        <v>2711157360.6655273</v>
      </c>
      <c r="Q79" s="38">
        <f>'[1]Annual Cost 95%'!Q79</f>
        <v>903719120.22184229</v>
      </c>
      <c r="R79" s="38">
        <f>'[1]Annual Cost 95%'!R79</f>
        <v>632603384.15528965</v>
      </c>
      <c r="S79" s="38">
        <f>'[1]Annual Cost 95%'!S79</f>
        <v>361487648.08873695</v>
      </c>
    </row>
    <row r="80" spans="1:19" x14ac:dyDescent="0.35">
      <c r="A80">
        <v>2099</v>
      </c>
      <c r="B80" s="36">
        <f>'[1]Annual Cost 95%'!B80</f>
        <v>54320658.808820188</v>
      </c>
      <c r="C80" s="36">
        <f>'[1]Annual Cost 95%'!C80</f>
        <v>69690457.619067743</v>
      </c>
      <c r="D80" s="36">
        <f>'[1]Annual Cost 95%'!D80</f>
        <v>73480271.024334282</v>
      </c>
      <c r="E80" s="36">
        <f>'[1]Annual Cost 95%'!E80</f>
        <v>48320120.917148188</v>
      </c>
      <c r="F80" s="36">
        <f>'[1]Annual Cost 95%'!F80</f>
        <v>40214131.133661449</v>
      </c>
      <c r="G80" s="36">
        <f>'[1]Annual Cost 95%'!G80</f>
        <v>24107424.161278725</v>
      </c>
      <c r="H80" s="37">
        <f>'[1]Annual Cost 95%'!H80</f>
        <v>19702870.651830364</v>
      </c>
      <c r="I80" s="37">
        <f>'[1]Annual Cost 95%'!I80</f>
        <v>20949887.781693045</v>
      </c>
      <c r="J80" s="37">
        <f>'[1]Annual Cost 95%'!J80</f>
        <v>13218381.576544421</v>
      </c>
      <c r="K80" s="37">
        <f>'[1]Annual Cost 95%'!K80</f>
        <v>9726733.6129289139</v>
      </c>
      <c r="L80" s="37">
        <f>'[1]Annual Cost 95%'!L80</f>
        <v>8729119.9090387691</v>
      </c>
      <c r="M80" s="37">
        <f>'[1]Annual Cost 95%'!M80</f>
        <v>3741051.3895880436</v>
      </c>
      <c r="N80" s="38">
        <f>'[1]Annual Cost 95%'!N80</f>
        <v>2094983494.534482</v>
      </c>
      <c r="O80" s="38">
        <f>'[1]Annual Cost 95%'!O80</f>
        <v>3734535794.6049457</v>
      </c>
      <c r="P80" s="38">
        <f>'[1]Annual Cost 95%'!P80</f>
        <v>2732587166.7841067</v>
      </c>
      <c r="Q80" s="38">
        <f>'[1]Annual Cost 95%'!Q80</f>
        <v>910862388.92803562</v>
      </c>
      <c r="R80" s="38">
        <f>'[1]Annual Cost 95%'!R80</f>
        <v>637603672.24962497</v>
      </c>
      <c r="S80" s="38">
        <f>'[1]Annual Cost 95%'!S80</f>
        <v>364344955.57121426</v>
      </c>
    </row>
    <row r="81" spans="1:19" x14ac:dyDescent="0.35">
      <c r="A81">
        <v>2100</v>
      </c>
      <c r="B81" s="36">
        <f>'[1]Annual Cost 95%'!B81</f>
        <v>54116527.955482222</v>
      </c>
      <c r="C81" s="36">
        <f>'[1]Annual Cost 95%'!C81</f>
        <v>69428568.81110315</v>
      </c>
      <c r="D81" s="36">
        <f>'[1]Annual Cost 95%'!D81</f>
        <v>73204140.52892749</v>
      </c>
      <c r="E81" s="36">
        <f>'[1]Annual Cost 95%'!E81</f>
        <v>48138539.402260348</v>
      </c>
      <c r="F81" s="36">
        <f>'[1]Annual Cost 95%'!F81</f>
        <v>40063011.005802721</v>
      </c>
      <c r="G81" s="36">
        <f>'[1]Annual Cost 95%'!G81</f>
        <v>24016831.205049276</v>
      </c>
      <c r="H81" s="37">
        <f>'[1]Annual Cost 95%'!H81</f>
        <v>19191751.840015959</v>
      </c>
      <c r="I81" s="37">
        <f>'[1]Annual Cost 95%'!I81</f>
        <v>20406419.677991651</v>
      </c>
      <c r="J81" s="37">
        <f>'[1]Annual Cost 95%'!J81</f>
        <v>12875479.082542351</v>
      </c>
      <c r="K81" s="37">
        <f>'[1]Annual Cost 95%'!K81</f>
        <v>9474409.1362104081</v>
      </c>
      <c r="L81" s="37">
        <f>'[1]Annual Cost 95%'!L81</f>
        <v>8502674.8658298552</v>
      </c>
      <c r="M81" s="37">
        <f>'[1]Annual Cost 95%'!M81</f>
        <v>3644003.5139270802</v>
      </c>
      <c r="N81" s="38">
        <f>'[1]Annual Cost 95%'!N81</f>
        <v>2056576996.671829</v>
      </c>
      <c r="O81" s="38">
        <f>'[1]Annual Cost 95%'!O81</f>
        <v>3666072037.545434</v>
      </c>
      <c r="P81" s="38">
        <f>'[1]Annual Cost 95%'!P81</f>
        <v>2682491734.7893424</v>
      </c>
      <c r="Q81" s="38">
        <f>'[1]Annual Cost 95%'!Q81</f>
        <v>894163911.59644723</v>
      </c>
      <c r="R81" s="38">
        <f>'[1]Annual Cost 95%'!R81</f>
        <v>625914738.11751318</v>
      </c>
      <c r="S81" s="38">
        <f>'[1]Annual Cost 95%'!S81</f>
        <v>357665564.63857895</v>
      </c>
    </row>
    <row r="82" spans="1:19" x14ac:dyDescent="0.35">
      <c r="A82">
        <v>2101</v>
      </c>
      <c r="B82" s="36">
        <f>'[1]Annual Cost 95%'!B82</f>
        <v>55354094.693298556</v>
      </c>
      <c r="C82" s="36">
        <f>'[1]Annual Cost 95%'!C82</f>
        <v>71016299.780937284</v>
      </c>
      <c r="D82" s="36">
        <f>'[1]Annual Cost 95%'!D82</f>
        <v>74878213.364190683</v>
      </c>
      <c r="E82" s="36">
        <f>'[1]Annual Cost 95%'!E82</f>
        <v>49239398.186480694</v>
      </c>
      <c r="F82" s="36">
        <f>'[1]Annual Cost 95%'!F82</f>
        <v>40979194.133410946</v>
      </c>
      <c r="G82" s="36">
        <f>'[1]Annual Cost 95%'!G82</f>
        <v>24566061.404584046</v>
      </c>
      <c r="H82" s="37">
        <f>'[1]Annual Cost 95%'!H82</f>
        <v>19193521.483234718</v>
      </c>
      <c r="I82" s="37">
        <f>'[1]Annual Cost 95%'!I82</f>
        <v>20408301.323945776</v>
      </c>
      <c r="J82" s="37">
        <f>'[1]Annual Cost 95%'!J82</f>
        <v>12876666.311537214</v>
      </c>
      <c r="K82" s="37">
        <f>'[1]Annual Cost 95%'!K82</f>
        <v>9475282.7575462516</v>
      </c>
      <c r="L82" s="37">
        <f>'[1]Annual Cost 95%'!L82</f>
        <v>8503458.8849774059</v>
      </c>
      <c r="M82" s="37">
        <f>'[1]Annual Cost 95%'!M82</f>
        <v>3644339.5221331734</v>
      </c>
      <c r="N82" s="38">
        <f>'[1]Annual Cost 95%'!N82</f>
        <v>2072832802.0138655</v>
      </c>
      <c r="O82" s="38">
        <f>'[1]Annual Cost 95%'!O82</f>
        <v>3695049777.5029774</v>
      </c>
      <c r="P82" s="38">
        <f>'[1]Annual Cost 95%'!P82</f>
        <v>2703694959.1485205</v>
      </c>
      <c r="Q82" s="38">
        <f>'[1]Annual Cost 95%'!Q82</f>
        <v>901231653.04950655</v>
      </c>
      <c r="R82" s="38">
        <f>'[1]Annual Cost 95%'!R82</f>
        <v>630862157.13465464</v>
      </c>
      <c r="S82" s="38">
        <f>'[1]Annual Cost 95%'!S82</f>
        <v>360492661.21980268</v>
      </c>
    </row>
    <row r="83" spans="1:19" x14ac:dyDescent="0.35">
      <c r="A83">
        <v>2102</v>
      </c>
      <c r="B83" s="36">
        <f>'[1]Annual Cost 95%'!B83</f>
        <v>56619962.792795181</v>
      </c>
      <c r="C83" s="36">
        <f>'[1]Annual Cost 95%'!C83</f>
        <v>72640339.862074435</v>
      </c>
      <c r="D83" s="36">
        <f>'[1]Annual Cost 95%'!D83</f>
        <v>76590569.824362472</v>
      </c>
      <c r="E83" s="36">
        <f>'[1]Annual Cost 95%'!E83</f>
        <v>50365432.01917246</v>
      </c>
      <c r="F83" s="36">
        <f>'[1]Annual Cost 95%'!F83</f>
        <v>41916329.044278599</v>
      </c>
      <c r="G83" s="36">
        <f>'[1]Annual Cost 95%'!G83</f>
        <v>25127851.70455445</v>
      </c>
      <c r="H83" s="37">
        <f>'[1]Annual Cost 95%'!H83</f>
        <v>19195291.289629675</v>
      </c>
      <c r="I83" s="37">
        <f>'[1]Annual Cost 95%'!I83</f>
        <v>20410183.143403705</v>
      </c>
      <c r="J83" s="37">
        <f>'[1]Annual Cost 95%'!J83</f>
        <v>12877853.650004717</v>
      </c>
      <c r="K83" s="37">
        <f>'[1]Annual Cost 95%'!K83</f>
        <v>9476156.4594374336</v>
      </c>
      <c r="L83" s="37">
        <f>'[1]Annual Cost 95%'!L83</f>
        <v>8504242.9764182102</v>
      </c>
      <c r="M83" s="37">
        <f>'[1]Annual Cost 95%'!M83</f>
        <v>3644675.5613220893</v>
      </c>
      <c r="N83" s="38">
        <f>'[1]Annual Cost 95%'!N83</f>
        <v>2089217098.1480026</v>
      </c>
      <c r="O83" s="38">
        <f>'[1]Annual Cost 95%'!O83</f>
        <v>3724256566.2638307</v>
      </c>
      <c r="P83" s="38">
        <f>'[1]Annual Cost 95%'!P83</f>
        <v>2725065780.193047</v>
      </c>
      <c r="Q83" s="38">
        <f>'[1]Annual Cost 95%'!Q83</f>
        <v>908355260.06434882</v>
      </c>
      <c r="R83" s="38">
        <f>'[1]Annual Cost 95%'!R83</f>
        <v>635848682.0450443</v>
      </c>
      <c r="S83" s="38">
        <f>'[1]Annual Cost 95%'!S83</f>
        <v>363342104.02573961</v>
      </c>
    </row>
    <row r="84" spans="1:19" x14ac:dyDescent="0.35">
      <c r="A84">
        <v>2103</v>
      </c>
      <c r="B84" s="36">
        <f>'[1]Annual Cost 95%'!B84</f>
        <v>57914779.465187848</v>
      </c>
      <c r="C84" s="36">
        <f>'[1]Annual Cost 95%'!C84</f>
        <v>74301519.391384393</v>
      </c>
      <c r="D84" s="36">
        <f>'[1]Annual Cost 95%'!D84</f>
        <v>78342085.40058355</v>
      </c>
      <c r="E84" s="36">
        <f>'[1]Annual Cost 95%'!E84</f>
        <v>51517216.617289186</v>
      </c>
      <c r="F84" s="36">
        <f>'[1]Annual Cost 95%'!F84</f>
        <v>42874894.875390999</v>
      </c>
      <c r="G84" s="36">
        <f>'[1]Annual Cost 95%'!G84</f>
        <v>25702489.336294603</v>
      </c>
      <c r="H84" s="37">
        <f>'[1]Annual Cost 95%'!H84</f>
        <v>19197061.259215876</v>
      </c>
      <c r="I84" s="37">
        <f>'[1]Annual Cost 95%'!I84</f>
        <v>20412065.13638144</v>
      </c>
      <c r="J84" s="37">
        <f>'[1]Annual Cost 95%'!J84</f>
        <v>12879041.097954955</v>
      </c>
      <c r="K84" s="37">
        <f>'[1]Annual Cost 95%'!K84</f>
        <v>9477030.2418913823</v>
      </c>
      <c r="L84" s="37">
        <f>'[1]Annual Cost 95%'!L84</f>
        <v>8505027.1401589327</v>
      </c>
      <c r="M84" s="37">
        <f>'[1]Annual Cost 95%'!M84</f>
        <v>3645011.6314966851</v>
      </c>
      <c r="N84" s="38">
        <f>'[1]Annual Cost 95%'!N84</f>
        <v>2105730900.7042451</v>
      </c>
      <c r="O84" s="38">
        <f>'[1]Annual Cost 95%'!O84</f>
        <v>3753694214.2988715</v>
      </c>
      <c r="P84" s="38">
        <f>'[1]Annual Cost 95%'!P84</f>
        <v>2746605522.657711</v>
      </c>
      <c r="Q84" s="38">
        <f>'[1]Annual Cost 95%'!Q84</f>
        <v>915535174.21923685</v>
      </c>
      <c r="R84" s="38">
        <f>'[1]Annual Cost 95%'!R84</f>
        <v>640874621.95346582</v>
      </c>
      <c r="S84" s="38">
        <f>'[1]Annual Cost 95%'!S84</f>
        <v>366214069.68769479</v>
      </c>
    </row>
    <row r="85" spans="1:19" x14ac:dyDescent="0.35">
      <c r="A85">
        <v>2104</v>
      </c>
      <c r="B85" s="36">
        <f>'[1]Annual Cost 95%'!B85</f>
        <v>59239206.722476892</v>
      </c>
      <c r="C85" s="36">
        <f>'[1]Annual Cost 95%'!C85</f>
        <v>76000687.694340497</v>
      </c>
      <c r="D85" s="36">
        <f>'[1]Annual Cost 95%'!D85</f>
        <v>80133655.60521099</v>
      </c>
      <c r="E85" s="36">
        <f>'[1]Annual Cost 95%'!E85</f>
        <v>52695340.86359863</v>
      </c>
      <c r="F85" s="36">
        <f>'[1]Annual Cost 95%'!F85</f>
        <v>43855381.720903426</v>
      </c>
      <c r="G85" s="36">
        <f>'[1]Annual Cost 95%'!G85</f>
        <v>26290268.099703889</v>
      </c>
      <c r="H85" s="37">
        <f>'[1]Annual Cost 95%'!H85</f>
        <v>19198831.392008372</v>
      </c>
      <c r="I85" s="37">
        <f>'[1]Annual Cost 95%'!I85</f>
        <v>20413947.30289498</v>
      </c>
      <c r="J85" s="37">
        <f>'[1]Annual Cost 95%'!J85</f>
        <v>12880228.655398021</v>
      </c>
      <c r="K85" s="37">
        <f>'[1]Annual Cost 95%'!K85</f>
        <v>9477904.1049155239</v>
      </c>
      <c r="L85" s="37">
        <f>'[1]Annual Cost 95%'!L85</f>
        <v>8505811.3762062415</v>
      </c>
      <c r="M85" s="37">
        <f>'[1]Annual Cost 95%'!M85</f>
        <v>3645347.7326598167</v>
      </c>
      <c r="N85" s="38">
        <f>'[1]Annual Cost 95%'!N85</f>
        <v>2122375233.3404434</v>
      </c>
      <c r="O85" s="38">
        <f>'[1]Annual Cost 95%'!O85</f>
        <v>3783364546.3894858</v>
      </c>
      <c r="P85" s="38">
        <f>'[1]Annual Cost 95%'!P85</f>
        <v>2768315521.7484045</v>
      </c>
      <c r="Q85" s="38">
        <f>'[1]Annual Cost 95%'!Q85</f>
        <v>922771840.58280134</v>
      </c>
      <c r="R85" s="38">
        <f>'[1]Annual Cost 95%'!R85</f>
        <v>645940288.40796101</v>
      </c>
      <c r="S85" s="38">
        <f>'[1]Annual Cost 95%'!S85</f>
        <v>369108736.23312056</v>
      </c>
    </row>
    <row r="86" spans="1:19" x14ac:dyDescent="0.35">
      <c r="A86">
        <v>2105</v>
      </c>
      <c r="B86" s="36">
        <f>'[1]Annual Cost 95%'!B86</f>
        <v>60593921.715919785</v>
      </c>
      <c r="C86" s="36">
        <f>'[1]Annual Cost 95%'!C86</f>
        <v>77738713.51926142</v>
      </c>
      <c r="D86" s="36">
        <f>'[1]Annual Cost 95%'!D86</f>
        <v>81966196.429674447</v>
      </c>
      <c r="E86" s="36">
        <f>'[1]Annual Cost 95%'!E86</f>
        <v>53900407.107765861</v>
      </c>
      <c r="F86" s="36">
        <f>'[1]Annual Cost 95%'!F86</f>
        <v>44858290.882715806</v>
      </c>
      <c r="G86" s="36">
        <f>'[1]Annual Cost 95%'!G86</f>
        <v>26891488.513460524</v>
      </c>
      <c r="H86" s="37">
        <f>'[1]Annual Cost 95%'!H86</f>
        <v>19200601.688022211</v>
      </c>
      <c r="I86" s="37">
        <f>'[1]Annual Cost 95%'!I86</f>
        <v>20415829.642960325</v>
      </c>
      <c r="J86" s="37">
        <f>'[1]Annual Cost 95%'!J86</f>
        <v>12881416.322344013</v>
      </c>
      <c r="K86" s="37">
        <f>'[1]Annual Cost 95%'!K86</f>
        <v>9478778.0485172924</v>
      </c>
      <c r="L86" s="37">
        <f>'[1]Annual Cost 95%'!L86</f>
        <v>8506595.6845668014</v>
      </c>
      <c r="M86" s="37">
        <f>'[1]Annual Cost 95%'!M86</f>
        <v>3645683.8648143429</v>
      </c>
      <c r="N86" s="38">
        <f>'[1]Annual Cost 95%'!N86</f>
        <v>2139151127.8057487</v>
      </c>
      <c r="O86" s="38">
        <f>'[1]Annual Cost 95%'!O86</f>
        <v>3813269401.7406826</v>
      </c>
      <c r="P86" s="38">
        <f>'[1]Annual Cost 95%'!P86</f>
        <v>2790197123.2248898</v>
      </c>
      <c r="Q86" s="38">
        <f>'[1]Annual Cost 95%'!Q86</f>
        <v>930065707.74162984</v>
      </c>
      <c r="R86" s="38">
        <f>'[1]Annual Cost 95%'!R86</f>
        <v>651045995.41914093</v>
      </c>
      <c r="S86" s="38">
        <f>'[1]Annual Cost 95%'!S86</f>
        <v>372026283.09665197</v>
      </c>
    </row>
    <row r="87" spans="1:19" x14ac:dyDescent="0.35">
      <c r="A87">
        <v>2106</v>
      </c>
      <c r="B87" s="36">
        <f>'[1]Annual Cost 95%'!B87</f>
        <v>61979617.082244053</v>
      </c>
      <c r="C87" s="36">
        <f>'[1]Annual Cost 95%'!C87</f>
        <v>79516485.481483638</v>
      </c>
      <c r="D87" s="36">
        <f>'[1]Annual Cost 95%'!D87</f>
        <v>83840644.812803</v>
      </c>
      <c r="E87" s="36">
        <f>'[1]Annual Cost 95%'!E87</f>
        <v>55133031.474321745</v>
      </c>
      <c r="F87" s="36">
        <f>'[1]Annual Cost 95%'!F87</f>
        <v>45884135.126777567</v>
      </c>
      <c r="G87" s="36">
        <f>'[1]Annual Cost 95%'!G87</f>
        <v>27506457.968670323</v>
      </c>
      <c r="H87" s="37">
        <f>'[1]Annual Cost 95%'!H87</f>
        <v>19202372.147272442</v>
      </c>
      <c r="I87" s="37">
        <f>'[1]Annual Cost 95%'!I87</f>
        <v>20417712.156593479</v>
      </c>
      <c r="J87" s="37">
        <f>'[1]Annual Cost 95%'!J87</f>
        <v>12882604.098803028</v>
      </c>
      <c r="K87" s="37">
        <f>'[1]Annual Cost 95%'!K87</f>
        <v>9479652.072704114</v>
      </c>
      <c r="L87" s="37">
        <f>'[1]Annual Cost 95%'!L87</f>
        <v>8507380.0652472824</v>
      </c>
      <c r="M87" s="37">
        <f>'[1]Annual Cost 95%'!M87</f>
        <v>3646020.027963121</v>
      </c>
      <c r="N87" s="38">
        <f>'[1]Annual Cost 95%'!N87</f>
        <v>2156059624.00457</v>
      </c>
      <c r="O87" s="38">
        <f>'[1]Annual Cost 95%'!O87</f>
        <v>3843410634.0951028</v>
      </c>
      <c r="P87" s="38">
        <f>'[1]Annual Cost 95%'!P87</f>
        <v>2812251683.4842219</v>
      </c>
      <c r="Q87" s="38">
        <f>'[1]Annual Cost 95%'!Q87</f>
        <v>937417227.82807374</v>
      </c>
      <c r="R87" s="38">
        <f>'[1]Annual Cost 95%'!R87</f>
        <v>656192059.47965169</v>
      </c>
      <c r="S87" s="38">
        <f>'[1]Annual Cost 95%'!S87</f>
        <v>374966891.13122952</v>
      </c>
    </row>
    <row r="88" spans="1:19" x14ac:dyDescent="0.35">
      <c r="A88">
        <v>2107</v>
      </c>
      <c r="B88" s="36">
        <f>'[1]Annual Cost 95%'!B88</f>
        <v>63397001.297777571</v>
      </c>
      <c r="C88" s="36">
        <f>'[1]Annual Cost 95%'!C88</f>
        <v>81334912.517691374</v>
      </c>
      <c r="D88" s="36">
        <f>'[1]Annual Cost 95%'!D88</f>
        <v>85757959.119861901</v>
      </c>
      <c r="E88" s="36">
        <f>'[1]Annual Cost 95%'!E88</f>
        <v>56393844.177674234</v>
      </c>
      <c r="F88" s="36">
        <f>'[1]Annual Cost 95%'!F88</f>
        <v>46933438.945253931</v>
      </c>
      <c r="G88" s="36">
        <f>'[1]Annual Cost 95%'!G88</f>
        <v>28135490.886029191</v>
      </c>
      <c r="H88" s="37">
        <f>'[1]Annual Cost 95%'!H88</f>
        <v>19204142.769774117</v>
      </c>
      <c r="I88" s="37">
        <f>'[1]Annual Cost 95%'!I88</f>
        <v>20419594.84381045</v>
      </c>
      <c r="J88" s="37">
        <f>'[1]Annual Cost 95%'!J88</f>
        <v>12883791.984785166</v>
      </c>
      <c r="K88" s="37">
        <f>'[1]Annual Cost 95%'!K88</f>
        <v>9480526.1774834227</v>
      </c>
      <c r="L88" s="37">
        <f>'[1]Annual Cost 95%'!L88</f>
        <v>8508164.5182543546</v>
      </c>
      <c r="M88" s="37">
        <f>'[1]Annual Cost 95%'!M88</f>
        <v>3646356.2221090086</v>
      </c>
      <c r="N88" s="38">
        <f>'[1]Annual Cost 95%'!N88</f>
        <v>2173101770.0610328</v>
      </c>
      <c r="O88" s="38">
        <f>'[1]Annual Cost 95%'!O88</f>
        <v>3873790111.8479276</v>
      </c>
      <c r="P88" s="38">
        <f>'[1]Annual Cost 95%'!P88</f>
        <v>2834480569.6448255</v>
      </c>
      <c r="Q88" s="38">
        <f>'[1]Annual Cost 95%'!Q88</f>
        <v>944826856.54827499</v>
      </c>
      <c r="R88" s="38">
        <f>'[1]Annual Cost 95%'!R88</f>
        <v>661378799.58379257</v>
      </c>
      <c r="S88" s="38">
        <f>'[1]Annual Cost 95%'!S88</f>
        <v>377930742.61931002</v>
      </c>
    </row>
    <row r="89" spans="1:19" x14ac:dyDescent="0.35">
      <c r="A89">
        <v>2108</v>
      </c>
      <c r="B89" s="36">
        <f>'[1]Annual Cost 95%'!B89</f>
        <v>64846799.040677309</v>
      </c>
      <c r="C89" s="36">
        <f>'[1]Annual Cost 95%'!C89</f>
        <v>83194924.350636378</v>
      </c>
      <c r="D89" s="36">
        <f>'[1]Annual Cost 95%'!D89</f>
        <v>87719119.6325441</v>
      </c>
      <c r="E89" s="36">
        <f>'[1]Annual Cost 95%'!E89</f>
        <v>57683489.844323419</v>
      </c>
      <c r="F89" s="36">
        <f>'[1]Annual Cost 95%'!F89</f>
        <v>48006738.824687459</v>
      </c>
      <c r="G89" s="36">
        <f>'[1]Annual Cost 95%'!G89</f>
        <v>28778908.876579653</v>
      </c>
      <c r="H89" s="37">
        <f>'[1]Annual Cost 95%'!H89</f>
        <v>19205913.555542286</v>
      </c>
      <c r="I89" s="37">
        <f>'[1]Annual Cost 95%'!I89</f>
        <v>20421477.704627242</v>
      </c>
      <c r="J89" s="37">
        <f>'[1]Annual Cost 95%'!J89</f>
        <v>12884979.980300521</v>
      </c>
      <c r="K89" s="37">
        <f>'[1]Annual Cost 95%'!K89</f>
        <v>9481400.3628626466</v>
      </c>
      <c r="L89" s="37">
        <f>'[1]Annual Cost 95%'!L89</f>
        <v>8508949.0435946845</v>
      </c>
      <c r="M89" s="37">
        <f>'[1]Annual Cost 95%'!M89</f>
        <v>3646692.447254864</v>
      </c>
      <c r="N89" s="38">
        <f>'[1]Annual Cost 95%'!N89</f>
        <v>2190278622.3839531</v>
      </c>
      <c r="O89" s="38">
        <f>'[1]Annual Cost 95%'!O89</f>
        <v>3904409718.1626992</v>
      </c>
      <c r="P89" s="38">
        <f>'[1]Annual Cost 95%'!P89</f>
        <v>2856885159.6312437</v>
      </c>
      <c r="Q89" s="38">
        <f>'[1]Annual Cost 95%'!Q89</f>
        <v>952295053.21041429</v>
      </c>
      <c r="R89" s="38">
        <f>'[1]Annual Cost 95%'!R89</f>
        <v>666606537.24729013</v>
      </c>
      <c r="S89" s="38">
        <f>'[1]Annual Cost 95%'!S89</f>
        <v>380918021.2841658</v>
      </c>
    </row>
    <row r="90" spans="1:19" x14ac:dyDescent="0.35">
      <c r="A90">
        <v>2109</v>
      </c>
      <c r="B90" s="36">
        <f>'[1]Annual Cost 95%'!B90</f>
        <v>66329751.561441757</v>
      </c>
      <c r="C90" s="36">
        <f>'[1]Annual Cost 95%'!C90</f>
        <v>85097471.964485347</v>
      </c>
      <c r="D90" s="36">
        <f>'[1]Annual Cost 95%'!D90</f>
        <v>89725129.050167337</v>
      </c>
      <c r="E90" s="36">
        <f>'[1]Annual Cost 95%'!E90</f>
        <v>59002627.842445292</v>
      </c>
      <c r="F90" s="36">
        <f>'[1]Annual Cost 95%'!F90</f>
        <v>49104583.520292148</v>
      </c>
      <c r="G90" s="36">
        <f>'[1]Annual Cost 95%'!G90</f>
        <v>29437040.906143725</v>
      </c>
      <c r="H90" s="37">
        <f>'[1]Annual Cost 95%'!H90</f>
        <v>19207684.504592013</v>
      </c>
      <c r="I90" s="37">
        <f>'[1]Annual Cost 95%'!I90</f>
        <v>20423360.739059858</v>
      </c>
      <c r="J90" s="37">
        <f>'[1]Annual Cost 95%'!J90</f>
        <v>12886168.085359197</v>
      </c>
      <c r="K90" s="37">
        <f>'[1]Annual Cost 95%'!K90</f>
        <v>9482274.6288492195</v>
      </c>
      <c r="L90" s="37">
        <f>'[1]Annual Cost 95%'!L90</f>
        <v>8509733.6412749421</v>
      </c>
      <c r="M90" s="37">
        <f>'[1]Annual Cost 95%'!M90</f>
        <v>3647028.7034035455</v>
      </c>
      <c r="N90" s="38">
        <f>'[1]Annual Cost 95%'!N90</f>
        <v>2207591245.7323217</v>
      </c>
      <c r="O90" s="38">
        <f>'[1]Annual Cost 95%'!O90</f>
        <v>3935271351.0880513</v>
      </c>
      <c r="P90" s="38">
        <f>'[1]Annual Cost 95%'!P90</f>
        <v>2879466842.2595501</v>
      </c>
      <c r="Q90" s="38">
        <f>'[1]Annual Cost 95%'!Q90</f>
        <v>959822280.75318313</v>
      </c>
      <c r="R90" s="38">
        <f>'[1]Annual Cost 95%'!R90</f>
        <v>671875596.52722836</v>
      </c>
      <c r="S90" s="38">
        <f>'[1]Annual Cost 95%'!S90</f>
        <v>383928912.30127329</v>
      </c>
    </row>
    <row r="91" spans="1:19" x14ac:dyDescent="0.35">
      <c r="A91">
        <v>2110</v>
      </c>
      <c r="B91" s="36">
        <f>'[1]Annual Cost 95%'!B91</f>
        <v>66057202.677462511</v>
      </c>
      <c r="C91" s="36">
        <f>'[1]Annual Cost 95%'!C91</f>
        <v>84747806.5358143</v>
      </c>
      <c r="D91" s="36">
        <f>'[1]Annual Cost 95%'!D91</f>
        <v>89356448.583079129</v>
      </c>
      <c r="E91" s="36">
        <f>'[1]Annual Cost 95%'!E91</f>
        <v>58760186.102626532</v>
      </c>
      <c r="F91" s="36">
        <f>'[1]Annual Cost 95%'!F91</f>
        <v>48902812.834865652</v>
      </c>
      <c r="G91" s="36">
        <f>'[1]Annual Cost 95%'!G91</f>
        <v>29316084.133990146</v>
      </c>
      <c r="H91" s="37">
        <f>'[1]Annual Cost 95%'!H91</f>
        <v>18702817.590067595</v>
      </c>
      <c r="I91" s="37">
        <f>'[1]Annual Cost 95%'!I91</f>
        <v>19886540.222350355</v>
      </c>
      <c r="J91" s="37">
        <f>'[1]Annual Cost 95%'!J91</f>
        <v>12547459.902197247</v>
      </c>
      <c r="K91" s="37">
        <f>'[1]Annual Cost 95%'!K91</f>
        <v>9233036.5318055209</v>
      </c>
      <c r="L91" s="37">
        <f>'[1]Annual Cost 95%'!L91</f>
        <v>8286058.4259793153</v>
      </c>
      <c r="M91" s="37">
        <f>'[1]Annual Cost 95%'!M91</f>
        <v>3551167.8968482772</v>
      </c>
      <c r="N91" s="38">
        <f>'[1]Annual Cost 95%'!N91</f>
        <v>2166356580.8850737</v>
      </c>
      <c r="O91" s="38">
        <f>'[1]Annual Cost 95%'!O91</f>
        <v>3861766078.9690442</v>
      </c>
      <c r="P91" s="38">
        <f>'[1]Annual Cost 95%'!P91</f>
        <v>2825682496.8066177</v>
      </c>
      <c r="Q91" s="38">
        <f>'[1]Annual Cost 95%'!Q91</f>
        <v>941894165.60220599</v>
      </c>
      <c r="R91" s="38">
        <f>'[1]Annual Cost 95%'!R91</f>
        <v>659325915.92154419</v>
      </c>
      <c r="S91" s="38">
        <f>'[1]Annual Cost 95%'!S91</f>
        <v>376757666.24088234</v>
      </c>
    </row>
    <row r="92" spans="1:19" x14ac:dyDescent="0.35">
      <c r="A92">
        <v>2111</v>
      </c>
      <c r="B92" s="36">
        <f>'[1]Annual Cost 95%'!B92</f>
        <v>67567835.379066542</v>
      </c>
      <c r="C92" s="36">
        <f>'[1]Annual Cost 95%'!C92</f>
        <v>86685866.31965512</v>
      </c>
      <c r="D92" s="36">
        <f>'[1]Annual Cost 95%'!D92</f>
        <v>91399901.346101627</v>
      </c>
      <c r="E92" s="36">
        <f>'[1]Annual Cost 95%'!E92</f>
        <v>60103946.5871929</v>
      </c>
      <c r="F92" s="36">
        <f>'[1]Annual Cost 95%'!F92</f>
        <v>50021149.447293438</v>
      </c>
      <c r="G92" s="36">
        <f>'[1]Annual Cost 95%'!G92</f>
        <v>29986500.584895805</v>
      </c>
      <c r="H92" s="37">
        <f>'[1]Annual Cost 95%'!H92</f>
        <v>18704542.149378065</v>
      </c>
      <c r="I92" s="37">
        <f>'[1]Annual Cost 95%'!I92</f>
        <v>19888373.930984274</v>
      </c>
      <c r="J92" s="37">
        <f>'[1]Annual Cost 95%'!J92</f>
        <v>12548616.885025792</v>
      </c>
      <c r="K92" s="37">
        <f>'[1]Annual Cost 95%'!K92</f>
        <v>9233887.8965284117</v>
      </c>
      <c r="L92" s="37">
        <f>'[1]Annual Cost 95%'!L92</f>
        <v>8286822.4712434476</v>
      </c>
      <c r="M92" s="37">
        <f>'[1]Annual Cost 95%'!M92</f>
        <v>3551495.3448186195</v>
      </c>
      <c r="N92" s="38">
        <f>'[1]Annual Cost 95%'!N92</f>
        <v>2183480117.1967688</v>
      </c>
      <c r="O92" s="38">
        <f>'[1]Annual Cost 95%'!O92</f>
        <v>3892290643.6985884</v>
      </c>
      <c r="P92" s="38">
        <f>'[1]Annual Cost 95%'!P92</f>
        <v>2848017544.1696987</v>
      </c>
      <c r="Q92" s="38">
        <f>'[1]Annual Cost 95%'!Q92</f>
        <v>949339181.38989961</v>
      </c>
      <c r="R92" s="38">
        <f>'[1]Annual Cost 95%'!R92</f>
        <v>664537426.97292972</v>
      </c>
      <c r="S92" s="38">
        <f>'[1]Annual Cost 95%'!S92</f>
        <v>379735672.55595982</v>
      </c>
    </row>
    <row r="93" spans="1:19" x14ac:dyDescent="0.35">
      <c r="A93">
        <v>2112</v>
      </c>
      <c r="B93" s="36">
        <f>'[1]Annual Cost 95%'!B93</f>
        <v>69113014.066068962</v>
      </c>
      <c r="C93" s="36">
        <f>'[1]Annual Cost 95%'!C93</f>
        <v>88668246.728173733</v>
      </c>
      <c r="D93" s="36">
        <f>'[1]Annual Cost 95%'!D93</f>
        <v>93490084.918829724</v>
      </c>
      <c r="E93" s="36">
        <f>'[1]Annual Cost 95%'!E93</f>
        <v>61478436.930863671</v>
      </c>
      <c r="F93" s="36">
        <f>'[1]Annual Cost 95%'!F93</f>
        <v>51165060.800849497</v>
      </c>
      <c r="G93" s="36">
        <f>'[1]Annual Cost 95%'!G93</f>
        <v>30672248.490561612</v>
      </c>
      <c r="H93" s="37">
        <f>'[1]Annual Cost 95%'!H93</f>
        <v>18706266.867707614</v>
      </c>
      <c r="I93" s="37">
        <f>'[1]Annual Cost 95%'!I93</f>
        <v>19890207.808701769</v>
      </c>
      <c r="J93" s="37">
        <f>'[1]Annual Cost 95%'!J93</f>
        <v>12549773.974538021</v>
      </c>
      <c r="K93" s="37">
        <f>'[1]Annual Cost 95%'!K93</f>
        <v>9234739.3397543915</v>
      </c>
      <c r="L93" s="37">
        <f>'[1]Annual Cost 95%'!L93</f>
        <v>8287586.5869590705</v>
      </c>
      <c r="M93" s="37">
        <f>'[1]Annual Cost 95%'!M93</f>
        <v>3551822.8229824579</v>
      </c>
      <c r="N93" s="38">
        <f>'[1]Annual Cost 95%'!N93</f>
        <v>2200739003.1080666</v>
      </c>
      <c r="O93" s="38">
        <f>'[1]Annual Cost 95%'!O93</f>
        <v>3923056483.8013358</v>
      </c>
      <c r="P93" s="38">
        <f>'[1]Annual Cost 95%'!P93</f>
        <v>2870529134.4887824</v>
      </c>
      <c r="Q93" s="38">
        <f>'[1]Annual Cost 95%'!Q93</f>
        <v>956843044.82959414</v>
      </c>
      <c r="R93" s="38">
        <f>'[1]Annual Cost 95%'!R93</f>
        <v>669790131.38071597</v>
      </c>
      <c r="S93" s="38">
        <f>'[1]Annual Cost 95%'!S93</f>
        <v>382737217.93183762</v>
      </c>
    </row>
    <row r="94" spans="1:19" x14ac:dyDescent="0.35">
      <c r="A94">
        <v>2113</v>
      </c>
      <c r="B94" s="36">
        <f>'[1]Annual Cost 95%'!B94</f>
        <v>70693528.75519982</v>
      </c>
      <c r="C94" s="36">
        <f>'[1]Annual Cost 95%'!C94</f>
        <v>90695961.30996564</v>
      </c>
      <c r="D94" s="36">
        <f>'[1]Annual Cost 95%'!D94</f>
        <v>95628067.967305169</v>
      </c>
      <c r="E94" s="36">
        <f>'[1]Annual Cost 95%'!E94</f>
        <v>62884359.881078899</v>
      </c>
      <c r="F94" s="36">
        <f>'[1]Annual Cost 95%'!F94</f>
        <v>52335131.752880476</v>
      </c>
      <c r="G94" s="36">
        <f>'[1]Annual Cost 95%'!G94</f>
        <v>31373678.459187511</v>
      </c>
      <c r="H94" s="37">
        <f>'[1]Annual Cost 95%'!H94</f>
        <v>18707991.745070904</v>
      </c>
      <c r="I94" s="37">
        <f>'[1]Annual Cost 95%'!I94</f>
        <v>19892041.85551843</v>
      </c>
      <c r="J94" s="37">
        <f>'[1]Annual Cost 95%'!J94</f>
        <v>12550931.170743771</v>
      </c>
      <c r="K94" s="37">
        <f>'[1]Annual Cost 95%'!K94</f>
        <v>9235590.8614906985</v>
      </c>
      <c r="L94" s="37">
        <f>'[1]Annual Cost 95%'!L94</f>
        <v>8288350.77313268</v>
      </c>
      <c r="M94" s="37">
        <f>'[1]Annual Cost 95%'!M94</f>
        <v>3552150.3313425761</v>
      </c>
      <c r="N94" s="38">
        <f>'[1]Annual Cost 95%'!N94</f>
        <v>2218134308.4630551</v>
      </c>
      <c r="O94" s="38">
        <f>'[1]Annual Cost 95%'!O94</f>
        <v>3954065506.3906636</v>
      </c>
      <c r="P94" s="38">
        <f>'[1]Annual Cost 95%'!P94</f>
        <v>2893218663.2126808</v>
      </c>
      <c r="Q94" s="38">
        <f>'[1]Annual Cost 95%'!Q94</f>
        <v>964406221.07089365</v>
      </c>
      <c r="R94" s="38">
        <f>'[1]Annual Cost 95%'!R94</f>
        <v>675084354.74962556</v>
      </c>
      <c r="S94" s="38">
        <f>'[1]Annual Cost 95%'!S94</f>
        <v>385762488.42835742</v>
      </c>
    </row>
    <row r="95" spans="1:19" x14ac:dyDescent="0.35">
      <c r="A95">
        <v>2114</v>
      </c>
      <c r="B95" s="36">
        <f>'[1]Annual Cost 95%'!B95</f>
        <v>72310187.529729262</v>
      </c>
      <c r="C95" s="36">
        <f>'[1]Annual Cost 95%'!C95</f>
        <v>92770046.792016983</v>
      </c>
      <c r="D95" s="36">
        <f>'[1]Annual Cost 95%'!D95</f>
        <v>97814943.596416712</v>
      </c>
      <c r="E95" s="36">
        <f>'[1]Annual Cost 95%'!E95</f>
        <v>64322434.256096378</v>
      </c>
      <c r="F95" s="36">
        <f>'[1]Annual Cost 95%'!F95</f>
        <v>53531960.535574757</v>
      </c>
      <c r="G95" s="36">
        <f>'[1]Annual Cost 95%'!G95</f>
        <v>32091149.116875969</v>
      </c>
      <c r="H95" s="37">
        <f>'[1]Annual Cost 95%'!H95</f>
        <v>18709716.7814826</v>
      </c>
      <c r="I95" s="37">
        <f>'[1]Annual Cost 95%'!I95</f>
        <v>19893876.071449853</v>
      </c>
      <c r="J95" s="37">
        <f>'[1]Annual Cost 95%'!J95</f>
        <v>12552088.473652884</v>
      </c>
      <c r="K95" s="37">
        <f>'[1]Annual Cost 95%'!K95</f>
        <v>9236442.4617445748</v>
      </c>
      <c r="L95" s="37">
        <f>'[1]Annual Cost 95%'!L95</f>
        <v>8289115.0297707729</v>
      </c>
      <c r="M95" s="37">
        <f>'[1]Annual Cost 95%'!M95</f>
        <v>3552477.8699017591</v>
      </c>
      <c r="N95" s="38">
        <f>'[1]Annual Cost 95%'!N95</f>
        <v>2235667111.5621953</v>
      </c>
      <c r="O95" s="38">
        <f>'[1]Annual Cost 95%'!O95</f>
        <v>3985319633.6543484</v>
      </c>
      <c r="P95" s="38">
        <f>'[1]Annual Cost 95%'!P95</f>
        <v>2916087536.8202553</v>
      </c>
      <c r="Q95" s="38">
        <f>'[1]Annual Cost 95%'!Q95</f>
        <v>972029178.94008505</v>
      </c>
      <c r="R95" s="38">
        <f>'[1]Annual Cost 95%'!R95</f>
        <v>680420425.2580595</v>
      </c>
      <c r="S95" s="38">
        <f>'[1]Annual Cost 95%'!S95</f>
        <v>388811671.57603401</v>
      </c>
    </row>
    <row r="96" spans="1:19" x14ac:dyDescent="0.35">
      <c r="A96">
        <v>2115</v>
      </c>
      <c r="B96" s="36">
        <f>'[1]Annual Cost 95%'!B96</f>
        <v>73963816.952623323</v>
      </c>
      <c r="C96" s="36">
        <f>'[1]Annual Cost 95%'!C96</f>
        <v>94891563.60976091</v>
      </c>
      <c r="D96" s="36">
        <f>'[1]Annual Cost 95%'!D96</f>
        <v>100051829.90878116</v>
      </c>
      <c r="E96" s="36">
        <f>'[1]Annual Cost 95%'!E96</f>
        <v>65793395.312507957</v>
      </c>
      <c r="F96" s="36">
        <f>'[1]Annual Cost 95%'!F96</f>
        <v>54756159.06182579</v>
      </c>
      <c r="G96" s="36">
        <f>'[1]Annual Cost 95%'!G96</f>
        <v>32825027.290989805</v>
      </c>
      <c r="H96" s="37">
        <f>'[1]Annual Cost 95%'!H96</f>
        <v>18711441.976957366</v>
      </c>
      <c r="I96" s="37">
        <f>'[1]Annual Cost 95%'!I96</f>
        <v>19895710.456511628</v>
      </c>
      <c r="J96" s="37">
        <f>'[1]Annual Cost 95%'!J96</f>
        <v>12553245.883275194</v>
      </c>
      <c r="K96" s="37">
        <f>'[1]Annual Cost 95%'!K96</f>
        <v>9237294.1405232549</v>
      </c>
      <c r="L96" s="37">
        <f>'[1]Annual Cost 95%'!L96</f>
        <v>8289879.3568798462</v>
      </c>
      <c r="M96" s="37">
        <f>'[1]Annual Cost 95%'!M96</f>
        <v>3552805.4386627902</v>
      </c>
      <c r="N96" s="38">
        <f>'[1]Annual Cost 95%'!N96</f>
        <v>2253338499.2291594</v>
      </c>
      <c r="O96" s="38">
        <f>'[1]Annual Cost 95%'!O96</f>
        <v>4016820802.9737191</v>
      </c>
      <c r="P96" s="38">
        <f>'[1]Annual Cost 95%'!P96</f>
        <v>2939137172.9075994</v>
      </c>
      <c r="Q96" s="38">
        <f>'[1]Annual Cost 95%'!Q96</f>
        <v>979712390.9691999</v>
      </c>
      <c r="R96" s="38">
        <f>'[1]Annual Cost 95%'!R96</f>
        <v>685798673.67843986</v>
      </c>
      <c r="S96" s="38">
        <f>'[1]Annual Cost 95%'!S96</f>
        <v>391884956.38767993</v>
      </c>
    </row>
    <row r="97" spans="1:19" x14ac:dyDescent="0.35">
      <c r="A97">
        <v>2116</v>
      </c>
      <c r="B97" s="36">
        <f>'[1]Annual Cost 95%'!B97</f>
        <v>75655262.489147812</v>
      </c>
      <c r="C97" s="36">
        <f>'[1]Annual Cost 95%'!C97</f>
        <v>97061596.449255511</v>
      </c>
      <c r="D97" s="36">
        <f>'[1]Annual Cost 95%'!D97</f>
        <v>102339870.57640536</v>
      </c>
      <c r="E97" s="36">
        <f>'[1]Annual Cost 95%'!E97</f>
        <v>67297995.121160552</v>
      </c>
      <c r="F97" s="36">
        <f>'[1]Annual Cost 95%'!F97</f>
        <v>56008353.238090038</v>
      </c>
      <c r="G97" s="36">
        <f>'[1]Annual Cost 95%'!G97</f>
        <v>33575688.19770319</v>
      </c>
      <c r="H97" s="37">
        <f>'[1]Annual Cost 95%'!H97</f>
        <v>18713167.33150987</v>
      </c>
      <c r="I97" s="37">
        <f>'[1]Annual Cost 95%'!I97</f>
        <v>19897545.010719355</v>
      </c>
      <c r="J97" s="37">
        <f>'[1]Annual Cost 95%'!J97</f>
        <v>12554403.399620546</v>
      </c>
      <c r="K97" s="37">
        <f>'[1]Annual Cost 95%'!K97</f>
        <v>9238145.8978339862</v>
      </c>
      <c r="L97" s="37">
        <f>'[1]Annual Cost 95%'!L97</f>
        <v>8290643.7544663996</v>
      </c>
      <c r="M97" s="37">
        <f>'[1]Annual Cost 95%'!M97</f>
        <v>3553133.0376284556</v>
      </c>
      <c r="N97" s="38">
        <f>'[1]Annual Cost 95%'!N97</f>
        <v>2271149566.878202</v>
      </c>
      <c r="O97" s="38">
        <f>'[1]Annual Cost 95%'!O97</f>
        <v>4048570967.0437512</v>
      </c>
      <c r="P97" s="38">
        <f>'[1]Annual Cost 95%'!P97</f>
        <v>2962369000.2759156</v>
      </c>
      <c r="Q97" s="38">
        <f>'[1]Annual Cost 95%'!Q97</f>
        <v>987456333.42530513</v>
      </c>
      <c r="R97" s="38">
        <f>'[1]Annual Cost 95%'!R97</f>
        <v>691219433.39771366</v>
      </c>
      <c r="S97" s="38">
        <f>'[1]Annual Cost 95%'!S97</f>
        <v>394982533.37012208</v>
      </c>
    </row>
    <row r="98" spans="1:19" x14ac:dyDescent="0.35">
      <c r="A98">
        <v>2117</v>
      </c>
      <c r="B98" s="36">
        <f>'[1]Annual Cost 95%'!B98</f>
        <v>77385388.939136535</v>
      </c>
      <c r="C98" s="36">
        <f>'[1]Annual Cost 95%'!C98</f>
        <v>99281254.80176042</v>
      </c>
      <c r="D98" s="36">
        <f>'[1]Annual Cost 95%'!D98</f>
        <v>104680235.42542112</v>
      </c>
      <c r="E98" s="36">
        <f>'[1]Annual Cost 95%'!E98</f>
        <v>68837002.951673776</v>
      </c>
      <c r="F98" s="36">
        <f>'[1]Annual Cost 95%'!F98</f>
        <v>57289183.284399517</v>
      </c>
      <c r="G98" s="36">
        <f>'[1]Annual Cost 95%'!G98</f>
        <v>34343515.633841597</v>
      </c>
      <c r="H98" s="37">
        <f>'[1]Annual Cost 95%'!H98</f>
        <v>18714892.845154781</v>
      </c>
      <c r="I98" s="37">
        <f>'[1]Annual Cost 95%'!I98</f>
        <v>19899379.734088629</v>
      </c>
      <c r="J98" s="37">
        <f>'[1]Annual Cost 95%'!J98</f>
        <v>12555561.022698777</v>
      </c>
      <c r="K98" s="37">
        <f>'[1]Annual Cost 95%'!K98</f>
        <v>9238997.7336840052</v>
      </c>
      <c r="L98" s="37">
        <f>'[1]Annual Cost 95%'!L98</f>
        <v>8291408.222536929</v>
      </c>
      <c r="M98" s="37">
        <f>'[1]Annual Cost 95%'!M98</f>
        <v>3553460.6668015402</v>
      </c>
      <c r="N98" s="38">
        <f>'[1]Annual Cost 95%'!N98</f>
        <v>2289101418.5820622</v>
      </c>
      <c r="O98" s="38">
        <f>'[1]Annual Cost 95%'!O98</f>
        <v>4080572093.9941106</v>
      </c>
      <c r="P98" s="38">
        <f>'[1]Annual Cost 95%'!P98</f>
        <v>2985784459.020081</v>
      </c>
      <c r="Q98" s="38">
        <f>'[1]Annual Cost 95%'!Q98</f>
        <v>995261486.34002697</v>
      </c>
      <c r="R98" s="38">
        <f>'[1]Annual Cost 95%'!R98</f>
        <v>696683040.43801892</v>
      </c>
      <c r="S98" s="38">
        <f>'[1]Annual Cost 95%'!S98</f>
        <v>398104594.5360108</v>
      </c>
    </row>
    <row r="99" spans="1:19" x14ac:dyDescent="0.35">
      <c r="A99">
        <v>2118</v>
      </c>
      <c r="B99" s="36">
        <f>'[1]Annual Cost 95%'!B99</f>
        <v>79155080.879144922</v>
      </c>
      <c r="C99" s="36">
        <f>'[1]Annual Cost 95%'!C99</f>
        <v>101551673.53099599</v>
      </c>
      <c r="D99" s="36">
        <f>'[1]Annual Cost 95%'!D99</f>
        <v>107074121.03419216</v>
      </c>
      <c r="E99" s="36">
        <f>'[1]Annual Cost 95%'!E99</f>
        <v>70411205.66575101</v>
      </c>
      <c r="F99" s="36">
        <f>'[1]Annual Cost 95%'!F99</f>
        <v>58599304.061692551</v>
      </c>
      <c r="G99" s="36">
        <f>'[1]Annual Cost 95%'!G99</f>
        <v>35128902.173108891</v>
      </c>
      <c r="H99" s="37">
        <f>'[1]Annual Cost 95%'!H99</f>
        <v>18716618.517906766</v>
      </c>
      <c r="I99" s="37">
        <f>'[1]Annual Cost 95%'!I99</f>
        <v>19901214.626635045</v>
      </c>
      <c r="J99" s="37">
        <f>'[1]Annual Cost 95%'!J99</f>
        <v>12556718.75251973</v>
      </c>
      <c r="K99" s="37">
        <f>'[1]Annual Cost 95%'!K99</f>
        <v>9239849.6480805557</v>
      </c>
      <c r="L99" s="37">
        <f>'[1]Annual Cost 95%'!L99</f>
        <v>8292172.761097936</v>
      </c>
      <c r="M99" s="37">
        <f>'[1]Annual Cost 95%'!M99</f>
        <v>3553788.3261848288</v>
      </c>
      <c r="N99" s="38">
        <f>'[1]Annual Cost 95%'!N99</f>
        <v>2307195167.1404037</v>
      </c>
      <c r="O99" s="38">
        <f>'[1]Annual Cost 95%'!O99</f>
        <v>4112826167.5111551</v>
      </c>
      <c r="P99" s="38">
        <f>'[1]Annual Cost 95%'!P99</f>
        <v>3009385000.6179185</v>
      </c>
      <c r="Q99" s="38">
        <f>'[1]Annual Cost 95%'!Q99</f>
        <v>1003128333.539306</v>
      </c>
      <c r="R99" s="38">
        <f>'[1]Annual Cost 95%'!R99</f>
        <v>702189833.47751427</v>
      </c>
      <c r="S99" s="38">
        <f>'[1]Annual Cost 95%'!S99</f>
        <v>401251333.41572243</v>
      </c>
    </row>
    <row r="100" spans="1:19" x14ac:dyDescent="0.35">
      <c r="A100">
        <v>2119</v>
      </c>
      <c r="B100" s="36">
        <f>'[1]Annual Cost 95%'!B100</f>
        <v>80965243.114715099</v>
      </c>
      <c r="C100" s="36">
        <f>'[1]Annual Cost 95%'!C100</f>
        <v>103874013.45337477</v>
      </c>
      <c r="D100" s="36">
        <f>'[1]Annual Cost 95%'!D100</f>
        <v>109522751.34509909</v>
      </c>
      <c r="E100" s="36">
        <f>'[1]Annual Cost 95%'!E100</f>
        <v>72021408.119484931</v>
      </c>
      <c r="F100" s="36">
        <f>'[1]Annual Cost 95%'!F100</f>
        <v>59939385.406630158</v>
      </c>
      <c r="G100" s="36">
        <f>'[1]Annual Cost 95%'!G100</f>
        <v>35932249.36680185</v>
      </c>
      <c r="H100" s="37">
        <f>'[1]Annual Cost 95%'!H100</f>
        <v>18718344.3497805</v>
      </c>
      <c r="I100" s="37">
        <f>'[1]Annual Cost 95%'!I100</f>
        <v>19903049.688374203</v>
      </c>
      <c r="J100" s="37">
        <f>'[1]Annual Cost 95%'!J100</f>
        <v>12557876.589093247</v>
      </c>
      <c r="K100" s="37">
        <f>'[1]Annual Cost 95%'!K100</f>
        <v>9240701.6410308797</v>
      </c>
      <c r="L100" s="37">
        <f>'[1]Annual Cost 95%'!L100</f>
        <v>8292937.3701559193</v>
      </c>
      <c r="M100" s="37">
        <f>'[1]Annual Cost 95%'!M100</f>
        <v>3554116.0157811074</v>
      </c>
      <c r="N100" s="38">
        <f>'[1]Annual Cost 95%'!N100</f>
        <v>2325431934.1487956</v>
      </c>
      <c r="O100" s="38">
        <f>'[1]Annual Cost 95%'!O100</f>
        <v>4145335186.9608965</v>
      </c>
      <c r="P100" s="38">
        <f>'[1]Annual Cost 95%'!P100</f>
        <v>3033172088.0201683</v>
      </c>
      <c r="Q100" s="38">
        <f>'[1]Annual Cost 95%'!Q100</f>
        <v>1011057362.6733894</v>
      </c>
      <c r="R100" s="38">
        <f>'[1]Annual Cost 95%'!R100</f>
        <v>707740153.87137258</v>
      </c>
      <c r="S100" s="38">
        <f>'[1]Annual Cost 95%'!S100</f>
        <v>404422945.06935579</v>
      </c>
    </row>
    <row r="101" spans="1:19" x14ac:dyDescent="0.35">
      <c r="A101">
        <v>2120</v>
      </c>
      <c r="B101" s="36">
        <f>'[1]Annual Cost 95%'!B101</f>
        <v>80603369.354308069</v>
      </c>
      <c r="C101" s="36">
        <f>'[1]Annual Cost 95%'!C101</f>
        <v>103409749.05533323</v>
      </c>
      <c r="D101" s="36">
        <f>'[1]Annual Cost 95%'!D101</f>
        <v>109033239.94051751</v>
      </c>
      <c r="E101" s="36">
        <f>'[1]Annual Cost 95%'!E101</f>
        <v>71699508.786099628</v>
      </c>
      <c r="F101" s="36">
        <f>'[1]Annual Cost 95%'!F101</f>
        <v>59671486.615011014</v>
      </c>
      <c r="G101" s="36">
        <f>'[1]Annual Cost 95%'!G101</f>
        <v>35771650.352977805</v>
      </c>
      <c r="H101" s="37">
        <f>'[1]Annual Cost 95%'!H101</f>
        <v>18219741.926668417</v>
      </c>
      <c r="I101" s="37">
        <f>'[1]Annual Cost 95%'!I101</f>
        <v>19372890.149875276</v>
      </c>
      <c r="J101" s="37">
        <f>'[1]Annual Cost 95%'!J101</f>
        <v>12223371.165992733</v>
      </c>
      <c r="K101" s="37">
        <f>'[1]Annual Cost 95%'!K101</f>
        <v>8994556.1410135217</v>
      </c>
      <c r="L101" s="37">
        <f>'[1]Annual Cost 95%'!L101</f>
        <v>8072037.5624480322</v>
      </c>
      <c r="M101" s="37">
        <f>'[1]Annual Cost 95%'!M101</f>
        <v>3459444.6696205847</v>
      </c>
      <c r="N101" s="38">
        <f>'[1]Annual Cost 95%'!N101</f>
        <v>2281170127.8494658</v>
      </c>
      <c r="O101" s="38">
        <f>'[1]Annual Cost 95%'!O101</f>
        <v>4066433706.1664386</v>
      </c>
      <c r="P101" s="38">
        <f>'[1]Annual Cost 95%'!P101</f>
        <v>2975439297.1949558</v>
      </c>
      <c r="Q101" s="38">
        <f>'[1]Annual Cost 95%'!Q101</f>
        <v>991813099.06498516</v>
      </c>
      <c r="R101" s="38">
        <f>'[1]Annual Cost 95%'!R101</f>
        <v>694269169.34548962</v>
      </c>
      <c r="S101" s="38">
        <f>'[1]Annual Cost 95%'!S101</f>
        <v>396725239.62599403</v>
      </c>
    </row>
    <row r="102" spans="1:19" x14ac:dyDescent="0.35">
      <c r="A102">
        <v>2121</v>
      </c>
      <c r="B102" s="36">
        <f>'[1]Annual Cost 95%'!B102</f>
        <v>82446651.852972358</v>
      </c>
      <c r="C102" s="36">
        <f>'[1]Annual Cost 95%'!C102</f>
        <v>105774580.47803818</v>
      </c>
      <c r="D102" s="36">
        <f>'[1]Annual Cost 95%'!D102</f>
        <v>111526672.46778043</v>
      </c>
      <c r="E102" s="36">
        <f>'[1]Annual Cost 95%'!E102</f>
        <v>73339172.869213775</v>
      </c>
      <c r="F102" s="36">
        <f>'[1]Annual Cost 95%'!F102</f>
        <v>61036087.224487282</v>
      </c>
      <c r="G102" s="36">
        <f>'[1]Annual Cost 95%'!G102</f>
        <v>36589696.268082686</v>
      </c>
      <c r="H102" s="37">
        <f>'[1]Annual Cost 95%'!H102</f>
        <v>18221421.942282248</v>
      </c>
      <c r="I102" s="37">
        <f>'[1]Annual Cost 95%'!I102</f>
        <v>19374676.495591253</v>
      </c>
      <c r="J102" s="37">
        <f>'[1]Annual Cost 95%'!J102</f>
        <v>12224498.265075432</v>
      </c>
      <c r="K102" s="37">
        <f>'[1]Annual Cost 95%'!K102</f>
        <v>8995385.5158102233</v>
      </c>
      <c r="L102" s="37">
        <f>'[1]Annual Cost 95%'!L102</f>
        <v>8072781.8731630221</v>
      </c>
      <c r="M102" s="37">
        <f>'[1]Annual Cost 95%'!M102</f>
        <v>3459763.6599270087</v>
      </c>
      <c r="N102" s="38">
        <f>'[1]Annual Cost 95%'!N102</f>
        <v>2299201185.0918646</v>
      </c>
      <c r="O102" s="38">
        <f>'[1]Annual Cost 95%'!O102</f>
        <v>4098576025.5985403</v>
      </c>
      <c r="P102" s="38">
        <f>'[1]Annual Cost 95%'!P102</f>
        <v>2998958067.5111275</v>
      </c>
      <c r="Q102" s="38">
        <f>'[1]Annual Cost 95%'!Q102</f>
        <v>999652689.1703757</v>
      </c>
      <c r="R102" s="38">
        <f>'[1]Annual Cost 95%'!R102</f>
        <v>699756882.41926312</v>
      </c>
      <c r="S102" s="38">
        <f>'[1]Annual Cost 95%'!S102</f>
        <v>399861075.66815031</v>
      </c>
    </row>
    <row r="103" spans="1:19" x14ac:dyDescent="0.35">
      <c r="A103">
        <v>2122</v>
      </c>
      <c r="B103" s="36">
        <f>'[1]Annual Cost 95%'!B103</f>
        <v>84332087.556857452</v>
      </c>
      <c r="C103" s="36">
        <f>'[1]Annual Cost 95%'!C103</f>
        <v>108193492.17565821</v>
      </c>
      <c r="D103" s="36">
        <f>'[1]Annual Cost 95%'!D103</f>
        <v>114077126.19125292</v>
      </c>
      <c r="E103" s="36">
        <f>'[1]Annual Cost 95%'!E103</f>
        <v>75016333.698832512</v>
      </c>
      <c r="F103" s="36">
        <f>'[1]Annual Cost 95%'!F103</f>
        <v>62431894.276588269</v>
      </c>
      <c r="G103" s="36">
        <f>'[1]Annual Cost 95%'!G103</f>
        <v>37426449.710310765</v>
      </c>
      <c r="H103" s="37">
        <f>'[1]Annual Cost 95%'!H103</f>
        <v>18223102.112807851</v>
      </c>
      <c r="I103" s="37">
        <f>'[1]Annual Cost 95%'!I103</f>
        <v>19376463.006023537</v>
      </c>
      <c r="J103" s="37">
        <f>'[1]Annual Cost 95%'!J103</f>
        <v>12225625.46808628</v>
      </c>
      <c r="K103" s="37">
        <f>'[1]Annual Cost 95%'!K103</f>
        <v>8996214.967082357</v>
      </c>
      <c r="L103" s="37">
        <f>'[1]Annual Cost 95%'!L103</f>
        <v>8073526.2525098082</v>
      </c>
      <c r="M103" s="37">
        <f>'[1]Annual Cost 95%'!M103</f>
        <v>3460082.6796470601</v>
      </c>
      <c r="N103" s="38">
        <f>'[1]Annual Cost 95%'!N103</f>
        <v>2317374765.2532287</v>
      </c>
      <c r="O103" s="38">
        <f>'[1]Annual Cost 95%'!O103</f>
        <v>4130972407.6253204</v>
      </c>
      <c r="P103" s="38">
        <f>'[1]Annual Cost 95%'!P103</f>
        <v>3022662737.2868204</v>
      </c>
      <c r="Q103" s="38">
        <f>'[1]Annual Cost 95%'!Q103</f>
        <v>1007554245.7622733</v>
      </c>
      <c r="R103" s="38">
        <f>'[1]Annual Cost 95%'!R103</f>
        <v>705287972.03359139</v>
      </c>
      <c r="S103" s="38">
        <f>'[1]Annual Cost 95%'!S103</f>
        <v>403021698.30490935</v>
      </c>
    </row>
    <row r="104" spans="1:19" x14ac:dyDescent="0.35">
      <c r="A104">
        <v>2123</v>
      </c>
      <c r="B104" s="36">
        <f>'[1]Annual Cost 95%'!B104</f>
        <v>86260640.448810115</v>
      </c>
      <c r="C104" s="36">
        <f>'[1]Annual Cost 95%'!C104</f>
        <v>110667720.88587654</v>
      </c>
      <c r="D104" s="36">
        <f>'[1]Annual Cost 95%'!D104</f>
        <v>116685905.10323538</v>
      </c>
      <c r="E104" s="36">
        <f>'[1]Annual Cost 95%'!E104</f>
        <v>76731848.771325275</v>
      </c>
      <c r="F104" s="36">
        <f>'[1]Annual Cost 95%'!F104</f>
        <v>63859621.417529963</v>
      </c>
      <c r="G104" s="36">
        <f>'[1]Annual Cost 95%'!G104</f>
        <v>38282338.493754871</v>
      </c>
      <c r="H104" s="37">
        <f>'[1]Annual Cost 95%'!H104</f>
        <v>18224782.438259512</v>
      </c>
      <c r="I104" s="37">
        <f>'[1]Annual Cost 95%'!I104</f>
        <v>19378249.681187328</v>
      </c>
      <c r="J104" s="37">
        <f>'[1]Annual Cost 95%'!J104</f>
        <v>12226752.77503486</v>
      </c>
      <c r="K104" s="37">
        <f>'[1]Annual Cost 95%'!K104</f>
        <v>8997044.494836973</v>
      </c>
      <c r="L104" s="37">
        <f>'[1]Annual Cost 95%'!L104</f>
        <v>8074270.7004947197</v>
      </c>
      <c r="M104" s="37">
        <f>'[1]Annual Cost 95%'!M104</f>
        <v>3460401.7287834506</v>
      </c>
      <c r="N104" s="38">
        <f>'[1]Annual Cost 95%'!N104</f>
        <v>2335691994.8777299</v>
      </c>
      <c r="O104" s="38">
        <f>'[1]Annual Cost 95%'!O104</f>
        <v>4163624860.4342132</v>
      </c>
      <c r="P104" s="38">
        <f>'[1]Annual Cost 95%'!P104</f>
        <v>3046554775.9274735</v>
      </c>
      <c r="Q104" s="38">
        <f>'[1]Annual Cost 95%'!Q104</f>
        <v>1015518258.6424911</v>
      </c>
      <c r="R104" s="38">
        <f>'[1]Annual Cost 95%'!R104</f>
        <v>710862781.04974389</v>
      </c>
      <c r="S104" s="38">
        <f>'[1]Annual Cost 95%'!S104</f>
        <v>406207303.45699644</v>
      </c>
    </row>
    <row r="105" spans="1:19" x14ac:dyDescent="0.35">
      <c r="A105">
        <v>2124</v>
      </c>
      <c r="B105" s="36">
        <f>'[1]Annual Cost 95%'!B105</f>
        <v>88233296.556570768</v>
      </c>
      <c r="C105" s="36">
        <f>'[1]Annual Cost 95%'!C105</f>
        <v>113198531.62877877</v>
      </c>
      <c r="D105" s="36">
        <f>'[1]Annual Cost 95%'!D105</f>
        <v>119354343.0164465</v>
      </c>
      <c r="E105" s="36">
        <f>'[1]Annual Cost 95%'!E105</f>
        <v>78486595.192763537</v>
      </c>
      <c r="F105" s="36">
        <f>'[1]Annual Cost 95%'!F105</f>
        <v>65319998.613585331</v>
      </c>
      <c r="G105" s="36">
        <f>'[1]Annual Cost 95%'!G105</f>
        <v>39157800.215997487</v>
      </c>
      <c r="H105" s="37">
        <f>'[1]Annual Cost 95%'!H105</f>
        <v>18226462.918651506</v>
      </c>
      <c r="I105" s="37">
        <f>'[1]Annual Cost 95%'!I105</f>
        <v>19380036.521097805</v>
      </c>
      <c r="J105" s="37">
        <f>'[1]Annual Cost 95%'!J105</f>
        <v>12227880.185930757</v>
      </c>
      <c r="K105" s="37">
        <f>'[1]Annual Cost 95%'!K105</f>
        <v>8997874.0990811232</v>
      </c>
      <c r="L105" s="37">
        <f>'[1]Annual Cost 95%'!L105</f>
        <v>8075015.2171240859</v>
      </c>
      <c r="M105" s="37">
        <f>'[1]Annual Cost 95%'!M105</f>
        <v>3460720.8073388929</v>
      </c>
      <c r="N105" s="38">
        <f>'[1]Annual Cost 95%'!N105</f>
        <v>2354154009.414083</v>
      </c>
      <c r="O105" s="38">
        <f>'[1]Annual Cost 95%'!O105</f>
        <v>4196535408.0859737</v>
      </c>
      <c r="P105" s="38">
        <f>'[1]Annual Cost 95%'!P105</f>
        <v>3070635664.4531522</v>
      </c>
      <c r="Q105" s="38">
        <f>'[1]Annual Cost 95%'!Q105</f>
        <v>1023545221.4843838</v>
      </c>
      <c r="R105" s="38">
        <f>'[1]Annual Cost 95%'!R105</f>
        <v>716481655.03906882</v>
      </c>
      <c r="S105" s="38">
        <f>'[1]Annual Cost 95%'!S105</f>
        <v>409418088.59375358</v>
      </c>
    </row>
    <row r="106" spans="1:19" x14ac:dyDescent="0.35">
      <c r="A106">
        <v>2125</v>
      </c>
      <c r="B106" s="36">
        <f>'[1]Annual Cost 95%'!B106</f>
        <v>90251064.45690842</v>
      </c>
      <c r="C106" s="36">
        <f>'[1]Annual Cost 95%'!C106</f>
        <v>115787218.35363056</v>
      </c>
      <c r="D106" s="36">
        <f>'[1]Annual Cost 95%'!D106</f>
        <v>122083804.24597301</v>
      </c>
      <c r="E106" s="36">
        <f>'[1]Annual Cost 95%'!E106</f>
        <v>80281470.1273662</v>
      </c>
      <c r="F106" s="36">
        <f>'[1]Annual Cost 95%'!F106</f>
        <v>66813772.524300411</v>
      </c>
      <c r="G106" s="36">
        <f>'[1]Annual Cost 95%'!G106</f>
        <v>40053282.481845006</v>
      </c>
      <c r="H106" s="37">
        <f>'[1]Annual Cost 95%'!H106</f>
        <v>18228143.553998131</v>
      </c>
      <c r="I106" s="37">
        <f>'[1]Annual Cost 95%'!I106</f>
        <v>19381823.525770161</v>
      </c>
      <c r="J106" s="37">
        <f>'[1]Annual Cost 95%'!J106</f>
        <v>12229007.700783554</v>
      </c>
      <c r="K106" s="37">
        <f>'[1]Annual Cost 95%'!K106</f>
        <v>8998703.7798218615</v>
      </c>
      <c r="L106" s="37">
        <f>'[1]Annual Cost 95%'!L106</f>
        <v>8075759.8024042351</v>
      </c>
      <c r="M106" s="37">
        <f>'[1]Annual Cost 95%'!M106</f>
        <v>3461039.9153161002</v>
      </c>
      <c r="N106" s="38">
        <f>'[1]Annual Cost 95%'!N106</f>
        <v>2372761953.2859349</v>
      </c>
      <c r="O106" s="38">
        <f>'[1]Annual Cost 95%'!O106</f>
        <v>4229706090.6401439</v>
      </c>
      <c r="P106" s="38">
        <f>'[1]Annual Cost 95%'!P106</f>
        <v>3094906895.5903497</v>
      </c>
      <c r="Q106" s="38">
        <f>'[1]Annual Cost 95%'!Q106</f>
        <v>1031635631.8634498</v>
      </c>
      <c r="R106" s="38">
        <f>'[1]Annual Cost 95%'!R106</f>
        <v>722144942.30441499</v>
      </c>
      <c r="S106" s="38">
        <f>'[1]Annual Cost 95%'!S106</f>
        <v>412654252.74537992</v>
      </c>
    </row>
    <row r="107" spans="1:19" x14ac:dyDescent="0.35">
      <c r="A107">
        <v>2126</v>
      </c>
      <c r="B107" s="36">
        <f>'[1]Annual Cost 95%'!B107</f>
        <v>92314975.791284278</v>
      </c>
      <c r="C107" s="36">
        <f>'[1]Annual Cost 95%'!C107</f>
        <v>118435104.60044612</v>
      </c>
      <c r="D107" s="36">
        <f>'[1]Annual Cost 95%'!D107</f>
        <v>124875684.30681479</v>
      </c>
      <c r="E107" s="36">
        <f>'[1]Annual Cost 95%'!E107</f>
        <v>82117391.256200552</v>
      </c>
      <c r="F107" s="36">
        <f>'[1]Annual Cost 95%'!F107</f>
        <v>68341706.884245336</v>
      </c>
      <c r="G107" s="36">
        <f>'[1]Annual Cost 95%'!G107</f>
        <v>40969243.132178485</v>
      </c>
      <c r="H107" s="37">
        <f>'[1]Annual Cost 95%'!H107</f>
        <v>18229824.344313666</v>
      </c>
      <c r="I107" s="37">
        <f>'[1]Annual Cost 95%'!I107</f>
        <v>19383610.695219595</v>
      </c>
      <c r="J107" s="37">
        <f>'[1]Annual Cost 95%'!J107</f>
        <v>12230135.319602838</v>
      </c>
      <c r="K107" s="37">
        <f>'[1]Annual Cost 95%'!K107</f>
        <v>8999533.5370662399</v>
      </c>
      <c r="L107" s="37">
        <f>'[1]Annual Cost 95%'!L107</f>
        <v>8076504.4563414985</v>
      </c>
      <c r="M107" s="37">
        <f>'[1]Annual Cost 95%'!M107</f>
        <v>3461359.0527177844</v>
      </c>
      <c r="N107" s="38">
        <f>'[1]Annual Cost 95%'!N107</f>
        <v>2391516979.9627995</v>
      </c>
      <c r="O107" s="38">
        <f>'[1]Annual Cost 95%'!O107</f>
        <v>4263138964.2815118</v>
      </c>
      <c r="P107" s="38">
        <f>'[1]Annual Cost 95%'!P107</f>
        <v>3119369973.8645215</v>
      </c>
      <c r="Q107" s="38">
        <f>'[1]Annual Cost 95%'!Q107</f>
        <v>1039789991.2881737</v>
      </c>
      <c r="R107" s="38">
        <f>'[1]Annual Cost 95%'!R107</f>
        <v>727852993.9017216</v>
      </c>
      <c r="S107" s="38">
        <f>'[1]Annual Cost 95%'!S107</f>
        <v>415915996.51526946</v>
      </c>
    </row>
    <row r="108" spans="1:19" x14ac:dyDescent="0.35">
      <c r="A108">
        <v>2127</v>
      </c>
      <c r="B108" s="36">
        <f>'[1]Annual Cost 95%'!B108</f>
        <v>94426085.79330799</v>
      </c>
      <c r="C108" s="36">
        <f>'[1]Annual Cost 95%'!C108</f>
        <v>121143544.17668582</v>
      </c>
      <c r="D108" s="36">
        <f>'[1]Annual Cost 95%'!D108</f>
        <v>127731410.62738174</v>
      </c>
      <c r="E108" s="36">
        <f>'[1]Annual Cost 95%'!E108</f>
        <v>83995297.246372804</v>
      </c>
      <c r="F108" s="36">
        <f>'[1]Annual Cost 95%'!F108</f>
        <v>69904582.89349544</v>
      </c>
      <c r="G108" s="36">
        <f>'[1]Annual Cost 95%'!G108</f>
        <v>41906150.478037842</v>
      </c>
      <c r="H108" s="37">
        <f>'[1]Annual Cost 95%'!H108</f>
        <v>18231505.289612409</v>
      </c>
      <c r="I108" s="37">
        <f>'[1]Annual Cost 95%'!I108</f>
        <v>19385398.029461294</v>
      </c>
      <c r="J108" s="37">
        <f>'[1]Annual Cost 95%'!J108</f>
        <v>12231263.042398198</v>
      </c>
      <c r="K108" s="37">
        <f>'[1]Annual Cost 95%'!K108</f>
        <v>9000363.3708213158</v>
      </c>
      <c r="L108" s="37">
        <f>'[1]Annual Cost 95%'!L108</f>
        <v>8077249.1789422063</v>
      </c>
      <c r="M108" s="37">
        <f>'[1]Annual Cost 95%'!M108</f>
        <v>3461678.2195466594</v>
      </c>
      <c r="N108" s="38">
        <f>'[1]Annual Cost 95%'!N108</f>
        <v>2410420252.0315642</v>
      </c>
      <c r="O108" s="38">
        <f>'[1]Annual Cost 95%'!O108</f>
        <v>4296836101.4475708</v>
      </c>
      <c r="P108" s="38">
        <f>'[1]Annual Cost 95%'!P108</f>
        <v>3144026415.6933451</v>
      </c>
      <c r="Q108" s="38">
        <f>'[1]Annual Cost 95%'!Q108</f>
        <v>1048008805.2311149</v>
      </c>
      <c r="R108" s="38">
        <f>'[1]Annual Cost 95%'!R108</f>
        <v>733606163.66178048</v>
      </c>
      <c r="S108" s="38">
        <f>'[1]Annual Cost 95%'!S108</f>
        <v>419203522.09244591</v>
      </c>
    </row>
    <row r="109" spans="1:19" x14ac:dyDescent="0.35">
      <c r="A109">
        <v>2128</v>
      </c>
      <c r="B109" s="36">
        <f>'[1]Annual Cost 95%'!B109</f>
        <v>96585473.828255862</v>
      </c>
      <c r="C109" s="36">
        <f>'[1]Annual Cost 95%'!C109</f>
        <v>123913921.84942903</v>
      </c>
      <c r="D109" s="36">
        <f>'[1]Annual Cost 95%'!D109</f>
        <v>130652443.27930734</v>
      </c>
      <c r="E109" s="36">
        <f>'[1]Annual Cost 95%'!E109</f>
        <v>85916148.230948523</v>
      </c>
      <c r="F109" s="36">
        <f>'[1]Annual Cost 95%'!F109</f>
        <v>71503199.617042124</v>
      </c>
      <c r="G109" s="36">
        <f>'[1]Annual Cost 95%'!G109</f>
        <v>42864483.540059283</v>
      </c>
      <c r="H109" s="37">
        <f>'[1]Annual Cost 95%'!H109</f>
        <v>18233186.389908645</v>
      </c>
      <c r="I109" s="37">
        <f>'[1]Annual Cost 95%'!I109</f>
        <v>19387185.528510455</v>
      </c>
      <c r="J109" s="37">
        <f>'[1]Annual Cost 95%'!J109</f>
        <v>12232390.869179215</v>
      </c>
      <c r="K109" s="37">
        <f>'[1]Annual Cost 95%'!K109</f>
        <v>9001193.2810941413</v>
      </c>
      <c r="L109" s="37">
        <f>'[1]Annual Cost 95%'!L109</f>
        <v>8077993.9702126905</v>
      </c>
      <c r="M109" s="37">
        <f>'[1]Annual Cost 95%'!M109</f>
        <v>3461997.4158054385</v>
      </c>
      <c r="N109" s="38">
        <f>'[1]Annual Cost 95%'!N109</f>
        <v>2429472941.2685533</v>
      </c>
      <c r="O109" s="38">
        <f>'[1]Annual Cost 95%'!O109</f>
        <v>4330799590.9569855</v>
      </c>
      <c r="P109" s="38">
        <f>'[1]Annual Cost 95%'!P109</f>
        <v>3168877749.4807215</v>
      </c>
      <c r="Q109" s="38">
        <f>'[1]Annual Cost 95%'!Q109</f>
        <v>1056292583.1602404</v>
      </c>
      <c r="R109" s="38">
        <f>'[1]Annual Cost 95%'!R109</f>
        <v>739404808.21216846</v>
      </c>
      <c r="S109" s="38">
        <f>'[1]Annual Cost 95%'!S109</f>
        <v>422517033.26409614</v>
      </c>
    </row>
    <row r="110" spans="1:19" x14ac:dyDescent="0.35">
      <c r="A110">
        <v>2129</v>
      </c>
      <c r="B110" s="36">
        <f>'[1]Annual Cost 95%'!B110</f>
        <v>98794243.944927216</v>
      </c>
      <c r="C110" s="36">
        <f>'[1]Annual Cost 95%'!C110</f>
        <v>126747654.05337562</v>
      </c>
      <c r="D110" s="36">
        <f>'[1]Annual Cost 95%'!D110</f>
        <v>133640275.72395194</v>
      </c>
      <c r="E110" s="36">
        <f>'[1]Annual Cost 95%'!E110</f>
        <v>87880926.29984805</v>
      </c>
      <c r="F110" s="36">
        <f>'[1]Annual Cost 95%'!F110</f>
        <v>73138374.393337592</v>
      </c>
      <c r="G110" s="36">
        <f>'[1]Annual Cost 95%'!G110</f>
        <v>43844732.29338824</v>
      </c>
      <c r="H110" s="37">
        <f>'[1]Annual Cost 95%'!H110</f>
        <v>18234867.645216666</v>
      </c>
      <c r="I110" s="37">
        <f>'[1]Annual Cost 95%'!I110</f>
        <v>19388973.192382276</v>
      </c>
      <c r="J110" s="37">
        <f>'[1]Annual Cost 95%'!J110</f>
        <v>12233518.799955484</v>
      </c>
      <c r="K110" s="37">
        <f>'[1]Annual Cost 95%'!K110</f>
        <v>9002023.2678917721</v>
      </c>
      <c r="L110" s="37">
        <f>'[1]Annual Cost 95%'!L110</f>
        <v>8078738.8301592832</v>
      </c>
      <c r="M110" s="37">
        <f>'[1]Annual Cost 95%'!M110</f>
        <v>3462316.6414968348</v>
      </c>
      <c r="N110" s="38">
        <f>'[1]Annual Cost 95%'!N110</f>
        <v>2448676228.7121639</v>
      </c>
      <c r="O110" s="38">
        <f>'[1]Annual Cost 95%'!O110</f>
        <v>4365031538.1390743</v>
      </c>
      <c r="P110" s="38">
        <f>'[1]Annual Cost 95%'!P110</f>
        <v>3193925515.7115183</v>
      </c>
      <c r="Q110" s="38">
        <f>'[1]Annual Cost 95%'!Q110</f>
        <v>1064641838.570506</v>
      </c>
      <c r="R110" s="38">
        <f>'[1]Annual Cost 95%'!R110</f>
        <v>745249286.99935424</v>
      </c>
      <c r="S110" s="38">
        <f>'[1]Annual Cost 95%'!S110</f>
        <v>425856735.42820239</v>
      </c>
    </row>
    <row r="111" spans="1:19" x14ac:dyDescent="0.35">
      <c r="A111">
        <v>2130</v>
      </c>
      <c r="B111" s="36">
        <f>'[1]Annual Cost 95%'!B111</f>
        <v>98316103.933072105</v>
      </c>
      <c r="C111" s="36">
        <f>'[1]Annual Cost 95%'!C111</f>
        <v>126134226.36374752</v>
      </c>
      <c r="D111" s="36">
        <f>'[1]Annual Cost 95%'!D111</f>
        <v>132993489.42884558</v>
      </c>
      <c r="E111" s="36">
        <f>'[1]Annual Cost 95%'!E111</f>
        <v>87455604.080000177</v>
      </c>
      <c r="F111" s="36">
        <f>'[1]Annual Cost 95%'!F111</f>
        <v>72784402.524095997</v>
      </c>
      <c r="G111" s="36">
        <f>'[1]Annual Cost 95%'!G111</f>
        <v>43632534.497429281</v>
      </c>
      <c r="H111" s="37">
        <f>'[1]Annual Cost 95%'!H111</f>
        <v>17742542.326130949</v>
      </c>
      <c r="I111" s="37">
        <f>'[1]Annual Cost 95%'!I111</f>
        <v>18865488.042974681</v>
      </c>
      <c r="J111" s="37">
        <f>'[1]Annual Cost 95%'!J111</f>
        <v>11903224.598543551</v>
      </c>
      <c r="K111" s="37">
        <f>'[1]Annual Cost 95%'!K111</f>
        <v>8758976.5913811028</v>
      </c>
      <c r="L111" s="37">
        <f>'[1]Annual Cost 95%'!L111</f>
        <v>7860620.0179061182</v>
      </c>
      <c r="M111" s="37">
        <f>'[1]Annual Cost 95%'!M111</f>
        <v>3368837.1505311928</v>
      </c>
      <c r="N111" s="38">
        <f>'[1]Annual Cost 95%'!N111</f>
        <v>2401175230.747273</v>
      </c>
      <c r="O111" s="38">
        <f>'[1]Annual Cost 95%'!O111</f>
        <v>4280355846.1147032</v>
      </c>
      <c r="P111" s="38">
        <f>'[1]Annual Cost 95%'!P111</f>
        <v>3131967692.2790518</v>
      </c>
      <c r="Q111" s="38">
        <f>'[1]Annual Cost 95%'!Q111</f>
        <v>1043989230.7596837</v>
      </c>
      <c r="R111" s="38">
        <f>'[1]Annual Cost 95%'!R111</f>
        <v>730792461.53177881</v>
      </c>
      <c r="S111" s="38">
        <f>'[1]Annual Cost 95%'!S111</f>
        <v>417595692.30387354</v>
      </c>
    </row>
    <row r="112" spans="1:19" x14ac:dyDescent="0.35">
      <c r="A112">
        <v>2131</v>
      </c>
      <c r="B112" s="36">
        <f>'[1]Annual Cost 95%'!B112</f>
        <v>100564451.05762073</v>
      </c>
      <c r="C112" s="36">
        <f>'[1]Annual Cost 95%'!C112</f>
        <v>129018733.72121109</v>
      </c>
      <c r="D112" s="36">
        <f>'[1]Annual Cost 95%'!D112</f>
        <v>136034858.21360323</v>
      </c>
      <c r="E112" s="36">
        <f>'[1]Annual Cost 95%'!E112</f>
        <v>89455587.277999833</v>
      </c>
      <c r="F112" s="36">
        <f>'[1]Annual Cost 95%'!F112</f>
        <v>74448876.55816108</v>
      </c>
      <c r="G112" s="36">
        <f>'[1]Annual Cost 95%'!G112</f>
        <v>44630347.465494469</v>
      </c>
      <c r="H112" s="37">
        <f>'[1]Annual Cost 95%'!H112</f>
        <v>17744178.339871265</v>
      </c>
      <c r="I112" s="37">
        <f>'[1]Annual Cost 95%'!I112</f>
        <v>18867227.601888433</v>
      </c>
      <c r="J112" s="37">
        <f>'[1]Annual Cost 95%'!J112</f>
        <v>11904322.177381989</v>
      </c>
      <c r="K112" s="37">
        <f>'[1]Annual Cost 95%'!K112</f>
        <v>8759784.2437339164</v>
      </c>
      <c r="L112" s="37">
        <f>'[1]Annual Cost 95%'!L112</f>
        <v>7861344.8341201814</v>
      </c>
      <c r="M112" s="37">
        <f>'[1]Annual Cost 95%'!M112</f>
        <v>3369147.7860515057</v>
      </c>
      <c r="N112" s="38">
        <f>'[1]Annual Cost 95%'!N112</f>
        <v>2420154844.5454993</v>
      </c>
      <c r="O112" s="38">
        <f>'[1]Annual Cost 95%'!O112</f>
        <v>4314189070.7115412</v>
      </c>
      <c r="P112" s="38">
        <f>'[1]Annual Cost 95%'!P112</f>
        <v>3156723710.2767382</v>
      </c>
      <c r="Q112" s="38">
        <f>'[1]Annual Cost 95%'!Q112</f>
        <v>1052241236.7589126</v>
      </c>
      <c r="R112" s="38">
        <f>'[1]Annual Cost 95%'!R112</f>
        <v>736568865.73123896</v>
      </c>
      <c r="S112" s="38">
        <f>'[1]Annual Cost 95%'!S112</f>
        <v>420896494.70356506</v>
      </c>
    </row>
    <row r="113" spans="1:19" x14ac:dyDescent="0.35">
      <c r="A113">
        <v>2132</v>
      </c>
      <c r="B113" s="36">
        <f>'[1]Annual Cost 95%'!B113</f>
        <v>102864214.62963058</v>
      </c>
      <c r="C113" s="36">
        <f>'[1]Annual Cost 95%'!C113</f>
        <v>131969205.5907276</v>
      </c>
      <c r="D113" s="36">
        <f>'[1]Annual Cost 95%'!D113</f>
        <v>139145778.70442277</v>
      </c>
      <c r="E113" s="36">
        <f>'[1]Annual Cost 95%'!E113</f>
        <v>91501307.199613243</v>
      </c>
      <c r="F113" s="36">
        <f>'[1]Annual Cost 95%'!F113</f>
        <v>76151414.70643194</v>
      </c>
      <c r="G113" s="36">
        <f>'[1]Annual Cost 95%'!G113</f>
        <v>45650978.973227523</v>
      </c>
      <c r="H113" s="37">
        <f>'[1]Annual Cost 95%'!H113</f>
        <v>17745814.504466001</v>
      </c>
      <c r="I113" s="37">
        <f>'[1]Annual Cost 95%'!I113</f>
        <v>18868967.321204357</v>
      </c>
      <c r="J113" s="37">
        <f>'[1]Annual Cost 95%'!J113</f>
        <v>11905419.85742656</v>
      </c>
      <c r="K113" s="37">
        <f>'[1]Annual Cost 95%'!K113</f>
        <v>8760591.9705591649</v>
      </c>
      <c r="L113" s="37">
        <f>'[1]Annual Cost 95%'!L113</f>
        <v>7862069.717168483</v>
      </c>
      <c r="M113" s="37">
        <f>'[1]Annual Cost 95%'!M113</f>
        <v>3369458.4502150635</v>
      </c>
      <c r="N113" s="38">
        <f>'[1]Annual Cost 95%'!N113</f>
        <v>2439284478.940022</v>
      </c>
      <c r="O113" s="38">
        <f>'[1]Annual Cost 95%'!O113</f>
        <v>4348289723.3278656</v>
      </c>
      <c r="P113" s="38">
        <f>'[1]Annual Cost 95%'!P113</f>
        <v>3181675407.3130727</v>
      </c>
      <c r="Q113" s="38">
        <f>'[1]Annual Cost 95%'!Q113</f>
        <v>1060558469.1043574</v>
      </c>
      <c r="R113" s="38">
        <f>'[1]Annual Cost 95%'!R113</f>
        <v>742390928.37305033</v>
      </c>
      <c r="S113" s="38">
        <f>'[1]Annual Cost 95%'!S113</f>
        <v>424223387.641743</v>
      </c>
    </row>
    <row r="114" spans="1:19" x14ac:dyDescent="0.35">
      <c r="A114">
        <v>2133</v>
      </c>
      <c r="B114" s="36">
        <f>'[1]Annual Cost 95%'!B114</f>
        <v>105216570.46890308</v>
      </c>
      <c r="C114" s="36">
        <f>'[1]Annual Cost 95%'!C114</f>
        <v>134987150.48529813</v>
      </c>
      <c r="D114" s="36">
        <f>'[1]Annual Cost 95%'!D114</f>
        <v>142327841.44824487</v>
      </c>
      <c r="E114" s="36">
        <f>'[1]Annual Cost 95%'!E114</f>
        <v>93593809.777570754</v>
      </c>
      <c r="F114" s="36">
        <f>'[1]Annual Cost 95%'!F114</f>
        <v>77892887.440156922</v>
      </c>
      <c r="G114" s="36">
        <f>'[1]Annual Cost 95%'!G114</f>
        <v>46694950.847633339</v>
      </c>
      <c r="H114" s="37">
        <f>'[1]Annual Cost 95%'!H114</f>
        <v>17747450.819929071</v>
      </c>
      <c r="I114" s="37">
        <f>'[1]Annual Cost 95%'!I114</f>
        <v>18870707.200937238</v>
      </c>
      <c r="J114" s="37">
        <f>'[1]Annual Cost 95%'!J114</f>
        <v>11906517.638686592</v>
      </c>
      <c r="K114" s="37">
        <f>'[1]Annual Cost 95%'!K114</f>
        <v>8761399.7718637176</v>
      </c>
      <c r="L114" s="37">
        <f>'[1]Annual Cost 95%'!L114</f>
        <v>7862794.6670571836</v>
      </c>
      <c r="M114" s="37">
        <f>'[1]Annual Cost 95%'!M114</f>
        <v>3369769.1430245065</v>
      </c>
      <c r="N114" s="38">
        <f>'[1]Annual Cost 95%'!N114</f>
        <v>2458565319.7389174</v>
      </c>
      <c r="O114" s="38">
        <f>'[1]Annual Cost 95%'!O114</f>
        <v>4382659917.7954617</v>
      </c>
      <c r="P114" s="38">
        <f>'[1]Annual Cost 95%'!P114</f>
        <v>3206824330.0942407</v>
      </c>
      <c r="Q114" s="38">
        <f>'[1]Annual Cost 95%'!Q114</f>
        <v>1068941443.3647467</v>
      </c>
      <c r="R114" s="38">
        <f>'[1]Annual Cost 95%'!R114</f>
        <v>748259010.35532284</v>
      </c>
      <c r="S114" s="38">
        <f>'[1]Annual Cost 95%'!S114</f>
        <v>427576577.34589869</v>
      </c>
    </row>
    <row r="115" spans="1:19" x14ac:dyDescent="0.35">
      <c r="A115">
        <v>2134</v>
      </c>
      <c r="B115" s="36">
        <f>'[1]Annual Cost 95%'!B115</f>
        <v>107622721.28453816</v>
      </c>
      <c r="C115" s="36">
        <f>'[1]Annual Cost 95%'!C115</f>
        <v>138074111.41543463</v>
      </c>
      <c r="D115" s="36">
        <f>'[1]Annual Cost 95%'!D115</f>
        <v>145582673.36551869</v>
      </c>
      <c r="E115" s="36">
        <f>'[1]Annual Cost 95%'!E115</f>
        <v>95734164.863571748</v>
      </c>
      <c r="F115" s="36">
        <f>'[1]Annual Cost 95%'!F115</f>
        <v>79674185.137003064</v>
      </c>
      <c r="G115" s="36">
        <f>'[1]Annual Cost 95%'!G115</f>
        <v>47762796.849145815</v>
      </c>
      <c r="H115" s="37">
        <f>'[1]Annual Cost 95%'!H115</f>
        <v>17749087.286274377</v>
      </c>
      <c r="I115" s="37">
        <f>'[1]Annual Cost 95%'!I115</f>
        <v>18872447.241101872</v>
      </c>
      <c r="J115" s="37">
        <f>'[1]Annual Cost 95%'!J115</f>
        <v>11907615.521171419</v>
      </c>
      <c r="K115" s="37">
        <f>'[1]Annual Cost 95%'!K115</f>
        <v>8762207.6476544403</v>
      </c>
      <c r="L115" s="37">
        <f>'[1]Annual Cost 95%'!L115</f>
        <v>7863519.6837924467</v>
      </c>
      <c r="M115" s="37">
        <f>'[1]Annual Cost 95%'!M115</f>
        <v>3370079.8644824768</v>
      </c>
      <c r="N115" s="38">
        <f>'[1]Annual Cost 95%'!N115</f>
        <v>2477998562.1232462</v>
      </c>
      <c r="O115" s="38">
        <f>'[1]Annual Cost 95%'!O115</f>
        <v>4417301784.6544819</v>
      </c>
      <c r="P115" s="38">
        <f>'[1]Annual Cost 95%'!P115</f>
        <v>3232172037.5520601</v>
      </c>
      <c r="Q115" s="38">
        <f>'[1]Annual Cost 95%'!Q115</f>
        <v>1077390679.18402</v>
      </c>
      <c r="R115" s="38">
        <f>'[1]Annual Cost 95%'!R115</f>
        <v>754173475.42881405</v>
      </c>
      <c r="S115" s="38">
        <f>'[1]Annual Cost 95%'!S115</f>
        <v>430956271.67360801</v>
      </c>
    </row>
    <row r="116" spans="1:19" x14ac:dyDescent="0.35">
      <c r="A116">
        <v>2135</v>
      </c>
      <c r="B116" s="36">
        <f>'[1]Annual Cost 95%'!B116</f>
        <v>110083897.28985375</v>
      </c>
      <c r="C116" s="36">
        <f>'[1]Annual Cost 95%'!C116</f>
        <v>141231666.67806819</v>
      </c>
      <c r="D116" s="36">
        <f>'[1]Annual Cost 95%'!D116</f>
        <v>148911938.58201146</v>
      </c>
      <c r="E116" s="36">
        <f>'[1]Annual Cost 95%'!E116</f>
        <v>97923466.775276884</v>
      </c>
      <c r="F116" s="36">
        <f>'[1]Annual Cost 95%'!F116</f>
        <v>81496218.536287069</v>
      </c>
      <c r="G116" s="36">
        <f>'[1]Annual Cost 95%'!G116</f>
        <v>48855062.944528118</v>
      </c>
      <c r="H116" s="37">
        <f>'[1]Annual Cost 95%'!H116</f>
        <v>17750723.903515846</v>
      </c>
      <c r="I116" s="37">
        <f>'[1]Annual Cost 95%'!I116</f>
        <v>18874187.44171305</v>
      </c>
      <c r="J116" s="37">
        <f>'[1]Annual Cost 95%'!J116</f>
        <v>11908713.504890377</v>
      </c>
      <c r="K116" s="37">
        <f>'[1]Annual Cost 95%'!K116</f>
        <v>8763015.5979382023</v>
      </c>
      <c r="L116" s="37">
        <f>'[1]Annual Cost 95%'!L116</f>
        <v>7864244.7673804378</v>
      </c>
      <c r="M116" s="37">
        <f>'[1]Annual Cost 95%'!M116</f>
        <v>3370390.6145916157</v>
      </c>
      <c r="N116" s="38">
        <f>'[1]Annual Cost 95%'!N116</f>
        <v>2497585410.7211399</v>
      </c>
      <c r="O116" s="38">
        <f>'[1]Annual Cost 95%'!O116</f>
        <v>4452217471.2855101</v>
      </c>
      <c r="P116" s="38">
        <f>'[1]Annual Cost 95%'!P116</f>
        <v>3257720100.9406171</v>
      </c>
      <c r="Q116" s="38">
        <f>'[1]Annual Cost 95%'!Q116</f>
        <v>1085906700.313539</v>
      </c>
      <c r="R116" s="38">
        <f>'[1]Annual Cost 95%'!R116</f>
        <v>760134690.21947742</v>
      </c>
      <c r="S116" s="38">
        <f>'[1]Annual Cost 95%'!S116</f>
        <v>434362680.12541562</v>
      </c>
    </row>
    <row r="117" spans="1:19" x14ac:dyDescent="0.35">
      <c r="A117">
        <v>2136</v>
      </c>
      <c r="B117" s="36">
        <f>'[1]Annual Cost 95%'!B117</f>
        <v>112601356.8313673</v>
      </c>
      <c r="C117" s="36">
        <f>'[1]Annual Cost 95%'!C117</f>
        <v>144461430.66349834</v>
      </c>
      <c r="D117" s="36">
        <f>'[1]Annual Cost 95%'!D117</f>
        <v>152317339.27964026</v>
      </c>
      <c r="E117" s="36">
        <f>'[1]Annual Cost 95%'!E117</f>
        <v>100162834.85580929</v>
      </c>
      <c r="F117" s="36">
        <f>'[1]Annual Cost 95%'!F117</f>
        <v>83359919.204616874</v>
      </c>
      <c r="G117" s="36">
        <f>'[1]Annual Cost 95%'!G117</f>
        <v>49972307.586013779</v>
      </c>
      <c r="H117" s="37">
        <f>'[1]Annual Cost 95%'!H117</f>
        <v>17752360.671667378</v>
      </c>
      <c r="I117" s="37">
        <f>'[1]Annual Cost 95%'!I117</f>
        <v>18875927.802785568</v>
      </c>
      <c r="J117" s="37">
        <f>'[1]Annual Cost 95%'!J117</f>
        <v>11909811.589852801</v>
      </c>
      <c r="K117" s="37">
        <f>'[1]Annual Cost 95%'!K117</f>
        <v>8763823.6227218714</v>
      </c>
      <c r="L117" s="37">
        <f>'[1]Annual Cost 95%'!L117</f>
        <v>7864969.9178273212</v>
      </c>
      <c r="M117" s="37">
        <f>'[1]Annual Cost 95%'!M117</f>
        <v>3370701.3933545654</v>
      </c>
      <c r="N117" s="38">
        <f>'[1]Annual Cost 95%'!N117</f>
        <v>2517327079.6824756</v>
      </c>
      <c r="O117" s="38">
        <f>'[1]Annual Cost 95%'!O117</f>
        <v>4487409142.0426741</v>
      </c>
      <c r="P117" s="38">
        <f>'[1]Annual Cost 95%'!P117</f>
        <v>3283470103.9336643</v>
      </c>
      <c r="Q117" s="38">
        <f>'[1]Annual Cost 95%'!Q117</f>
        <v>1094490034.6445546</v>
      </c>
      <c r="R117" s="38">
        <f>'[1]Annual Cost 95%'!R117</f>
        <v>766143024.2511884</v>
      </c>
      <c r="S117" s="38">
        <f>'[1]Annual Cost 95%'!S117</f>
        <v>437796013.85782188</v>
      </c>
    </row>
    <row r="118" spans="1:19" x14ac:dyDescent="0.35">
      <c r="A118">
        <v>2137</v>
      </c>
      <c r="B118" s="36">
        <f>'[1]Annual Cost 95%'!B118</f>
        <v>115176387.03216147</v>
      </c>
      <c r="C118" s="36">
        <f>'[1]Annual Cost 95%'!C118</f>
        <v>147765054.6807963</v>
      </c>
      <c r="D118" s="36">
        <f>'[1]Annual Cost 95%'!D118</f>
        <v>155800616.56676105</v>
      </c>
      <c r="E118" s="36">
        <f>'[1]Annual Cost 95%'!E118</f>
        <v>102453414.04605061</v>
      </c>
      <c r="F118" s="36">
        <f>'[1]Annual Cost 95%'!F118</f>
        <v>85266240.01218155</v>
      </c>
      <c r="G118" s="36">
        <f>'[1]Annual Cost 95%'!G118</f>
        <v>51115101.996831343</v>
      </c>
      <c r="H118" s="37">
        <f>'[1]Annual Cost 95%'!H118</f>
        <v>17753997.590742897</v>
      </c>
      <c r="I118" s="37">
        <f>'[1]Annual Cost 95%'!I118</f>
        <v>18877668.324334223</v>
      </c>
      <c r="J118" s="37">
        <f>'[1]Annual Cost 95%'!J118</f>
        <v>11910909.776068022</v>
      </c>
      <c r="K118" s="37">
        <f>'[1]Annual Cost 95%'!K118</f>
        <v>8764631.7220123168</v>
      </c>
      <c r="L118" s="37">
        <f>'[1]Annual Cost 95%'!L118</f>
        <v>7865695.1351392595</v>
      </c>
      <c r="M118" s="37">
        <f>'[1]Annual Cost 95%'!M118</f>
        <v>3371012.2007739679</v>
      </c>
      <c r="N118" s="38">
        <f>'[1]Annual Cost 95%'!N118</f>
        <v>2537224792.7541375</v>
      </c>
      <c r="O118" s="38">
        <f>'[1]Annual Cost 95%'!O118</f>
        <v>4522878978.3878098</v>
      </c>
      <c r="P118" s="38">
        <f>'[1]Annual Cost 95%'!P118</f>
        <v>3309423642.7227883</v>
      </c>
      <c r="Q118" s="38">
        <f>'[1]Annual Cost 95%'!Q118</f>
        <v>1103141214.2409294</v>
      </c>
      <c r="R118" s="38">
        <f>'[1]Annual Cost 95%'!R118</f>
        <v>772198849.9686507</v>
      </c>
      <c r="S118" s="38">
        <f>'[1]Annual Cost 95%'!S118</f>
        <v>441256485.69637173</v>
      </c>
    </row>
    <row r="119" spans="1:19" x14ac:dyDescent="0.35">
      <c r="A119">
        <v>2138</v>
      </c>
      <c r="B119" s="36">
        <f>'[1]Annual Cost 95%'!B119</f>
        <v>117810304.44996256</v>
      </c>
      <c r="C119" s="36">
        <f>'[1]Annual Cost 95%'!C119</f>
        <v>151144227.80208373</v>
      </c>
      <c r="D119" s="36">
        <f>'[1]Annual Cost 95%'!D119</f>
        <v>159363551.36836019</v>
      </c>
      <c r="E119" s="36">
        <f>'[1]Annual Cost 95%'!E119</f>
        <v>104796375.47002482</v>
      </c>
      <c r="F119" s="36">
        <f>'[1]Annual Cost 95%'!F119</f>
        <v>87216155.619933501</v>
      </c>
      <c r="G119" s="36">
        <f>'[1]Annual Cost 95%'!G119</f>
        <v>52284030.463258572</v>
      </c>
      <c r="H119" s="37">
        <f>'[1]Annual Cost 95%'!H119</f>
        <v>17755634.66075632</v>
      </c>
      <c r="I119" s="37">
        <f>'[1]Annual Cost 95%'!I119</f>
        <v>18879409.006373808</v>
      </c>
      <c r="J119" s="37">
        <f>'[1]Annual Cost 95%'!J119</f>
        <v>11912008.06354538</v>
      </c>
      <c r="K119" s="37">
        <f>'[1]Annual Cost 95%'!K119</f>
        <v>8765439.8958164118</v>
      </c>
      <c r="L119" s="37">
        <f>'[1]Annual Cost 95%'!L119</f>
        <v>7866420.4193224208</v>
      </c>
      <c r="M119" s="37">
        <f>'[1]Annual Cost 95%'!M119</f>
        <v>3371323.0368524655</v>
      </c>
      <c r="N119" s="38">
        <f>'[1]Annual Cost 95%'!N119</f>
        <v>2557279783.3558736</v>
      </c>
      <c r="O119" s="38">
        <f>'[1]Annual Cost 95%'!O119</f>
        <v>4558629179.0256872</v>
      </c>
      <c r="P119" s="38">
        <f>'[1]Annual Cost 95%'!P119</f>
        <v>3335582326.1163573</v>
      </c>
      <c r="Q119" s="38">
        <f>'[1]Annual Cost 95%'!Q119</f>
        <v>1111860775.3721189</v>
      </c>
      <c r="R119" s="38">
        <f>'[1]Annual Cost 95%'!R119</f>
        <v>778302542.76048338</v>
      </c>
      <c r="S119" s="38">
        <f>'[1]Annual Cost 95%'!S119</f>
        <v>444744310.14884758</v>
      </c>
    </row>
    <row r="120" spans="1:19" x14ac:dyDescent="0.35">
      <c r="A120">
        <v>2139</v>
      </c>
      <c r="B120" s="36">
        <f>'[1]Annual Cost 95%'!B120</f>
        <v>120504455.75026821</v>
      </c>
      <c r="C120" s="36">
        <f>'[1]Annual Cost 95%'!C120</f>
        <v>154600677.72611928</v>
      </c>
      <c r="D120" s="36">
        <f>'[1]Annual Cost 95%'!D120</f>
        <v>163007965.33660311</v>
      </c>
      <c r="E120" s="36">
        <f>'[1]Annual Cost 95%'!E120</f>
        <v>107192917.0336688</v>
      </c>
      <c r="F120" s="36">
        <f>'[1]Annual Cost 95%'!F120</f>
        <v>89210662.977911726</v>
      </c>
      <c r="G120" s="36">
        <f>'[1]Annual Cost 95%'!G120</f>
        <v>53479690.633355454</v>
      </c>
      <c r="H120" s="37">
        <f>'[1]Annual Cost 95%'!H120</f>
        <v>17757271.88172156</v>
      </c>
      <c r="I120" s="37">
        <f>'[1]Annual Cost 95%'!I120</f>
        <v>18881149.848919127</v>
      </c>
      <c r="J120" s="37">
        <f>'[1]Annual Cost 95%'!J120</f>
        <v>11913106.452294212</v>
      </c>
      <c r="K120" s="37">
        <f>'[1]Annual Cost 95%'!K120</f>
        <v>8766248.144141024</v>
      </c>
      <c r="L120" s="37">
        <f>'[1]Annual Cost 95%'!L120</f>
        <v>7867145.7703829706</v>
      </c>
      <c r="M120" s="37">
        <f>'[1]Annual Cost 95%'!M120</f>
        <v>3371633.9015927012</v>
      </c>
      <c r="N120" s="38">
        <f>'[1]Annual Cost 95%'!N120</f>
        <v>2577493294.656755</v>
      </c>
      <c r="O120" s="38">
        <f>'[1]Annual Cost 95%'!O120</f>
        <v>4594661960.0403023</v>
      </c>
      <c r="P120" s="38">
        <f>'[1]Annual Cost 95%'!P120</f>
        <v>3361947775.639246</v>
      </c>
      <c r="Q120" s="38">
        <f>'[1]Annual Cost 95%'!Q120</f>
        <v>1120649258.5464151</v>
      </c>
      <c r="R120" s="38">
        <f>'[1]Annual Cost 95%'!R120</f>
        <v>784454480.98249078</v>
      </c>
      <c r="S120" s="38">
        <f>'[1]Annual Cost 95%'!S120</f>
        <v>448259703.41856611</v>
      </c>
    </row>
    <row r="121" spans="1:19" x14ac:dyDescent="0.35">
      <c r="A121">
        <v>2140</v>
      </c>
      <c r="B121" s="36">
        <f>'[1]Annual Cost 95%'!B121</f>
        <v>119875400.43189082</v>
      </c>
      <c r="C121" s="36">
        <f>'[1]Annual Cost 95%'!C121</f>
        <v>153793633.88742578</v>
      </c>
      <c r="D121" s="36">
        <f>'[1]Annual Cost 95%'!D121</f>
        <v>162157033.91755772</v>
      </c>
      <c r="E121" s="36">
        <f>'[1]Annual Cost 95%'!E121</f>
        <v>106633350.38418195</v>
      </c>
      <c r="F121" s="36">
        <f>'[1]Annual Cost 95%'!F121</f>
        <v>88744966.986399785</v>
      </c>
      <c r="G121" s="36">
        <f>'[1]Annual Cost 95%'!G121</f>
        <v>53200516.858339138</v>
      </c>
      <c r="H121" s="37">
        <f>'[1]Annual Cost 95%'!H121</f>
        <v>17271236.29779188</v>
      </c>
      <c r="I121" s="37">
        <f>'[1]Annual Cost 95%'!I121</f>
        <v>18364352.519171115</v>
      </c>
      <c r="J121" s="37">
        <f>'[1]Annual Cost 95%'!J121</f>
        <v>11587031.946619868</v>
      </c>
      <c r="K121" s="37">
        <f>'[1]Annual Cost 95%'!K121</f>
        <v>8526306.5267580152</v>
      </c>
      <c r="L121" s="37">
        <f>'[1]Annual Cost 95%'!L121</f>
        <v>7651813.54965463</v>
      </c>
      <c r="M121" s="37">
        <f>'[1]Annual Cost 95%'!M121</f>
        <v>3279348.6641376982</v>
      </c>
      <c r="N121" s="38">
        <f>'[1]Annual Cost 95%'!N121</f>
        <v>2526527216.6465907</v>
      </c>
      <c r="O121" s="38">
        <f>'[1]Annual Cost 95%'!O121</f>
        <v>4503809386.1960964</v>
      </c>
      <c r="P121" s="38">
        <f>'[1]Annual Cost 95%'!P121</f>
        <v>3295470282.58251</v>
      </c>
      <c r="Q121" s="38">
        <f>'[1]Annual Cost 95%'!Q121</f>
        <v>1098490094.1941698</v>
      </c>
      <c r="R121" s="38">
        <f>'[1]Annual Cost 95%'!R121</f>
        <v>768943065.93591893</v>
      </c>
      <c r="S121" s="38">
        <f>'[1]Annual Cost 95%'!S121</f>
        <v>439396037.67766798</v>
      </c>
    </row>
    <row r="122" spans="1:19" x14ac:dyDescent="0.35">
      <c r="A122">
        <v>2141</v>
      </c>
      <c r="B122" s="36">
        <f>'[1]Annual Cost 95%'!B122</f>
        <v>122616777.49102072</v>
      </c>
      <c r="C122" s="36">
        <f>'[1]Annual Cost 95%'!C122</f>
        <v>157310671.89739481</v>
      </c>
      <c r="D122" s="36">
        <f>'[1]Annual Cost 95%'!D122</f>
        <v>165865330.79211718</v>
      </c>
      <c r="E122" s="36">
        <f>'[1]Annual Cost 95%'!E122</f>
        <v>109071900.9077103</v>
      </c>
      <c r="F122" s="36">
        <f>'[1]Annual Cost 95%'!F122</f>
        <v>90774436.049554095</v>
      </c>
      <c r="G122" s="36">
        <f>'[1]Annual Cost 95%'!G122</f>
        <v>54417135.746984005</v>
      </c>
      <c r="H122" s="37">
        <f>'[1]Annual Cost 95%'!H122</f>
        <v>17272828.853096303</v>
      </c>
      <c r="I122" s="37">
        <f>'[1]Annual Cost 95%'!I122</f>
        <v>18366045.869115055</v>
      </c>
      <c r="J122" s="37">
        <f>'[1]Annual Cost 95%'!J122</f>
        <v>11588100.369798783</v>
      </c>
      <c r="K122" s="37">
        <f>'[1]Annual Cost 95%'!K122</f>
        <v>8527092.7249462735</v>
      </c>
      <c r="L122" s="37">
        <f>'[1]Annual Cost 95%'!L122</f>
        <v>7652519.1121312724</v>
      </c>
      <c r="M122" s="37">
        <f>'[1]Annual Cost 95%'!M122</f>
        <v>3279651.0480562593</v>
      </c>
      <c r="N122" s="38">
        <f>'[1]Annual Cost 95%'!N122</f>
        <v>2546497650.3778</v>
      </c>
      <c r="O122" s="38">
        <f>'[1]Annual Cost 95%'!O122</f>
        <v>4539408855.0212955</v>
      </c>
      <c r="P122" s="38">
        <f>'[1]Annual Cost 95%'!P122</f>
        <v>3321518674.4058266</v>
      </c>
      <c r="Q122" s="38">
        <f>'[1]Annual Cost 95%'!Q122</f>
        <v>1107172891.4686086</v>
      </c>
      <c r="R122" s="38">
        <f>'[1]Annual Cost 95%'!R122</f>
        <v>775021024.02802622</v>
      </c>
      <c r="S122" s="38">
        <f>'[1]Annual Cost 95%'!S122</f>
        <v>442869156.58744347</v>
      </c>
    </row>
    <row r="123" spans="1:19" x14ac:dyDescent="0.35">
      <c r="A123">
        <v>2142</v>
      </c>
      <c r="B123" s="36">
        <f>'[1]Annual Cost 95%'!B123</f>
        <v>125420845.87925777</v>
      </c>
      <c r="C123" s="36">
        <f>'[1]Annual Cost 95%'!C123</f>
        <v>160908139.48075315</v>
      </c>
      <c r="D123" s="36">
        <f>'[1]Annual Cost 95%'!D123</f>
        <v>169658431.05372465</v>
      </c>
      <c r="E123" s="36">
        <f>'[1]Annual Cost 95%'!E123</f>
        <v>111566217.55538628</v>
      </c>
      <c r="F123" s="36">
        <f>'[1]Annual Cost 95%'!F123</f>
        <v>92850316.135419503</v>
      </c>
      <c r="G123" s="36">
        <f>'[1]Annual Cost 95%'!G123</f>
        <v>55661576.950290754</v>
      </c>
      <c r="H123" s="37">
        <f>'[1]Annual Cost 95%'!H123</f>
        <v>17274421.555247907</v>
      </c>
      <c r="I123" s="37">
        <f>'[1]Annual Cost 95%'!I123</f>
        <v>18367739.375200305</v>
      </c>
      <c r="J123" s="37">
        <f>'[1]Annual Cost 95%'!J123</f>
        <v>11589168.891495429</v>
      </c>
      <c r="K123" s="37">
        <f>'[1]Annual Cost 95%'!K123</f>
        <v>8527878.9956287108</v>
      </c>
      <c r="L123" s="37">
        <f>'[1]Annual Cost 95%'!L123</f>
        <v>7653224.7396667935</v>
      </c>
      <c r="M123" s="37">
        <f>'[1]Annual Cost 95%'!M123</f>
        <v>3279953.459857197</v>
      </c>
      <c r="N123" s="38">
        <f>'[1]Annual Cost 95%'!N123</f>
        <v>2566625936.445127</v>
      </c>
      <c r="O123" s="38">
        <f>'[1]Annual Cost 95%'!O123</f>
        <v>4575289712.7934866</v>
      </c>
      <c r="P123" s="38">
        <f>'[1]Annual Cost 95%'!P123</f>
        <v>3347772960.5806007</v>
      </c>
      <c r="Q123" s="38">
        <f>'[1]Annual Cost 95%'!Q123</f>
        <v>1115924320.1935334</v>
      </c>
      <c r="R123" s="38">
        <f>'[1]Annual Cost 95%'!R123</f>
        <v>781147024.13547349</v>
      </c>
      <c r="S123" s="38">
        <f>'[1]Annual Cost 95%'!S123</f>
        <v>446369728.07741344</v>
      </c>
    </row>
    <row r="124" spans="1:19" x14ac:dyDescent="0.35">
      <c r="A124">
        <v>2143</v>
      </c>
      <c r="B124" s="36">
        <f>'[1]Annual Cost 95%'!B124</f>
        <v>128289039.2566423</v>
      </c>
      <c r="C124" s="36">
        <f>'[1]Annual Cost 95%'!C124</f>
        <v>164587875.94553718</v>
      </c>
      <c r="D124" s="36">
        <f>'[1]Annual Cost 95%'!D124</f>
        <v>173538274.03320992</v>
      </c>
      <c r="E124" s="36">
        <f>'[1]Annual Cost 95%'!E124</f>
        <v>114117575.61782716</v>
      </c>
      <c r="F124" s="36">
        <f>'[1]Annual Cost 95%'!F124</f>
        <v>94973668.596971616</v>
      </c>
      <c r="G124" s="36">
        <f>'[1]Annual Cost 95%'!G124</f>
        <v>56934476.724362567</v>
      </c>
      <c r="H124" s="37">
        <f>'[1]Annual Cost 95%'!H124</f>
        <v>17276014.404260237</v>
      </c>
      <c r="I124" s="37">
        <f>'[1]Annual Cost 95%'!I124</f>
        <v>18369433.037441261</v>
      </c>
      <c r="J124" s="37">
        <f>'[1]Annual Cost 95%'!J124</f>
        <v>11590237.511718892</v>
      </c>
      <c r="K124" s="37">
        <f>'[1]Annual Cost 95%'!K124</f>
        <v>8528665.3388120141</v>
      </c>
      <c r="L124" s="37">
        <f>'[1]Annual Cost 95%'!L124</f>
        <v>7653930.4322671928</v>
      </c>
      <c r="M124" s="37">
        <f>'[1]Annual Cost 95%'!M124</f>
        <v>3280255.8995430819</v>
      </c>
      <c r="N124" s="38">
        <f>'[1]Annual Cost 95%'!N124</f>
        <v>2586913322.5610828</v>
      </c>
      <c r="O124" s="38">
        <f>'[1]Annual Cost 95%'!O124</f>
        <v>4611454183.6958427</v>
      </c>
      <c r="P124" s="38">
        <f>'[1]Annual Cost 95%'!P124</f>
        <v>3374234768.5579348</v>
      </c>
      <c r="Q124" s="38">
        <f>'[1]Annual Cost 95%'!Q124</f>
        <v>1124744922.8526447</v>
      </c>
      <c r="R124" s="38">
        <f>'[1]Annual Cost 95%'!R124</f>
        <v>787321445.99685144</v>
      </c>
      <c r="S124" s="38">
        <f>'[1]Annual Cost 95%'!S124</f>
        <v>449897969.14105791</v>
      </c>
    </row>
    <row r="125" spans="1:19" x14ac:dyDescent="0.35">
      <c r="A125">
        <v>2144</v>
      </c>
      <c r="B125" s="36">
        <f>'[1]Annual Cost 95%'!B125</f>
        <v>131222824.06894659</v>
      </c>
      <c r="C125" s="36">
        <f>'[1]Annual Cost 95%'!C125</f>
        <v>168351762.66209811</v>
      </c>
      <c r="D125" s="36">
        <f>'[1]Annual Cost 95%'!D125</f>
        <v>177506843.4110944</v>
      </c>
      <c r="E125" s="36">
        <f>'[1]Annual Cost 95%'!E125</f>
        <v>116727279.5497025</v>
      </c>
      <c r="F125" s="36">
        <f>'[1]Annual Cost 95%'!F125</f>
        <v>97145579.058793783</v>
      </c>
      <c r="G125" s="36">
        <f>'[1]Annual Cost 95%'!G125</f>
        <v>58236485.875559628</v>
      </c>
      <c r="H125" s="37">
        <f>'[1]Annual Cost 95%'!H125</f>
        <v>17277607.400146827</v>
      </c>
      <c r="I125" s="37">
        <f>'[1]Annual Cost 95%'!I125</f>
        <v>18371126.855852325</v>
      </c>
      <c r="J125" s="37">
        <f>'[1]Annual Cost 95%'!J125</f>
        <v>11591306.230478251</v>
      </c>
      <c r="K125" s="37">
        <f>'[1]Annual Cost 95%'!K125</f>
        <v>8529451.7545028627</v>
      </c>
      <c r="L125" s="37">
        <f>'[1]Annual Cost 95%'!L125</f>
        <v>7654636.1899384679</v>
      </c>
      <c r="M125" s="37">
        <f>'[1]Annual Cost 95%'!M125</f>
        <v>3280558.3671164857</v>
      </c>
      <c r="N125" s="38">
        <f>'[1]Annual Cost 95%'!N125</f>
        <v>2607361066.3004751</v>
      </c>
      <c r="O125" s="38">
        <f>'[1]Annual Cost 95%'!O125</f>
        <v>4647904509.4921503</v>
      </c>
      <c r="P125" s="38">
        <f>'[1]Annual Cost 95%'!P125</f>
        <v>3400905738.6527939</v>
      </c>
      <c r="Q125" s="38">
        <f>'[1]Annual Cost 95%'!Q125</f>
        <v>1133635246.2175977</v>
      </c>
      <c r="R125" s="38">
        <f>'[1]Annual Cost 95%'!R125</f>
        <v>793544672.35231853</v>
      </c>
      <c r="S125" s="38">
        <f>'[1]Annual Cost 95%'!S125</f>
        <v>453454098.48703915</v>
      </c>
    </row>
    <row r="126" spans="1:19" x14ac:dyDescent="0.35">
      <c r="A126">
        <v>2145</v>
      </c>
      <c r="B126" s="36">
        <f>'[1]Annual Cost 95%'!B126</f>
        <v>134223700.29743719</v>
      </c>
      <c r="C126" s="36">
        <f>'[1]Annual Cost 95%'!C126</f>
        <v>172201724.02500659</v>
      </c>
      <c r="D126" s="36">
        <f>'[1]Annual Cost 95%'!D126</f>
        <v>181566168.23180455</v>
      </c>
      <c r="E126" s="36">
        <f>'[1]Annual Cost 95%'!E126</f>
        <v>119396663.63667378</v>
      </c>
      <c r="F126" s="36">
        <f>'[1]Annual Cost 95%'!F126</f>
        <v>99367157.972133726</v>
      </c>
      <c r="G126" s="36">
        <f>'[1]Annual Cost 95%'!G126</f>
        <v>59568270.093242474</v>
      </c>
      <c r="H126" s="37">
        <f>'[1]Annual Cost 95%'!H126</f>
        <v>17279200.54292123</v>
      </c>
      <c r="I126" s="37">
        <f>'[1]Annual Cost 95%'!I126</f>
        <v>18372820.83044789</v>
      </c>
      <c r="J126" s="37">
        <f>'[1]Annual Cost 95%'!J126</f>
        <v>11592375.047782596</v>
      </c>
      <c r="K126" s="37">
        <f>'[1]Annual Cost 95%'!K126</f>
        <v>8530238.2427079473</v>
      </c>
      <c r="L126" s="37">
        <f>'[1]Annual Cost 95%'!L126</f>
        <v>7655342.0126866214</v>
      </c>
      <c r="M126" s="37">
        <f>'[1]Annual Cost 95%'!M126</f>
        <v>3280860.8625799799</v>
      </c>
      <c r="N126" s="38">
        <f>'[1]Annual Cost 95%'!N126</f>
        <v>2627970435.1783614</v>
      </c>
      <c r="O126" s="38">
        <f>'[1]Annual Cost 95%'!O126</f>
        <v>4684642949.6657734</v>
      </c>
      <c r="P126" s="38">
        <f>'[1]Annual Cost 95%'!P126</f>
        <v>3427787524.145689</v>
      </c>
      <c r="Q126" s="38">
        <f>'[1]Annual Cost 95%'!Q126</f>
        <v>1142595841.3818963</v>
      </c>
      <c r="R126" s="38">
        <f>'[1]Annual Cost 95%'!R126</f>
        <v>799817088.96732736</v>
      </c>
      <c r="S126" s="38">
        <f>'[1]Annual Cost 95%'!S126</f>
        <v>457038336.55275846</v>
      </c>
    </row>
    <row r="127" spans="1:19" x14ac:dyDescent="0.35">
      <c r="A127">
        <v>2146</v>
      </c>
      <c r="B127" s="36">
        <f>'[1]Annual Cost 95%'!B127</f>
        <v>137293202.22578308</v>
      </c>
      <c r="C127" s="36">
        <f>'[1]Annual Cost 95%'!C127</f>
        <v>176139728.43695423</v>
      </c>
      <c r="D127" s="36">
        <f>'[1]Annual Cost 95%'!D127</f>
        <v>185718323.94107863</v>
      </c>
      <c r="E127" s="36">
        <f>'[1]Annual Cost 95%'!E127</f>
        <v>122127092.67758611</v>
      </c>
      <c r="F127" s="36">
        <f>'[1]Annual Cost 95%'!F127</f>
        <v>101639541.18265335</v>
      </c>
      <c r="G127" s="36">
        <f>'[1]Annual Cost 95%'!G127</f>
        <v>60930510.290124662</v>
      </c>
      <c r="H127" s="37">
        <f>'[1]Annual Cost 95%'!H127</f>
        <v>17280793.832596984</v>
      </c>
      <c r="I127" s="37">
        <f>'[1]Annual Cost 95%'!I127</f>
        <v>18374514.961242363</v>
      </c>
      <c r="J127" s="37">
        <f>'[1]Annual Cost 95%'!J127</f>
        <v>11593443.963641016</v>
      </c>
      <c r="K127" s="37">
        <f>'[1]Annual Cost 95%'!K127</f>
        <v>8531024.8034339529</v>
      </c>
      <c r="L127" s="37">
        <f>'[1]Annual Cost 95%'!L127</f>
        <v>7656047.9005176518</v>
      </c>
      <c r="M127" s="37">
        <f>'[1]Annual Cost 95%'!M127</f>
        <v>3281163.3859361359</v>
      </c>
      <c r="N127" s="38">
        <f>'[1]Annual Cost 95%'!N127</f>
        <v>2648742706.728622</v>
      </c>
      <c r="O127" s="38">
        <f>'[1]Annual Cost 95%'!O127</f>
        <v>4721671781.5597172</v>
      </c>
      <c r="P127" s="38">
        <f>'[1]Annual Cost 95%'!P127</f>
        <v>3454881791.3851595</v>
      </c>
      <c r="Q127" s="38">
        <f>'[1]Annual Cost 95%'!Q127</f>
        <v>1151627263.795053</v>
      </c>
      <c r="R127" s="38">
        <f>'[1]Annual Cost 95%'!R127</f>
        <v>806139084.65653718</v>
      </c>
      <c r="S127" s="38">
        <f>'[1]Annual Cost 95%'!S127</f>
        <v>460650905.51802123</v>
      </c>
    </row>
    <row r="128" spans="1:19" x14ac:dyDescent="0.35">
      <c r="A128">
        <v>2147</v>
      </c>
      <c r="B128" s="36">
        <f>'[1]Annual Cost 95%'!B128</f>
        <v>140432899.22450209</v>
      </c>
      <c r="C128" s="36">
        <f>'[1]Annual Cost 95%'!C128</f>
        <v>180167789.31515574</v>
      </c>
      <c r="D128" s="36">
        <f>'[1]Annual Cost 95%'!D128</f>
        <v>189965433.44709775</v>
      </c>
      <c r="E128" s="36">
        <f>'[1]Annual Cost 95%'!E128</f>
        <v>124919962.68226057</v>
      </c>
      <c r="F128" s="36">
        <f>'[1]Annual Cost 95%'!F128</f>
        <v>103963890.51116239</v>
      </c>
      <c r="G128" s="36">
        <f>'[1]Annual Cost 95%'!G128</f>
        <v>62323902.950408868</v>
      </c>
      <c r="H128" s="37">
        <f>'[1]Annual Cost 95%'!H128</f>
        <v>17282387.26918764</v>
      </c>
      <c r="I128" s="37">
        <f>'[1]Annual Cost 95%'!I128</f>
        <v>18376209.248250149</v>
      </c>
      <c r="J128" s="37">
        <f>'[1]Annual Cost 95%'!J128</f>
        <v>11594512.978062592</v>
      </c>
      <c r="K128" s="37">
        <f>'[1]Annual Cost 95%'!K128</f>
        <v>8531811.4366875682</v>
      </c>
      <c r="L128" s="37">
        <f>'[1]Annual Cost 95%'!L128</f>
        <v>7656753.8534375615</v>
      </c>
      <c r="M128" s="37">
        <f>'[1]Annual Cost 95%'!M128</f>
        <v>3281465.9371875259</v>
      </c>
      <c r="N128" s="38">
        <f>'[1]Annual Cost 95%'!N128</f>
        <v>2669679168.5831499</v>
      </c>
      <c r="O128" s="38">
        <f>'[1]Annual Cost 95%'!O128</f>
        <v>4758993300.5177879</v>
      </c>
      <c r="P128" s="38">
        <f>'[1]Annual Cost 95%'!P128</f>
        <v>3482190219.8910656</v>
      </c>
      <c r="Q128" s="38">
        <f>'[1]Annual Cost 95%'!Q128</f>
        <v>1160730073.2970216</v>
      </c>
      <c r="R128" s="38">
        <f>'[1]Annual Cost 95%'!R128</f>
        <v>812511051.30791521</v>
      </c>
      <c r="S128" s="38">
        <f>'[1]Annual Cost 95%'!S128</f>
        <v>464292029.31880867</v>
      </c>
    </row>
    <row r="129" spans="1:19" x14ac:dyDescent="0.35">
      <c r="A129">
        <v>2148</v>
      </c>
      <c r="B129" s="36">
        <f>'[1]Annual Cost 95%'!B129</f>
        <v>143644396.55334637</v>
      </c>
      <c r="C129" s="36">
        <f>'[1]Annual Cost 95%'!C129</f>
        <v>184287966.12076604</v>
      </c>
      <c r="D129" s="36">
        <f>'[1]Annual Cost 95%'!D129</f>
        <v>194309668.20588323</v>
      </c>
      <c r="E129" s="36">
        <f>'[1]Annual Cost 95%'!E129</f>
        <v>127776701.58524415</v>
      </c>
      <c r="F129" s="36">
        <f>'[1]Annual Cost 95%'!F129</f>
        <v>106341394.34763238</v>
      </c>
      <c r="G129" s="36">
        <f>'[1]Annual Cost 95%'!G129</f>
        <v>63749160.485884339</v>
      </c>
      <c r="H129" s="37">
        <f>'[1]Annual Cost 95%'!H129</f>
        <v>17283980.852706738</v>
      </c>
      <c r="I129" s="37">
        <f>'[1]Annual Cost 95%'!I129</f>
        <v>18377903.691485643</v>
      </c>
      <c r="J129" s="37">
        <f>'[1]Annual Cost 95%'!J129</f>
        <v>11595582.091056418</v>
      </c>
      <c r="K129" s="37">
        <f>'[1]Annual Cost 95%'!K129</f>
        <v>8532598.1424754765</v>
      </c>
      <c r="L129" s="37">
        <f>'[1]Annual Cost 95%'!L129</f>
        <v>7657459.8714523511</v>
      </c>
      <c r="M129" s="37">
        <f>'[1]Annual Cost 95%'!M129</f>
        <v>3281768.5163367218</v>
      </c>
      <c r="N129" s="38">
        <f>'[1]Annual Cost 95%'!N129</f>
        <v>2690781118.5516701</v>
      </c>
      <c r="O129" s="38">
        <f>'[1]Annual Cost 95%'!O129</f>
        <v>4796609820.0268888</v>
      </c>
      <c r="P129" s="38">
        <f>'[1]Annual Cost 95%'!P129</f>
        <v>3509714502.4587002</v>
      </c>
      <c r="Q129" s="38">
        <f>'[1]Annual Cost 95%'!Q129</f>
        <v>1169904834.1529</v>
      </c>
      <c r="R129" s="38">
        <f>'[1]Annual Cost 95%'!R129</f>
        <v>818933383.90702999</v>
      </c>
      <c r="S129" s="38">
        <f>'[1]Annual Cost 95%'!S129</f>
        <v>467961933.66115999</v>
      </c>
    </row>
    <row r="130" spans="1:19" x14ac:dyDescent="0.35">
      <c r="A130">
        <v>2149</v>
      </c>
      <c r="B130" s="36">
        <f>'[1]Annual Cost 95%'!B130</f>
        <v>146929336.18203723</v>
      </c>
      <c r="C130" s="36">
        <f>'[1]Annual Cost 95%'!C130</f>
        <v>188502365.41183844</v>
      </c>
      <c r="D130" s="36">
        <f>'[1]Annual Cost 95%'!D130</f>
        <v>198753249.33151546</v>
      </c>
      <c r="E130" s="36">
        <f>'[1]Annual Cost 95%'!E130</f>
        <v>130698769.97588196</v>
      </c>
      <c r="F130" s="36">
        <f>'[1]Annual Cost 95%'!F130</f>
        <v>108773268.25879501</v>
      </c>
      <c r="G130" s="36">
        <f>'[1]Annual Cost 95%'!G130</f>
        <v>65207011.600167692</v>
      </c>
      <c r="H130" s="37">
        <f>'[1]Annual Cost 95%'!H130</f>
        <v>17285574.583167829</v>
      </c>
      <c r="I130" s="37">
        <f>'[1]Annual Cost 95%'!I130</f>
        <v>18379598.290963259</v>
      </c>
      <c r="J130" s="37">
        <f>'[1]Annual Cost 95%'!J130</f>
        <v>11596651.302631579</v>
      </c>
      <c r="K130" s="37">
        <f>'[1]Annual Cost 95%'!K130</f>
        <v>8533384.9208043702</v>
      </c>
      <c r="L130" s="37">
        <f>'[1]Annual Cost 95%'!L130</f>
        <v>7658165.9545680247</v>
      </c>
      <c r="M130" s="37">
        <f>'[1]Annual Cost 95%'!M130</f>
        <v>3282071.123386296</v>
      </c>
      <c r="N130" s="38">
        <f>'[1]Annual Cost 95%'!N130</f>
        <v>2712049864.7021856</v>
      </c>
      <c r="O130" s="38">
        <f>'[1]Annual Cost 95%'!O130</f>
        <v>4834523671.8604174</v>
      </c>
      <c r="P130" s="38">
        <f>'[1]Annual Cost 95%'!P130</f>
        <v>3537456345.263721</v>
      </c>
      <c r="Q130" s="38">
        <f>'[1]Annual Cost 95%'!Q130</f>
        <v>1179152115.0879068</v>
      </c>
      <c r="R130" s="38">
        <f>'[1]Annual Cost 95%'!R130</f>
        <v>825406480.56153488</v>
      </c>
      <c r="S130" s="38">
        <f>'[1]Annual Cost 95%'!S130</f>
        <v>471660846.03516275</v>
      </c>
    </row>
    <row r="131" spans="1:19" x14ac:dyDescent="0.35">
      <c r="A131">
        <v>2150</v>
      </c>
      <c r="B131" s="36">
        <f>'[1]Annual Cost 95%'!B131</f>
        <v>146104886.06223437</v>
      </c>
      <c r="C131" s="36">
        <f>'[1]Annual Cost 95%'!C131</f>
        <v>187444640.64573476</v>
      </c>
      <c r="D131" s="36">
        <f>'[1]Annual Cost 95%'!D131</f>
        <v>197638004.78961161</v>
      </c>
      <c r="E131" s="36">
        <f>'[1]Annual Cost 95%'!E131</f>
        <v>129965392.8344294</v>
      </c>
      <c r="F131" s="36">
        <f>'[1]Annual Cost 95%'!F131</f>
        <v>108162919.52669288</v>
      </c>
      <c r="G131" s="36">
        <f>'[1]Annual Cost 95%'!G131</f>
        <v>64841121.915216409</v>
      </c>
      <c r="H131" s="37">
        <f>'[1]Annual Cost 95%'!H131</f>
        <v>16805841.38406346</v>
      </c>
      <c r="I131" s="37">
        <f>'[1]Annual Cost 95%'!I131</f>
        <v>17869502.231156085</v>
      </c>
      <c r="J131" s="37">
        <f>'[1]Annual Cost 95%'!J131</f>
        <v>11274804.979181817</v>
      </c>
      <c r="K131" s="37">
        <f>'[1]Annual Cost 95%'!K131</f>
        <v>8296554.6073224675</v>
      </c>
      <c r="L131" s="37">
        <f>'[1]Annual Cost 95%'!L131</f>
        <v>7445625.9296483696</v>
      </c>
      <c r="M131" s="37">
        <f>'[1]Annual Cost 95%'!M131</f>
        <v>3190982.5412778719</v>
      </c>
      <c r="N131" s="38">
        <f>'[1]Annual Cost 95%'!N131</f>
        <v>2657378184.1696277</v>
      </c>
      <c r="O131" s="38">
        <f>'[1]Annual Cost 95%'!O131</f>
        <v>4737065458.7371616</v>
      </c>
      <c r="P131" s="38">
        <f>'[1]Annual Cost 95%'!P131</f>
        <v>3466145457.6125579</v>
      </c>
      <c r="Q131" s="38">
        <f>'[1]Annual Cost 95%'!Q131</f>
        <v>1155381819.204186</v>
      </c>
      <c r="R131" s="38">
        <f>'[1]Annual Cost 95%'!R131</f>
        <v>808767273.44293022</v>
      </c>
      <c r="S131" s="38">
        <f>'[1]Annual Cost 95%'!S131</f>
        <v>462152727.6816743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C4674-4819-414B-A137-D51BA2425BC2}">
  <dimension ref="A1:AA131"/>
  <sheetViews>
    <sheetView topLeftCell="D1" workbookViewId="0">
      <selection activeCell="H14" sqref="H14"/>
    </sheetView>
  </sheetViews>
  <sheetFormatPr defaultColWidth="8.81640625" defaultRowHeight="14.5" x14ac:dyDescent="0.35"/>
  <cols>
    <col min="1" max="3" width="11" customWidth="1"/>
    <col min="4" max="11" width="11.1796875" bestFit="1" customWidth="1"/>
    <col min="12" max="15" width="10.1796875" bestFit="1" customWidth="1"/>
    <col min="16" max="18" width="13.81640625" bestFit="1" customWidth="1"/>
    <col min="19" max="21" width="12.1796875" bestFit="1" customWidth="1"/>
    <col min="22" max="22" width="23.81640625" bestFit="1" customWidth="1"/>
    <col min="23" max="24" width="13.81640625" bestFit="1" customWidth="1"/>
    <col min="25" max="27" width="12.1796875" bestFit="1" customWidth="1"/>
  </cols>
  <sheetData>
    <row r="1" spans="1:27" x14ac:dyDescent="0.35">
      <c r="A1" t="s">
        <v>7</v>
      </c>
      <c r="D1" s="30"/>
      <c r="E1" s="30"/>
      <c r="F1" s="30"/>
      <c r="G1" s="30"/>
      <c r="H1" s="30"/>
      <c r="I1" s="30"/>
      <c r="J1" s="32"/>
      <c r="K1" s="32"/>
      <c r="L1" s="32"/>
      <c r="M1" s="32"/>
      <c r="N1" s="32"/>
      <c r="O1" s="32"/>
      <c r="P1" s="34"/>
      <c r="Q1" s="34"/>
      <c r="R1" s="34"/>
      <c r="S1" s="34"/>
      <c r="T1" s="34"/>
      <c r="U1" s="34"/>
      <c r="V1" s="83"/>
      <c r="W1" s="83"/>
      <c r="X1" s="83"/>
      <c r="Y1" s="83"/>
      <c r="Z1" s="83"/>
      <c r="AA1" s="83"/>
    </row>
    <row r="2" spans="1:27" x14ac:dyDescent="0.35">
      <c r="D2" s="31" t="s">
        <v>126</v>
      </c>
      <c r="E2" s="30"/>
      <c r="F2" s="30"/>
      <c r="G2" s="30"/>
      <c r="H2" s="30"/>
      <c r="I2" s="30"/>
      <c r="J2" s="33" t="s">
        <v>127</v>
      </c>
      <c r="K2" s="32"/>
      <c r="L2" s="32"/>
      <c r="M2" s="32"/>
      <c r="N2" s="32"/>
      <c r="O2" s="32"/>
      <c r="P2" s="35" t="s">
        <v>128</v>
      </c>
      <c r="Q2" s="34"/>
      <c r="R2" s="34"/>
      <c r="S2" s="34"/>
      <c r="T2" s="34"/>
      <c r="U2" s="34"/>
      <c r="V2" s="82" t="s">
        <v>184</v>
      </c>
      <c r="W2" s="83"/>
      <c r="X2" s="83"/>
      <c r="Y2" s="83"/>
      <c r="Z2" s="83"/>
      <c r="AA2" s="83"/>
    </row>
    <row r="3" spans="1:27" x14ac:dyDescent="0.35">
      <c r="A3" s="1" t="s">
        <v>0</v>
      </c>
      <c r="B3" t="str">
        <f>'[2]Total Frequency Model'!B3</f>
        <v>Decade</v>
      </c>
      <c r="C3" t="str">
        <f>'[2]Total Frequency Model'!L3</f>
        <v>Very High Emissions</v>
      </c>
      <c r="D3" s="31" t="s">
        <v>1</v>
      </c>
      <c r="E3" s="31" t="s">
        <v>2</v>
      </c>
      <c r="F3" s="31" t="s">
        <v>3</v>
      </c>
      <c r="G3" s="31" t="s">
        <v>4</v>
      </c>
      <c r="H3" s="31" t="s">
        <v>5</v>
      </c>
      <c r="I3" s="31" t="s">
        <v>6</v>
      </c>
      <c r="J3" s="33" t="s">
        <v>1</v>
      </c>
      <c r="K3" s="33" t="s">
        <v>2</v>
      </c>
      <c r="L3" s="33" t="s">
        <v>3</v>
      </c>
      <c r="M3" s="33" t="s">
        <v>4</v>
      </c>
      <c r="N3" s="33" t="s">
        <v>5</v>
      </c>
      <c r="O3" s="33" t="s">
        <v>6</v>
      </c>
      <c r="P3" s="35" t="s">
        <v>1</v>
      </c>
      <c r="Q3" s="35" t="s">
        <v>2</v>
      </c>
      <c r="R3" s="35" t="s">
        <v>3</v>
      </c>
      <c r="S3" s="35" t="s">
        <v>4</v>
      </c>
      <c r="T3" s="35" t="s">
        <v>5</v>
      </c>
      <c r="U3" s="35" t="s">
        <v>6</v>
      </c>
      <c r="V3" s="82" t="s">
        <v>1</v>
      </c>
      <c r="W3" s="82" t="s">
        <v>2</v>
      </c>
      <c r="X3" s="82" t="s">
        <v>3</v>
      </c>
      <c r="Y3" s="82" t="s">
        <v>4</v>
      </c>
      <c r="Z3" s="82" t="s">
        <v>5</v>
      </c>
      <c r="AA3" s="82" t="s">
        <v>6</v>
      </c>
    </row>
    <row r="4" spans="1:27" x14ac:dyDescent="0.35">
      <c r="A4">
        <v>2023</v>
      </c>
      <c r="B4">
        <v>2020</v>
      </c>
      <c r="C4">
        <f>'[2]Total Frequency Model'!L4</f>
        <v>1</v>
      </c>
      <c r="D4" s="36">
        <f>'Total Cost'!B4/(1+Assumptions!$D$49)^($A4-2022)</f>
        <v>6323037.78837304</v>
      </c>
      <c r="E4" s="36">
        <f>'Total Cost'!C4/(1+Assumptions!$D$49)^($A4-2022)</f>
        <v>8112114.371904945</v>
      </c>
      <c r="F4" s="36">
        <f>'Total Cost'!D4/(1+Assumptions!$D$49)^($A4-2022)</f>
        <v>8553256.5431867838</v>
      </c>
      <c r="G4" s="36">
        <f>'Total Cost'!E4/(1+Assumptions!$D$49)^($A4-2022)</f>
        <v>5624562.6838434599</v>
      </c>
      <c r="H4" s="36">
        <f>'Total Cost'!F4/(1+Assumptions!$D$49)^($A4-2022)</f>
        <v>4681008.5952684125</v>
      </c>
      <c r="I4" s="36">
        <f>'Total Cost'!G4/(1+Assumptions!$D$49)^($A4-2022)</f>
        <v>2806154.367320593</v>
      </c>
      <c r="J4" s="37">
        <f>'Total Cost'!H4/(1+Assumptions!$D$49)^($A4-2022)</f>
        <v>13086143.4672934</v>
      </c>
      <c r="K4" s="37">
        <f>'Total Cost'!I4/(1+Assumptions!$D$49)^($A4-2022)</f>
        <v>13938681.753374977</v>
      </c>
      <c r="L4" s="37">
        <f>'Total Cost'!J4/(1+Assumptions!$D$49)^($A4-2022)</f>
        <v>8816751.4662721176</v>
      </c>
      <c r="M4" s="37">
        <f>'Total Cost'!K4/(1+Assumptions!$D$49)^($A4-2022)</f>
        <v>6565147.5536821624</v>
      </c>
      <c r="N4" s="37">
        <f>'Total Cost'!L4/(1+Assumptions!$D$49)^($A4-2022)</f>
        <v>5865579.6126227025</v>
      </c>
      <c r="O4" s="37">
        <f>'Total Cost'!M4/(1+Assumptions!$D$49)^($A4-2022)</f>
        <v>2506147.9155139602</v>
      </c>
      <c r="P4" s="38">
        <f>'Total Cost'!N4/(1+Assumptions!$D$49)^($A4-2022)</f>
        <v>861522509.67485356</v>
      </c>
      <c r="Q4" s="38">
        <f>'Total Cost'!O4/(1+Assumptions!$D$49)^($A4-2022)</f>
        <v>1547747873.5349524</v>
      </c>
      <c r="R4" s="38">
        <f>'Total Cost'!P4/(1+Assumptions!$D$49)^($A4-2022)</f>
        <v>1145147924.7856188</v>
      </c>
      <c r="S4" s="38">
        <f>'Total Cost'!Q4/(1+Assumptions!$D$49)^($A4-2022)</f>
        <v>401764793.53525329</v>
      </c>
      <c r="T4" s="38">
        <f>'Total Cost'!R4/(1+Assumptions!$D$49)^($A4-2022)</f>
        <v>275934439.14879227</v>
      </c>
      <c r="U4" s="38">
        <f>'Total Cost'!S4/(1+Assumptions!$D$49)^($A4-2022)</f>
        <v>155608731.15832409</v>
      </c>
      <c r="V4" s="84">
        <f>SUM(D4,J4,P4)</f>
        <v>880931690.93052006</v>
      </c>
      <c r="W4" s="84">
        <f t="shared" ref="W4:W67" si="0">SUM(E4,K4,Q4)</f>
        <v>1569798669.6602323</v>
      </c>
      <c r="X4" s="84">
        <f t="shared" ref="X4:X67" si="1">SUM(F4,L4,R4)</f>
        <v>1162517932.7950778</v>
      </c>
      <c r="Y4" s="84">
        <f t="shared" ref="Y4:Y67" si="2">SUM(G4,M4,S4)</f>
        <v>413954503.77277893</v>
      </c>
      <c r="Z4" s="84">
        <f t="shared" ref="Z4:Z67" si="3">SUM(H4,N4,T4)</f>
        <v>286481027.35668337</v>
      </c>
      <c r="AA4" s="84">
        <f t="shared" ref="AA4:AA67" si="4">SUM(I4,O4,U4)</f>
        <v>160921033.44115865</v>
      </c>
    </row>
    <row r="5" spans="1:27" x14ac:dyDescent="0.35">
      <c r="A5">
        <v>2024</v>
      </c>
      <c r="B5">
        <v>2020</v>
      </c>
      <c r="C5">
        <f>'[2]Total Frequency Model'!L5</f>
        <v>1</v>
      </c>
      <c r="D5" s="36">
        <f>'Total Cost'!B5/(1+Assumptions!$D$49)^($A5-2022)</f>
        <v>6127205.2308610985</v>
      </c>
      <c r="E5" s="36">
        <f>'Total Cost'!C5/(1+Assumptions!$D$49)^($A5-2022)</f>
        <v>7860871.8271900136</v>
      </c>
      <c r="F5" s="36">
        <f>'Total Cost'!D5/(1+Assumptions!$D$49)^($A5-2022)</f>
        <v>8288351.2619012529</v>
      </c>
      <c r="G5" s="36">
        <f>'Total Cost'!E5/(1+Assumptions!$D$49)^($A5-2022)</f>
        <v>5450362.7925683018</v>
      </c>
      <c r="H5" s="36">
        <f>'Total Cost'!F5/(1+Assumptions!$D$49)^($A5-2022)</f>
        <v>4536031.7794359289</v>
      </c>
      <c r="I5" s="36">
        <f>'Total Cost'!G5/(1+Assumptions!$D$49)^($A5-2022)</f>
        <v>2719244.1819131617</v>
      </c>
      <c r="J5" s="37">
        <f>'Total Cost'!H5/(1+Assumptions!$D$49)^($A5-2022)</f>
        <v>12400664.392543569</v>
      </c>
      <c r="K5" s="37">
        <f>'Total Cost'!I5/(1+Assumptions!$D$49)^($A5-2022)</f>
        <v>13208677.699060353</v>
      </c>
      <c r="L5" s="37">
        <f>'Total Cost'!J5/(1+Assumptions!$D$49)^($A5-2022)</f>
        <v>8355116.4008643571</v>
      </c>
      <c r="M5" s="37">
        <f>'Total Cost'!K5/(1+Assumptions!$D$49)^($A5-2022)</f>
        <v>6221824.5705281831</v>
      </c>
      <c r="N5" s="37">
        <f>'Total Cost'!L5/(1+Assumptions!$D$49)^($A5-2022)</f>
        <v>5558699.4697924899</v>
      </c>
      <c r="O5" s="37">
        <f>'Total Cost'!M5/(1+Assumptions!$D$49)^($A5-2022)</f>
        <v>2374987.823333174</v>
      </c>
      <c r="P5" s="38">
        <f>'Total Cost'!N5/(1+Assumptions!$D$49)^($A5-2022)</f>
        <v>823273673.73705256</v>
      </c>
      <c r="Q5" s="38">
        <f>'Total Cost'!O5/(1+Assumptions!$D$49)^($A5-2022)</f>
        <v>1479091840.9183483</v>
      </c>
      <c r="R5" s="38">
        <f>'Total Cost'!P5/(1+Assumptions!$D$49)^($A5-2022)</f>
        <v>1094412459.0292971</v>
      </c>
      <c r="S5" s="38">
        <f>'Total Cost'!Q5/(1+Assumptions!$D$49)^($A5-2022)</f>
        <v>384061534.86943656</v>
      </c>
      <c r="T5" s="38">
        <f>'Total Cost'!R5/(1+Assumptions!$D$49)^($A5-2022)</f>
        <v>263751414.30153337</v>
      </c>
      <c r="U5" s="38">
        <f>'Total Cost'!S5/(1+Assumptions!$D$49)^($A5-2022)</f>
        <v>148728641.56840971</v>
      </c>
      <c r="V5" s="84">
        <f t="shared" ref="V5:V68" si="5">SUM(D5,J5,P5)</f>
        <v>841801543.36045718</v>
      </c>
      <c r="W5" s="84">
        <f t="shared" si="0"/>
        <v>1500161390.4445987</v>
      </c>
      <c r="X5" s="84">
        <f t="shared" si="1"/>
        <v>1111055926.6920626</v>
      </c>
      <c r="Y5" s="84">
        <f t="shared" si="2"/>
        <v>395733722.23253304</v>
      </c>
      <c r="Z5" s="84">
        <f t="shared" si="3"/>
        <v>273846145.55076182</v>
      </c>
      <c r="AA5" s="84">
        <f t="shared" si="4"/>
        <v>153822873.57365605</v>
      </c>
    </row>
    <row r="6" spans="1:27" x14ac:dyDescent="0.35">
      <c r="A6">
        <v>2025</v>
      </c>
      <c r="B6">
        <v>2020</v>
      </c>
      <c r="C6">
        <f>'[2]Total Frequency Model'!L6</f>
        <v>1</v>
      </c>
      <c r="D6" s="36">
        <f>'Total Cost'!B6/(1+Assumptions!$D$49)^($A6-2022)</f>
        <v>5937437.8578166906</v>
      </c>
      <c r="E6" s="36">
        <f>'Total Cost'!C6/(1+Assumptions!$D$49)^($A6-2022)</f>
        <v>7617410.5850283895</v>
      </c>
      <c r="F6" s="36">
        <f>'Total Cost'!D6/(1+Assumptions!$D$49)^($A6-2022)</f>
        <v>8031650.4355737399</v>
      </c>
      <c r="G6" s="36">
        <f>'Total Cost'!E6/(1+Assumptions!$D$49)^($A6-2022)</f>
        <v>5281558.0944532193</v>
      </c>
      <c r="H6" s="36">
        <f>'Total Cost'!F6/(1+Assumptions!$D$49)^($A6-2022)</f>
        <v>4395545.0807867739</v>
      </c>
      <c r="I6" s="36">
        <f>'Total Cost'!G6/(1+Assumptions!$D$49)^($A6-2022)</f>
        <v>2635025.7159690354</v>
      </c>
      <c r="J6" s="37">
        <f>'Total Cost'!H6/(1+Assumptions!$D$49)^($A6-2022)</f>
        <v>11751104.035000835</v>
      </c>
      <c r="K6" s="37">
        <f>'Total Cost'!I6/(1+Assumptions!$D$49)^($A6-2022)</f>
        <v>12516919.198371649</v>
      </c>
      <c r="L6" s="37">
        <f>'Total Cost'!J6/(1+Assumptions!$D$49)^($A6-2022)</f>
        <v>7917661.1276040496</v>
      </c>
      <c r="M6" s="37">
        <f>'Total Cost'!K6/(1+Assumptions!$D$49)^($A6-2022)</f>
        <v>5896464.5505342185</v>
      </c>
      <c r="N6" s="37">
        <f>'Total Cost'!L6/(1+Assumptions!$D$49)^($A6-2022)</f>
        <v>5267882.2122714249</v>
      </c>
      <c r="O6" s="37">
        <f>'Total Cost'!M6/(1+Assumptions!$D$49)^($A6-2022)</f>
        <v>2250694.9349864959</v>
      </c>
      <c r="P6" s="38">
        <f>'Total Cost'!N6/(1+Assumptions!$D$49)^($A6-2022)</f>
        <v>786726147.85685718</v>
      </c>
      <c r="Q6" s="38">
        <f>'Total Cost'!O6/(1+Assumptions!$D$49)^($A6-2022)</f>
        <v>1413487263.1391914</v>
      </c>
      <c r="R6" s="38">
        <f>'Total Cost'!P6/(1+Assumptions!$D$49)^($A6-2022)</f>
        <v>1045929476.9625742</v>
      </c>
      <c r="S6" s="38">
        <f>'Total Cost'!Q6/(1+Assumptions!$D$49)^($A6-2022)</f>
        <v>367140346.44599164</v>
      </c>
      <c r="T6" s="38">
        <f>'Total Cost'!R6/(1+Assumptions!$D$49)^($A6-2022)</f>
        <v>252107578.134159</v>
      </c>
      <c r="U6" s="38">
        <f>'Total Cost'!S6/(1+Assumptions!$D$49)^($A6-2022)</f>
        <v>142153437.06099853</v>
      </c>
      <c r="V6" s="84">
        <f t="shared" si="5"/>
        <v>804414689.74967468</v>
      </c>
      <c r="W6" s="84">
        <f t="shared" si="0"/>
        <v>1433621592.9225914</v>
      </c>
      <c r="X6" s="84">
        <f t="shared" si="1"/>
        <v>1061878788.5257521</v>
      </c>
      <c r="Y6" s="84">
        <f t="shared" si="2"/>
        <v>378318369.0909791</v>
      </c>
      <c r="Z6" s="84">
        <f t="shared" si="3"/>
        <v>261771005.42721719</v>
      </c>
      <c r="AA6" s="84">
        <f t="shared" si="4"/>
        <v>147039157.71195406</v>
      </c>
    </row>
    <row r="7" spans="1:27" x14ac:dyDescent="0.35">
      <c r="A7">
        <v>2026</v>
      </c>
      <c r="B7">
        <v>2020</v>
      </c>
      <c r="C7">
        <f>'[2]Total Frequency Model'!L7</f>
        <v>1</v>
      </c>
      <c r="D7" s="36">
        <f>'Total Cost'!B7/(1+Assumptions!$D$49)^($A7-2022)</f>
        <v>5753547.822729039</v>
      </c>
      <c r="E7" s="36">
        <f>'Total Cost'!C7/(1+Assumptions!$D$49)^($A7-2022)</f>
        <v>7381489.6485399678</v>
      </c>
      <c r="F7" s="36">
        <f>'Total Cost'!D7/(1+Assumptions!$D$49)^($A7-2022)</f>
        <v>7782899.9617536226</v>
      </c>
      <c r="G7" s="36">
        <f>'Total Cost'!E7/(1+Assumptions!$D$49)^($A7-2022)</f>
        <v>5117981.4934740867</v>
      </c>
      <c r="H7" s="36">
        <f>'Total Cost'!F7/(1+Assumptions!$D$49)^($A7-2022)</f>
        <v>4259409.4346559942</v>
      </c>
      <c r="I7" s="36">
        <f>'Total Cost'!G7/(1+Assumptions!$D$49)^($A7-2022)</f>
        <v>2553415.6034979648</v>
      </c>
      <c r="J7" s="37">
        <f>'Total Cost'!H7/(1+Assumptions!$D$49)^($A7-2022)</f>
        <v>11135579.713279288</v>
      </c>
      <c r="K7" s="37">
        <f>'Total Cost'!I7/(1+Assumptions!$D$49)^($A7-2022)</f>
        <v>11861401.902640283</v>
      </c>
      <c r="L7" s="37">
        <f>'Total Cost'!J7/(1+Assumptions!$D$49)^($A7-2022)</f>
        <v>7503118.7143591698</v>
      </c>
      <c r="M7" s="37">
        <f>'Total Cost'!K7/(1+Assumptions!$D$49)^($A7-2022)</f>
        <v>5588127.2330126949</v>
      </c>
      <c r="N7" s="37">
        <f>'Total Cost'!L7/(1+Assumptions!$D$49)^($A7-2022)</f>
        <v>4992286.724732196</v>
      </c>
      <c r="O7" s="37">
        <f>'Total Cost'!M7/(1+Assumptions!$D$49)^($A7-2022)</f>
        <v>2132909.5649549626</v>
      </c>
      <c r="P7" s="38">
        <f>'Total Cost'!N7/(1+Assumptions!$D$49)^($A7-2022)</f>
        <v>751804129.84765983</v>
      </c>
      <c r="Q7" s="38">
        <f>'Total Cost'!O7/(1+Assumptions!$D$49)^($A7-2022)</f>
        <v>1350798276.9716034</v>
      </c>
      <c r="R7" s="38">
        <f>'Total Cost'!P7/(1+Assumptions!$D$49)^($A7-2022)</f>
        <v>999598788.33391607</v>
      </c>
      <c r="S7" s="38">
        <f>'Total Cost'!Q7/(1+Assumptions!$D$49)^($A7-2022)</f>
        <v>350966598.20779443</v>
      </c>
      <c r="T7" s="38">
        <f>'Total Cost'!R7/(1+Assumptions!$D$49)^($A7-2022)</f>
        <v>240979015.69348502</v>
      </c>
      <c r="U7" s="38">
        <f>'Total Cost'!S7/(1+Assumptions!$D$49)^($A7-2022)</f>
        <v>135869579.1675525</v>
      </c>
      <c r="V7" s="84">
        <f t="shared" si="5"/>
        <v>768693257.38366818</v>
      </c>
      <c r="W7" s="84">
        <f t="shared" si="0"/>
        <v>1370041168.5227838</v>
      </c>
      <c r="X7" s="84">
        <f t="shared" si="1"/>
        <v>1014884807.0100288</v>
      </c>
      <c r="Y7" s="84">
        <f t="shared" si="2"/>
        <v>361672706.93428123</v>
      </c>
      <c r="Z7" s="84">
        <f t="shared" si="3"/>
        <v>250230711.85287321</v>
      </c>
      <c r="AA7" s="84">
        <f t="shared" si="4"/>
        <v>140555904.33600542</v>
      </c>
    </row>
    <row r="8" spans="1:27" x14ac:dyDescent="0.35">
      <c r="A8">
        <v>2027</v>
      </c>
      <c r="B8">
        <v>2020</v>
      </c>
      <c r="C8">
        <f>'[2]Total Frequency Model'!L8</f>
        <v>1</v>
      </c>
      <c r="D8" s="36">
        <f>'Total Cost'!B8/(1+Assumptions!$D$49)^($A8-2022)</f>
        <v>5575353.0969337653</v>
      </c>
      <c r="E8" s="36">
        <f>'Total Cost'!C8/(1+Assumptions!$D$49)^($A8-2022)</f>
        <v>7152875.4848258765</v>
      </c>
      <c r="F8" s="36">
        <f>'Total Cost'!D8/(1+Assumptions!$D$49)^($A8-2022)</f>
        <v>7541853.6078677671</v>
      </c>
      <c r="G8" s="36">
        <f>'Total Cost'!E8/(1+Assumptions!$D$49)^($A8-2022)</f>
        <v>4959471.0687841056</v>
      </c>
      <c r="H8" s="36">
        <f>'Total Cost'!F8/(1+Assumptions!$D$49)^($A8-2022)</f>
        <v>4127490.0833889497</v>
      </c>
      <c r="I8" s="36">
        <f>'Total Cost'!G8/(1+Assumptions!$D$49)^($A8-2022)</f>
        <v>2474333.0604609153</v>
      </c>
      <c r="J8" s="37">
        <f>'Total Cost'!H8/(1+Assumptions!$D$49)^($A8-2022)</f>
        <v>10552307.453223564</v>
      </c>
      <c r="K8" s="37">
        <f>'Total Cost'!I8/(1+Assumptions!$D$49)^($A8-2022)</f>
        <v>11240226.535502255</v>
      </c>
      <c r="L8" s="37">
        <f>'Total Cost'!J8/(1+Assumptions!$D$49)^($A8-2022)</f>
        <v>7110288.6317642024</v>
      </c>
      <c r="M8" s="37">
        <f>'Total Cost'!K8/(1+Assumptions!$D$49)^($A8-2022)</f>
        <v>5295921.5945767229</v>
      </c>
      <c r="N8" s="37">
        <f>'Total Cost'!L8/(1+Assumptions!$D$49)^($A8-2022)</f>
        <v>4731115.9520911295</v>
      </c>
      <c r="O8" s="37">
        <f>'Total Cost'!M8/(1+Assumptions!$D$49)^($A8-2022)</f>
        <v>2021290.8734978081</v>
      </c>
      <c r="P8" s="38">
        <f>'Total Cost'!N8/(1+Assumptions!$D$49)^($A8-2022)</f>
        <v>718435200.02545881</v>
      </c>
      <c r="Q8" s="38">
        <f>'Total Cost'!O8/(1+Assumptions!$D$49)^($A8-2022)</f>
        <v>1290895077.9849405</v>
      </c>
      <c r="R8" s="38">
        <f>'Total Cost'!P8/(1+Assumptions!$D$49)^($A8-2022)</f>
        <v>955324666.87384796</v>
      </c>
      <c r="S8" s="38">
        <f>'Total Cost'!Q8/(1+Assumptions!$D$49)^($A8-2022)</f>
        <v>335507196.77711219</v>
      </c>
      <c r="T8" s="38">
        <f>'Total Cost'!R8/(1+Assumptions!$D$49)^($A8-2022)</f>
        <v>230342874.82946798</v>
      </c>
      <c r="U8" s="38">
        <f>'Total Cost'!S8/(1+Assumptions!$D$49)^($A8-2022)</f>
        <v>129864131.71358284</v>
      </c>
      <c r="V8" s="84">
        <f t="shared" si="5"/>
        <v>734562860.57561612</v>
      </c>
      <c r="W8" s="84">
        <f t="shared" si="0"/>
        <v>1309288180.0052686</v>
      </c>
      <c r="X8" s="84">
        <f t="shared" si="1"/>
        <v>969976809.11347997</v>
      </c>
      <c r="Y8" s="84">
        <f t="shared" si="2"/>
        <v>345762589.44047302</v>
      </c>
      <c r="Z8" s="84">
        <f t="shared" si="3"/>
        <v>239201480.86494806</v>
      </c>
      <c r="AA8" s="84">
        <f t="shared" si="4"/>
        <v>134359755.64754155</v>
      </c>
    </row>
    <row r="9" spans="1:27" x14ac:dyDescent="0.35">
      <c r="A9">
        <v>2028</v>
      </c>
      <c r="B9">
        <v>2020</v>
      </c>
      <c r="C9">
        <f>'[2]Total Frequency Model'!L9</f>
        <v>1</v>
      </c>
      <c r="D9" s="36">
        <f>'Total Cost'!B9/(1+Assumptions!$D$49)^($A9-2022)</f>
        <v>5402677.2894267542</v>
      </c>
      <c r="E9" s="36">
        <f>'Total Cost'!C9/(1+Assumptions!$D$49)^($A9-2022)</f>
        <v>6931341.7937994394</v>
      </c>
      <c r="F9" s="36">
        <f>'Total Cost'!D9/(1+Assumptions!$D$49)^($A9-2022)</f>
        <v>7308272.7674803762</v>
      </c>
      <c r="G9" s="36">
        <f>'Total Cost'!E9/(1+Assumptions!$D$49)^($A9-2022)</f>
        <v>4805869.914431938</v>
      </c>
      <c r="H9" s="36">
        <f>'Total Cost'!F9/(1+Assumptions!$D$49)^($A9-2022)</f>
        <v>3999656.4429477127</v>
      </c>
      <c r="I9" s="36">
        <f>'Total Cost'!G9/(1+Assumptions!$D$49)^($A9-2022)</f>
        <v>2397699.8048037337</v>
      </c>
      <c r="J9" s="37">
        <f>'Total Cost'!H9/(1+Assumptions!$D$49)^($A9-2022)</f>
        <v>9999596.8115393091</v>
      </c>
      <c r="K9" s="37">
        <f>'Total Cost'!I9/(1+Assumptions!$D$49)^($A9-2022)</f>
        <v>10651593.383384012</v>
      </c>
      <c r="L9" s="37">
        <f>'Total Cost'!J9/(1+Assumptions!$D$49)^($A9-2022)</f>
        <v>6738033.2719517602</v>
      </c>
      <c r="M9" s="37">
        <f>'Total Cost'!K9/(1+Assumptions!$D$49)^($A9-2022)</f>
        <v>5019003.2698621769</v>
      </c>
      <c r="N9" s="37">
        <f>'Total Cost'!L9/(1+Assumptions!$D$49)^($A9-2022)</f>
        <v>4483614.5907341214</v>
      </c>
      <c r="O9" s="37">
        <f>'Total Cost'!M9/(1+Assumptions!$D$49)^($A9-2022)</f>
        <v>1915515.8789225216</v>
      </c>
      <c r="P9" s="38">
        <f>'Total Cost'!N9/(1+Assumptions!$D$49)^($A9-2022)</f>
        <v>686550170.06737971</v>
      </c>
      <c r="Q9" s="38">
        <f>'Total Cost'!O9/(1+Assumptions!$D$49)^($A9-2022)</f>
        <v>1233653649.9682839</v>
      </c>
      <c r="R9" s="38">
        <f>'Total Cost'!P9/(1+Assumptions!$D$49)^($A9-2022)</f>
        <v>913015651.10029674</v>
      </c>
      <c r="S9" s="38">
        <f>'Total Cost'!Q9/(1+Assumptions!$D$49)^($A9-2022)</f>
        <v>320730517.1355049</v>
      </c>
      <c r="T9" s="38">
        <f>'Total Cost'!R9/(1+Assumptions!$D$49)^($A9-2022)</f>
        <v>220177318.87928161</v>
      </c>
      <c r="U9" s="38">
        <f>'Total Cost'!S9/(1+Assumptions!$D$49)^($A9-2022)</f>
        <v>124124733.97922687</v>
      </c>
      <c r="V9" s="84">
        <f t="shared" si="5"/>
        <v>701952444.16834581</v>
      </c>
      <c r="W9" s="84">
        <f t="shared" si="0"/>
        <v>1251236585.1454673</v>
      </c>
      <c r="X9" s="84">
        <f t="shared" si="1"/>
        <v>927061957.1397289</v>
      </c>
      <c r="Y9" s="84">
        <f t="shared" si="2"/>
        <v>330555390.31979901</v>
      </c>
      <c r="Z9" s="84">
        <f t="shared" si="3"/>
        <v>228660589.91296345</v>
      </c>
      <c r="AA9" s="84">
        <f t="shared" si="4"/>
        <v>128437949.66295312</v>
      </c>
    </row>
    <row r="10" spans="1:27" x14ac:dyDescent="0.35">
      <c r="A10">
        <v>2029</v>
      </c>
      <c r="B10">
        <v>2020</v>
      </c>
      <c r="C10">
        <f>'[2]Total Frequency Model'!L10</f>
        <v>1</v>
      </c>
      <c r="D10" s="36">
        <f>'Total Cost'!B10/(1+Assumptions!$D$49)^($A10-2022)</f>
        <v>5235349.4722586134</v>
      </c>
      <c r="E10" s="36">
        <f>'Total Cost'!C10/(1+Assumptions!$D$49)^($A10-2022)</f>
        <v>6716669.2841767473</v>
      </c>
      <c r="F10" s="36">
        <f>'Total Cost'!D10/(1+Assumptions!$D$49)^($A10-2022)</f>
        <v>7081926.224101766</v>
      </c>
      <c r="G10" s="36">
        <f>'Total Cost'!E10/(1+Assumptions!$D$49)^($A10-2022)</f>
        <v>4657025.9840439986</v>
      </c>
      <c r="H10" s="36">
        <f>'Total Cost'!F10/(1+Assumptions!$D$49)^($A10-2022)</f>
        <v>3875781.9736488177</v>
      </c>
      <c r="I10" s="36">
        <f>'Total Cost'!G10/(1+Assumptions!$D$49)^($A10-2022)</f>
        <v>2323439.978967485</v>
      </c>
      <c r="J10" s="37">
        <f>'Total Cost'!H10/(1+Assumptions!$D$49)^($A10-2022)</f>
        <v>9475845.9709394239</v>
      </c>
      <c r="K10" s="37">
        <f>'Total Cost'!I10/(1+Assumptions!$D$49)^($A10-2022)</f>
        <v>10093797.074947836</v>
      </c>
      <c r="L10" s="37">
        <f>'Total Cost'!J10/(1+Assumptions!$D$49)^($A10-2022)</f>
        <v>6385274.6498397905</v>
      </c>
      <c r="M10" s="37">
        <f>'Total Cost'!K10/(1+Assumptions!$D$49)^($A10-2022)</f>
        <v>4756572.1074084807</v>
      </c>
      <c r="N10" s="37">
        <f>'Total Cost'!L10/(1+Assumptions!$D$49)^($A10-2022)</f>
        <v>4249066.9007590562</v>
      </c>
      <c r="O10" s="37">
        <f>'Total Cost'!M10/(1+Assumptions!$D$49)^($A10-2022)</f>
        <v>1815278.5216372532</v>
      </c>
      <c r="P10" s="38">
        <f>'Total Cost'!N10/(1+Assumptions!$D$49)^($A10-2022)</f>
        <v>656082938.63188231</v>
      </c>
      <c r="Q10" s="38">
        <f>'Total Cost'!O10/(1+Assumptions!$D$49)^($A10-2022)</f>
        <v>1178955506.4537427</v>
      </c>
      <c r="R10" s="38">
        <f>'Total Cost'!P10/(1+Assumptions!$D$49)^($A10-2022)</f>
        <v>872584354.02459002</v>
      </c>
      <c r="S10" s="38">
        <f>'Total Cost'!Q10/(1+Assumptions!$D$49)^($A10-2022)</f>
        <v>306606337.34648108</v>
      </c>
      <c r="T10" s="38">
        <f>'Total Cost'!R10/(1+Assumptions!$D$49)^($A10-2022)</f>
        <v>210461481.4612622</v>
      </c>
      <c r="U10" s="38">
        <f>'Total Cost'!S10/(1+Assumptions!$D$49)^($A10-2022)</f>
        <v>118639575.0576376</v>
      </c>
      <c r="V10" s="84">
        <f t="shared" si="5"/>
        <v>670794134.07508039</v>
      </c>
      <c r="W10" s="84">
        <f t="shared" si="0"/>
        <v>1195765972.8128674</v>
      </c>
      <c r="X10" s="84">
        <f t="shared" si="1"/>
        <v>886051554.89853156</v>
      </c>
      <c r="Y10" s="84">
        <f t="shared" si="2"/>
        <v>316019935.43793356</v>
      </c>
      <c r="Z10" s="84">
        <f t="shared" si="3"/>
        <v>218586330.33567008</v>
      </c>
      <c r="AA10" s="84">
        <f t="shared" si="4"/>
        <v>122778293.55824234</v>
      </c>
    </row>
    <row r="11" spans="1:27" x14ac:dyDescent="0.35">
      <c r="A11">
        <v>2030</v>
      </c>
      <c r="B11">
        <v>2030</v>
      </c>
      <c r="C11">
        <f>'[2]Total Frequency Model'!L11</f>
        <v>1.0851288196524864</v>
      </c>
      <c r="D11" s="36">
        <f>'Total Cost'!B11/(1+Assumptions!$D$49)^($A11-2022)</f>
        <v>5699566.9374977881</v>
      </c>
      <c r="E11" s="36">
        <f>'Total Cost'!C11/(1+Assumptions!$D$49)^($A11-2022)</f>
        <v>7312235.1019835956</v>
      </c>
      <c r="F11" s="36">
        <f>'Total Cost'!D11/(1+Assumptions!$D$49)^($A11-2022)</f>
        <v>7709879.3069253014</v>
      </c>
      <c r="G11" s="36">
        <f>'Total Cost'!E11/(1+Assumptions!$D$49)^($A11-2022)</f>
        <v>5069963.6130067529</v>
      </c>
      <c r="H11" s="36">
        <f>'Total Cost'!F11/(1+Assumptions!$D$49)^($A11-2022)</f>
        <v>4219446.841325881</v>
      </c>
      <c r="I11" s="36">
        <f>'Total Cost'!G11/(1+Assumptions!$D$49)^($A11-2022)</f>
        <v>2529458.9703236306</v>
      </c>
      <c r="J11" s="37">
        <f>'Total Cost'!H11/(1+Assumptions!$D$49)^($A11-2022)</f>
        <v>10088195.273131009</v>
      </c>
      <c r="K11" s="37">
        <f>'Total Cost'!I11/(1+Assumptions!$D$49)^($A11-2022)</f>
        <v>10746191.332949761</v>
      </c>
      <c r="L11" s="37">
        <f>'Total Cost'!J11/(1+Assumptions!$D$49)^($A11-2022)</f>
        <v>6798076.6684491355</v>
      </c>
      <c r="M11" s="37">
        <f>'Total Cost'!K11/(1+Assumptions!$D$49)^($A11-2022)</f>
        <v>5064433.8210691269</v>
      </c>
      <c r="N11" s="37">
        <f>'Total Cost'!L11/(1+Assumptions!$D$49)^($A11-2022)</f>
        <v>4523962.6678574188</v>
      </c>
      <c r="O11" s="37">
        <f>'Total Cost'!M11/(1+Assumptions!$D$49)^($A11-2022)</f>
        <v>1932684.1609300531</v>
      </c>
      <c r="P11" s="38">
        <f>'Total Cost'!N11/(1+Assumptions!$D$49)^($A11-2022)</f>
        <v>704379222.5307889</v>
      </c>
      <c r="Q11" s="38">
        <f>'Total Cost'!O11/(1+Assumptions!$D$49)^($A11-2022)</f>
        <v>1265793863.0516164</v>
      </c>
      <c r="R11" s="38">
        <f>'Total Cost'!P11/(1+Assumptions!$D$49)^($A11-2022)</f>
        <v>936910548.40955293</v>
      </c>
      <c r="S11" s="38">
        <f>'Total Cost'!Q11/(1+Assumptions!$D$49)^($A11-2022)</f>
        <v>329294068.87669265</v>
      </c>
      <c r="T11" s="38">
        <f>'Total Cost'!R11/(1+Assumptions!$D$49)^($A11-2022)</f>
        <v>226013538.70792454</v>
      </c>
      <c r="U11" s="38">
        <f>'Total Cost'!S11/(1+Assumptions!$D$49)^($A11-2022)</f>
        <v>127397970.93628295</v>
      </c>
      <c r="V11" s="84">
        <f t="shared" si="5"/>
        <v>720166984.74141765</v>
      </c>
      <c r="W11" s="84">
        <f t="shared" si="0"/>
        <v>1283852289.4865499</v>
      </c>
      <c r="X11" s="84">
        <f t="shared" si="1"/>
        <v>951418504.38492739</v>
      </c>
      <c r="Y11" s="84">
        <f t="shared" si="2"/>
        <v>339428466.31076854</v>
      </c>
      <c r="Z11" s="84">
        <f t="shared" si="3"/>
        <v>234756948.21710783</v>
      </c>
      <c r="AA11" s="84">
        <f t="shared" si="4"/>
        <v>131860114.06753664</v>
      </c>
    </row>
    <row r="12" spans="1:27" x14ac:dyDescent="0.35">
      <c r="A12">
        <v>2031</v>
      </c>
      <c r="B12">
        <v>2030</v>
      </c>
      <c r="C12">
        <f>'[2]Total Frequency Model'!L12</f>
        <v>1.0851288196524864</v>
      </c>
      <c r="D12" s="36">
        <f>'Total Cost'!B12/(1+Assumptions!$D$49)^($A12-2022)</f>
        <v>5523044.0686746538</v>
      </c>
      <c r="E12" s="36">
        <f>'Total Cost'!C12/(1+Assumptions!$D$49)^($A12-2022)</f>
        <v>7085765.8400438381</v>
      </c>
      <c r="F12" s="36">
        <f>'Total Cost'!D12/(1+Assumptions!$D$49)^($A12-2022)</f>
        <v>7471094.4959978843</v>
      </c>
      <c r="G12" s="36">
        <f>'Total Cost'!E12/(1+Assumptions!$D$49)^($A12-2022)</f>
        <v>4912940.3634140808</v>
      </c>
      <c r="H12" s="36">
        <f>'Total Cost'!F12/(1+Assumptions!$D$49)^($A12-2022)</f>
        <v>4088765.1826234837</v>
      </c>
      <c r="I12" s="36">
        <f>'Total Cost'!G12/(1+Assumptions!$D$49)^($A12-2022)</f>
        <v>2451118.3948187903</v>
      </c>
      <c r="J12" s="37">
        <f>'Total Cost'!H12/(1+Assumptions!$D$49)^($A12-2022)</f>
        <v>9559823.8828289416</v>
      </c>
      <c r="K12" s="37">
        <f>'Total Cost'!I12/(1+Assumptions!$D$49)^($A12-2022)</f>
        <v>10183463.642633284</v>
      </c>
      <c r="L12" s="37">
        <f>'Total Cost'!J12/(1+Assumptions!$D$49)^($A12-2022)</f>
        <v>6442189.8476400049</v>
      </c>
      <c r="M12" s="37">
        <f>'Total Cost'!K12/(1+Assumptions!$D$49)^($A12-2022)</f>
        <v>4799642.2352401726</v>
      </c>
      <c r="N12" s="37">
        <f>'Total Cost'!L12/(1+Assumptions!$D$49)^($A12-2022)</f>
        <v>4287316.4932495225</v>
      </c>
      <c r="O12" s="37">
        <f>'Total Cost'!M12/(1+Assumptions!$D$49)^($A12-2022)</f>
        <v>1831553.259529127</v>
      </c>
      <c r="P12" s="38">
        <f>'Total Cost'!N12/(1+Assumptions!$D$49)^($A12-2022)</f>
        <v>673126366.5516187</v>
      </c>
      <c r="Q12" s="38">
        <f>'Total Cost'!O12/(1+Assumptions!$D$49)^($A12-2022)</f>
        <v>1209681126.6012278</v>
      </c>
      <c r="R12" s="38">
        <f>'Total Cost'!P12/(1+Assumptions!$D$49)^($A12-2022)</f>
        <v>895429274.69741583</v>
      </c>
      <c r="S12" s="38">
        <f>'Total Cost'!Q12/(1+Assumptions!$D$49)^($A12-2022)</f>
        <v>314796267.40670979</v>
      </c>
      <c r="T12" s="38">
        <f>'Total Cost'!R12/(1+Assumptions!$D$49)^($A12-2022)</f>
        <v>216042413.75502619</v>
      </c>
      <c r="U12" s="38">
        <f>'Total Cost'!S12/(1+Assumptions!$D$49)^($A12-2022)</f>
        <v>121769370.86854096</v>
      </c>
      <c r="V12" s="84">
        <f t="shared" si="5"/>
        <v>688209234.50312233</v>
      </c>
      <c r="W12" s="84">
        <f t="shared" si="0"/>
        <v>1226950356.083905</v>
      </c>
      <c r="X12" s="84">
        <f t="shared" si="1"/>
        <v>909342559.04105377</v>
      </c>
      <c r="Y12" s="84">
        <f t="shared" si="2"/>
        <v>324508850.00536406</v>
      </c>
      <c r="Z12" s="84">
        <f t="shared" si="3"/>
        <v>224418495.4308992</v>
      </c>
      <c r="AA12" s="84">
        <f t="shared" si="4"/>
        <v>126052042.52288887</v>
      </c>
    </row>
    <row r="13" spans="1:27" x14ac:dyDescent="0.35">
      <c r="A13">
        <v>2032</v>
      </c>
      <c r="B13">
        <v>2030</v>
      </c>
      <c r="C13">
        <f>'[2]Total Frequency Model'!L13</f>
        <v>1.0851288196524864</v>
      </c>
      <c r="D13" s="36">
        <f>'Total Cost'!B13/(1+Assumptions!$D$49)^($A13-2022)</f>
        <v>5351988.3385936832</v>
      </c>
      <c r="E13" s="36">
        <f>'Total Cost'!C13/(1+Assumptions!$D$49)^($A13-2022)</f>
        <v>6866310.6204438331</v>
      </c>
      <c r="F13" s="36">
        <f>'Total Cost'!D13/(1+Assumptions!$D$49)^($A13-2022)</f>
        <v>7239705.1556945555</v>
      </c>
      <c r="G13" s="36">
        <f>'Total Cost'!E13/(1+Assumptions!$D$49)^($A13-2022)</f>
        <v>4760780.3244467061</v>
      </c>
      <c r="H13" s="36">
        <f>'Total Cost'!F13/(1+Assumptions!$D$49)^($A13-2022)</f>
        <v>3962130.9018271058</v>
      </c>
      <c r="I13" s="36">
        <f>'Total Cost'!G13/(1+Assumptions!$D$49)^($A13-2022)</f>
        <v>2375204.1270115376</v>
      </c>
      <c r="J13" s="37">
        <f>'Total Cost'!H13/(1+Assumptions!$D$49)^($A13-2022)</f>
        <v>9059135.60780048</v>
      </c>
      <c r="K13" s="37">
        <f>'Total Cost'!I13/(1+Assumptions!$D$49)^($A13-2022)</f>
        <v>9650214.0990208741</v>
      </c>
      <c r="L13" s="37">
        <f>'Total Cost'!J13/(1+Assumptions!$D$49)^($A13-2022)</f>
        <v>6104941.3922727993</v>
      </c>
      <c r="M13" s="37">
        <f>'Total Cost'!K13/(1+Assumptions!$D$49)^($A13-2022)</f>
        <v>4548702.3334342306</v>
      </c>
      <c r="N13" s="37">
        <f>'Total Cost'!L13/(1+Assumptions!$D$49)^($A13-2022)</f>
        <v>4063054.9926777976</v>
      </c>
      <c r="O13" s="37">
        <f>'Total Cost'!M13/(1+Assumptions!$D$49)^($A13-2022)</f>
        <v>1735716.5208620352</v>
      </c>
      <c r="P13" s="38">
        <f>'Total Cost'!N13/(1+Assumptions!$D$49)^($A13-2022)</f>
        <v>643262863.45393789</v>
      </c>
      <c r="Q13" s="38">
        <f>'Total Cost'!O13/(1+Assumptions!$D$49)^($A13-2022)</f>
        <v>1156060897.2262518</v>
      </c>
      <c r="R13" s="38">
        <f>'Total Cost'!P13/(1+Assumptions!$D$49)^($A13-2022)</f>
        <v>855788491.64206469</v>
      </c>
      <c r="S13" s="38">
        <f>'Total Cost'!Q13/(1+Assumptions!$D$49)^($A13-2022)</f>
        <v>300938439.43099988</v>
      </c>
      <c r="T13" s="38">
        <f>'Total Cost'!R13/(1+Assumptions!$D$49)^($A13-2022)</f>
        <v>206512269.82131338</v>
      </c>
      <c r="U13" s="38">
        <f>'Total Cost'!S13/(1+Assumptions!$D$49)^($A13-2022)</f>
        <v>116390028.81904389</v>
      </c>
      <c r="V13" s="84">
        <f t="shared" si="5"/>
        <v>657673987.40033209</v>
      </c>
      <c r="W13" s="84">
        <f t="shared" si="0"/>
        <v>1172577421.9457166</v>
      </c>
      <c r="X13" s="84">
        <f t="shared" si="1"/>
        <v>869133138.19003201</v>
      </c>
      <c r="Y13" s="84">
        <f t="shared" si="2"/>
        <v>310247922.08888084</v>
      </c>
      <c r="Z13" s="84">
        <f t="shared" si="3"/>
        <v>214537455.71581829</v>
      </c>
      <c r="AA13" s="84">
        <f t="shared" si="4"/>
        <v>120500949.46691746</v>
      </c>
    </row>
    <row r="14" spans="1:27" x14ac:dyDescent="0.35">
      <c r="A14">
        <v>2033</v>
      </c>
      <c r="B14">
        <v>2030</v>
      </c>
      <c r="C14">
        <f>'[2]Total Frequency Model'!L14</f>
        <v>1.0851288196524864</v>
      </c>
      <c r="D14" s="36">
        <f>'Total Cost'!B14/(1+Assumptions!$D$49)^($A14-2022)</f>
        <v>5186230.4229841726</v>
      </c>
      <c r="E14" s="36">
        <f>'Total Cost'!C14/(1+Assumptions!$D$49)^($A14-2022)</f>
        <v>6653652.2093324065</v>
      </c>
      <c r="F14" s="36">
        <f>'Total Cost'!D14/(1+Assumptions!$D$49)^($A14-2022)</f>
        <v>7015482.2388429306</v>
      </c>
      <c r="G14" s="36">
        <f>'Total Cost'!E14/(1+Assumptions!$D$49)^($A14-2022)</f>
        <v>4613332.8762591761</v>
      </c>
      <c r="H14" s="36">
        <f>'Total Cost'!F14/(1+Assumptions!$D$49)^($A14-2022)</f>
        <v>3839418.6464727786</v>
      </c>
      <c r="I14" s="36">
        <f>'Total Cost'!G14/(1+Assumptions!$D$49)^($A14-2022)</f>
        <v>2301641.0210530534</v>
      </c>
      <c r="J14" s="37">
        <f>'Total Cost'!H14/(1+Assumptions!$D$49)^($A14-2022)</f>
        <v>8584679.5889757127</v>
      </c>
      <c r="K14" s="37">
        <f>'Total Cost'!I14/(1+Assumptions!$D$49)^($A14-2022)</f>
        <v>9144898.0019696299</v>
      </c>
      <c r="L14" s="37">
        <f>'Total Cost'!J14/(1+Assumptions!$D$49)^($A14-2022)</f>
        <v>5785354.8374719862</v>
      </c>
      <c r="M14" s="37">
        <f>'Total Cost'!K14/(1+Assumptions!$D$49)^($A14-2022)</f>
        <v>4310889.1727414299</v>
      </c>
      <c r="N14" s="37">
        <f>'Total Cost'!L14/(1+Assumptions!$D$49)^($A14-2022)</f>
        <v>3850529.7499101479</v>
      </c>
      <c r="O14" s="37">
        <f>'Total Cost'!M14/(1+Assumptions!$D$49)^($A14-2022)</f>
        <v>1644896.6882495091</v>
      </c>
      <c r="P14" s="38">
        <f>'Total Cost'!N14/(1+Assumptions!$D$49)^($A14-2022)</f>
        <v>614726841.44019282</v>
      </c>
      <c r="Q14" s="38">
        <f>'Total Cost'!O14/(1+Assumptions!$D$49)^($A14-2022)</f>
        <v>1104822256.645982</v>
      </c>
      <c r="R14" s="38">
        <f>'Total Cost'!P14/(1+Assumptions!$D$49)^($A14-2022)</f>
        <v>817906380.0883292</v>
      </c>
      <c r="S14" s="38">
        <f>'Total Cost'!Q14/(1+Assumptions!$D$49)^($A14-2022)</f>
        <v>287692266.72099119</v>
      </c>
      <c r="T14" s="38">
        <f>'Total Cost'!R14/(1+Assumptions!$D$49)^($A14-2022)</f>
        <v>197403560.49199748</v>
      </c>
      <c r="U14" s="38">
        <f>'Total Cost'!S14/(1+Assumptions!$D$49)^($A14-2022)</f>
        <v>111248883.22080156</v>
      </c>
      <c r="V14" s="84">
        <f t="shared" si="5"/>
        <v>628497751.45215273</v>
      </c>
      <c r="W14" s="84">
        <f t="shared" si="0"/>
        <v>1120620806.8572841</v>
      </c>
      <c r="X14" s="84">
        <f t="shared" si="1"/>
        <v>830707217.16464412</v>
      </c>
      <c r="Y14" s="84">
        <f t="shared" si="2"/>
        <v>296616488.76999182</v>
      </c>
      <c r="Z14" s="84">
        <f t="shared" si="3"/>
        <v>205093508.88838041</v>
      </c>
      <c r="AA14" s="84">
        <f t="shared" si="4"/>
        <v>115195420.93010412</v>
      </c>
    </row>
    <row r="15" spans="1:27" x14ac:dyDescent="0.35">
      <c r="A15">
        <v>2034</v>
      </c>
      <c r="B15">
        <v>2030</v>
      </c>
      <c r="C15">
        <f>'[2]Total Frequency Model'!L15</f>
        <v>1.0851288196524864</v>
      </c>
      <c r="D15" s="36">
        <f>'Total Cost'!B15/(1+Assumptions!$D$49)^($A15-2022)</f>
        <v>5025606.2417643797</v>
      </c>
      <c r="E15" s="36">
        <f>'Total Cost'!C15/(1+Assumptions!$D$49)^($A15-2022)</f>
        <v>6447580.1008682549</v>
      </c>
      <c r="F15" s="36">
        <f>'Total Cost'!D15/(1+Assumptions!$D$49)^($A15-2022)</f>
        <v>6798203.7921541417</v>
      </c>
      <c r="G15" s="36">
        <f>'Total Cost'!E15/(1+Assumptions!$D$49)^($A15-2022)</f>
        <v>4470452.0638950588</v>
      </c>
      <c r="H15" s="36">
        <f>'Total Cost'!F15/(1+Assumptions!$D$49)^($A15-2022)</f>
        <v>3720506.946422467</v>
      </c>
      <c r="I15" s="36">
        <f>'Total Cost'!G15/(1+Assumptions!$D$49)^($A15-2022)</f>
        <v>2230356.2584574479</v>
      </c>
      <c r="J15" s="37">
        <f>'Total Cost'!H15/(1+Assumptions!$D$49)^($A15-2022)</f>
        <v>8135081.0272848867</v>
      </c>
      <c r="K15" s="37">
        <f>'Total Cost'!I15/(1+Assumptions!$D$49)^($A15-2022)</f>
        <v>8666051.6197842136</v>
      </c>
      <c r="L15" s="37">
        <f>'Total Cost'!J15/(1+Assumptions!$D$49)^($A15-2022)</f>
        <v>5482504.8915850241</v>
      </c>
      <c r="M15" s="37">
        <f>'Total Cost'!K15/(1+Assumptions!$D$49)^($A15-2022)</f>
        <v>4085515.7668801346</v>
      </c>
      <c r="N15" s="37">
        <f>'Total Cost'!L15/(1+Assumptions!$D$49)^($A15-2022)</f>
        <v>3649126.310371079</v>
      </c>
      <c r="O15" s="37">
        <f>'Total Cost'!M15/(1+Assumptions!$D$49)^($A15-2022)</f>
        <v>1558831.0301670216</v>
      </c>
      <c r="P15" s="38">
        <f>'Total Cost'!N15/(1+Assumptions!$D$49)^($A15-2022)</f>
        <v>587459188.35988355</v>
      </c>
      <c r="Q15" s="38">
        <f>'Total Cost'!O15/(1+Assumptions!$D$49)^($A15-2022)</f>
        <v>1055859230.6257362</v>
      </c>
      <c r="R15" s="38">
        <f>'Total Cost'!P15/(1+Assumptions!$D$49)^($A15-2022)</f>
        <v>781704764.50730824</v>
      </c>
      <c r="S15" s="38">
        <f>'Total Cost'!Q15/(1+Assumptions!$D$49)^($A15-2022)</f>
        <v>275030686.84905994</v>
      </c>
      <c r="T15" s="38">
        <f>'Total Cost'!R15/(1+Assumptions!$D$49)^($A15-2022)</f>
        <v>188697607.50409323</v>
      </c>
      <c r="U15" s="38">
        <f>'Total Cost'!S15/(1+Assumptions!$D$49)^($A15-2022)</f>
        <v>106335364.337603</v>
      </c>
      <c r="V15" s="84">
        <f t="shared" si="5"/>
        <v>600619875.62893283</v>
      </c>
      <c r="W15" s="84">
        <f t="shared" si="0"/>
        <v>1070972862.3463887</v>
      </c>
      <c r="X15" s="84">
        <f t="shared" si="1"/>
        <v>793985473.19104743</v>
      </c>
      <c r="Y15" s="84">
        <f t="shared" si="2"/>
        <v>283586654.67983514</v>
      </c>
      <c r="Z15" s="84">
        <f t="shared" si="3"/>
        <v>196067240.76088679</v>
      </c>
      <c r="AA15" s="84">
        <f t="shared" si="4"/>
        <v>110124551.62622747</v>
      </c>
    </row>
    <row r="16" spans="1:27" x14ac:dyDescent="0.35">
      <c r="A16">
        <v>2035</v>
      </c>
      <c r="B16">
        <v>2030</v>
      </c>
      <c r="C16">
        <f>'[2]Total Frequency Model'!L16</f>
        <v>1.0851288196524864</v>
      </c>
      <c r="D16" s="36">
        <f>'Total Cost'!B16/(1+Assumptions!$D$49)^($A16-2022)</f>
        <v>4869956.7966222968</v>
      </c>
      <c r="E16" s="36">
        <f>'Total Cost'!C16/(1+Assumptions!$D$49)^($A16-2022)</f>
        <v>6247890.308844883</v>
      </c>
      <c r="F16" s="36">
        <f>'Total Cost'!D16/(1+Assumptions!$D$49)^($A16-2022)</f>
        <v>6587654.7365162065</v>
      </c>
      <c r="G16" s="36">
        <f>'Total Cost'!E16/(1+Assumptions!$D$49)^($A16-2022)</f>
        <v>4331996.4528093683</v>
      </c>
      <c r="H16" s="36">
        <f>'Total Cost'!F16/(1+Assumptions!$D$49)^($A16-2022)</f>
        <v>3605278.0936234826</v>
      </c>
      <c r="I16" s="36">
        <f>'Total Cost'!G16/(1+Assumptions!$D$49)^($A16-2022)</f>
        <v>2161279.2760203602</v>
      </c>
      <c r="J16" s="37">
        <f>'Total Cost'!H16/(1+Assumptions!$D$49)^($A16-2022)</f>
        <v>7709037.195284971</v>
      </c>
      <c r="K16" s="37">
        <f>'Total Cost'!I16/(1+Assumptions!$D$49)^($A16-2022)</f>
        <v>8212287.9439796712</v>
      </c>
      <c r="L16" s="37">
        <f>'Total Cost'!J16/(1+Assumptions!$D$49)^($A16-2022)</f>
        <v>5195514.7536052503</v>
      </c>
      <c r="M16" s="37">
        <f>'Total Cost'!K16/(1+Assumptions!$D$49)^($A16-2022)</f>
        <v>3871931.0981086418</v>
      </c>
      <c r="N16" s="37">
        <f>'Total Cost'!L16/(1+Assumptions!$D$49)^($A16-2022)</f>
        <v>3458262.4017450213</v>
      </c>
      <c r="O16" s="37">
        <f>'Total Cost'!M16/(1+Assumptions!$D$49)^($A16-2022)</f>
        <v>1477270.5790463593</v>
      </c>
      <c r="P16" s="38">
        <f>'Total Cost'!N16/(1+Assumptions!$D$49)^($A16-2022)</f>
        <v>561403428.44899821</v>
      </c>
      <c r="Q16" s="38">
        <f>'Total Cost'!O16/(1+Assumptions!$D$49)^($A16-2022)</f>
        <v>1009070568.2774372</v>
      </c>
      <c r="R16" s="38">
        <f>'Total Cost'!P16/(1+Assumptions!$D$49)^($A16-2022)</f>
        <v>747108950.48137534</v>
      </c>
      <c r="S16" s="38">
        <f>'Total Cost'!Q16/(1+Assumptions!$D$49)^($A16-2022)</f>
        <v>262927837.38815218</v>
      </c>
      <c r="T16" s="38">
        <f>'Total Cost'!R16/(1+Assumptions!$D$49)^($A16-2022)</f>
        <v>180376562.11678705</v>
      </c>
      <c r="U16" s="38">
        <f>'Total Cost'!S16/(1+Assumptions!$D$49)^($A16-2022)</f>
        <v>101639372.35794738</v>
      </c>
      <c r="V16" s="84">
        <f t="shared" si="5"/>
        <v>573982422.44090545</v>
      </c>
      <c r="W16" s="84">
        <f t="shared" si="0"/>
        <v>1023530746.5302618</v>
      </c>
      <c r="X16" s="84">
        <f t="shared" si="1"/>
        <v>758892119.97149682</v>
      </c>
      <c r="Y16" s="84">
        <f t="shared" si="2"/>
        <v>271131764.93907017</v>
      </c>
      <c r="Z16" s="84">
        <f t="shared" si="3"/>
        <v>187440102.61215556</v>
      </c>
      <c r="AA16" s="84">
        <f t="shared" si="4"/>
        <v>105277922.2130141</v>
      </c>
    </row>
    <row r="17" spans="1:27" x14ac:dyDescent="0.35">
      <c r="A17">
        <v>2036</v>
      </c>
      <c r="B17">
        <v>2030</v>
      </c>
      <c r="C17">
        <f>'[2]Total Frequency Model'!L17</f>
        <v>1.0851288196524864</v>
      </c>
      <c r="D17" s="36">
        <f>'Total Cost'!B17/(1+Assumptions!$D$49)^($A17-2022)</f>
        <v>4719128.0136267422</v>
      </c>
      <c r="E17" s="36">
        <f>'Total Cost'!C17/(1+Assumptions!$D$49)^($A17-2022)</f>
        <v>6054385.1647691922</v>
      </c>
      <c r="F17" s="36">
        <f>'Total Cost'!D17/(1+Assumptions!$D$49)^($A17-2022)</f>
        <v>6383626.6540919878</v>
      </c>
      <c r="G17" s="36">
        <f>'Total Cost'!E17/(1+Assumptions!$D$49)^($A17-2022)</f>
        <v>4197828.9888656484</v>
      </c>
      <c r="H17" s="36">
        <f>'Total Cost'!F17/(1+Assumptions!$D$49)^($A17-2022)</f>
        <v>3493618.0255918903</v>
      </c>
      <c r="I17" s="36">
        <f>'Total Cost'!G17/(1+Assumptions!$D$49)^($A17-2022)</f>
        <v>2094341.6959700077</v>
      </c>
      <c r="J17" s="37">
        <f>'Total Cost'!H17/(1+Assumptions!$D$49)^($A17-2022)</f>
        <v>7305313.6579721915</v>
      </c>
      <c r="K17" s="37">
        <f>'Total Cost'!I17/(1+Assumptions!$D$49)^($A17-2022)</f>
        <v>7782292.6666778903</v>
      </c>
      <c r="L17" s="37">
        <f>'Total Cost'!J17/(1+Assumptions!$D$49)^($A17-2022)</f>
        <v>4923553.5712553076</v>
      </c>
      <c r="M17" s="37">
        <f>'Total Cost'!K17/(1+Assumptions!$D$49)^($A17-2022)</f>
        <v>3669518.233304149</v>
      </c>
      <c r="N17" s="37">
        <f>'Total Cost'!L17/(1+Assumptions!$D$49)^($A17-2022)</f>
        <v>3277386.2478385717</v>
      </c>
      <c r="O17" s="37">
        <f>'Total Cost'!M17/(1+Assumptions!$D$49)^($A17-2022)</f>
        <v>1399979.4099796072</v>
      </c>
      <c r="P17" s="38">
        <f>'Total Cost'!N17/(1+Assumptions!$D$49)^($A17-2022)</f>
        <v>536505604.58183092</v>
      </c>
      <c r="Q17" s="38">
        <f>'Total Cost'!O17/(1+Assumptions!$D$49)^($A17-2022)</f>
        <v>964359531.22506404</v>
      </c>
      <c r="R17" s="38">
        <f>'Total Cost'!P17/(1+Assumptions!$D$49)^($A17-2022)</f>
        <v>714047569.44795513</v>
      </c>
      <c r="S17" s="38">
        <f>'Total Cost'!Q17/(1+Assumptions!$D$49)^($A17-2022)</f>
        <v>251359002.59529027</v>
      </c>
      <c r="T17" s="38">
        <f>'Total Cost'!R17/(1+Assumptions!$D$49)^($A17-2022)</f>
        <v>172423368.20352414</v>
      </c>
      <c r="U17" s="38">
        <f>'Total Cost'!S17/(1+Assumptions!$D$49)^($A17-2022)</f>
        <v>97151256.466182411</v>
      </c>
      <c r="V17" s="84">
        <f t="shared" si="5"/>
        <v>548530046.25342989</v>
      </c>
      <c r="W17" s="84">
        <f t="shared" si="0"/>
        <v>978196209.05651116</v>
      </c>
      <c r="X17" s="84">
        <f t="shared" si="1"/>
        <v>725354749.67330241</v>
      </c>
      <c r="Y17" s="84">
        <f t="shared" si="2"/>
        <v>259226349.81746006</v>
      </c>
      <c r="Z17" s="84">
        <f t="shared" si="3"/>
        <v>179194372.47695461</v>
      </c>
      <c r="AA17" s="84">
        <f t="shared" si="4"/>
        <v>100645577.57213202</v>
      </c>
    </row>
    <row r="18" spans="1:27" x14ac:dyDescent="0.35">
      <c r="A18">
        <v>2037</v>
      </c>
      <c r="B18">
        <v>2030</v>
      </c>
      <c r="C18">
        <f>'[2]Total Frequency Model'!L18</f>
        <v>1.0851288196524864</v>
      </c>
      <c r="D18" s="36">
        <f>'Total Cost'!B18/(1+Assumptions!$D$49)^($A18-2022)</f>
        <v>4572970.5907130055</v>
      </c>
      <c r="E18" s="36">
        <f>'Total Cost'!C18/(1+Assumptions!$D$49)^($A18-2022)</f>
        <v>5866873.122193817</v>
      </c>
      <c r="F18" s="36">
        <f>'Total Cost'!D18/(1+Assumptions!$D$49)^($A18-2022)</f>
        <v>6185917.582011004</v>
      </c>
      <c r="G18" s="36">
        <f>'Total Cost'!E18/(1+Assumptions!$D$49)^($A18-2022)</f>
        <v>4067816.8626691271</v>
      </c>
      <c r="H18" s="36">
        <f>'Total Cost'!F18/(1+Assumptions!$D$49)^($A18-2022)</f>
        <v>3385416.212504589</v>
      </c>
      <c r="I18" s="36">
        <f>'Total Cost'!G18/(1+Assumptions!$D$49)^($A18-2022)</f>
        <v>2029477.2582815473</v>
      </c>
      <c r="J18" s="37">
        <f>'Total Cost'!H18/(1+Assumptions!$D$49)^($A18-2022)</f>
        <v>6922740.6918067187</v>
      </c>
      <c r="K18" s="37">
        <f>'Total Cost'!I18/(1+Assumptions!$D$49)^($A18-2022)</f>
        <v>7374820.3689596541</v>
      </c>
      <c r="L18" s="37">
        <f>'Total Cost'!J18/(1+Assumptions!$D$49)^($A18-2022)</f>
        <v>4665834.032353933</v>
      </c>
      <c r="M18" s="37">
        <f>'Total Cost'!K18/(1+Assumptions!$D$49)^($A18-2022)</f>
        <v>3477692.5387494173</v>
      </c>
      <c r="N18" s="37">
        <f>'Total Cost'!L18/(1+Assumptions!$D$49)^($A18-2022)</f>
        <v>3105974.9708125927</v>
      </c>
      <c r="O18" s="37">
        <f>'Total Cost'!M18/(1+Assumptions!$D$49)^($A18-2022)</f>
        <v>1326733.9572333149</v>
      </c>
      <c r="P18" s="38">
        <f>'Total Cost'!N18/(1+Assumptions!$D$49)^($A18-2022)</f>
        <v>512714165.78838909</v>
      </c>
      <c r="Q18" s="38">
        <f>'Total Cost'!O18/(1+Assumptions!$D$49)^($A18-2022)</f>
        <v>921633692.19352567</v>
      </c>
      <c r="R18" s="38">
        <f>'Total Cost'!P18/(1+Assumptions!$D$49)^($A18-2022)</f>
        <v>682452430.37744546</v>
      </c>
      <c r="S18" s="38">
        <f>'Total Cost'!Q18/(1+Assumptions!$D$49)^($A18-2022)</f>
        <v>240300562.46821764</v>
      </c>
      <c r="T18" s="38">
        <f>'Total Cost'!R18/(1+Assumptions!$D$49)^($A18-2022)</f>
        <v>164821726.98896468</v>
      </c>
      <c r="U18" s="38">
        <f>'Total Cost'!S18/(1+Assumptions!$D$49)^($A18-2022)</f>
        <v>92861794.84719725</v>
      </c>
      <c r="V18" s="84">
        <f t="shared" si="5"/>
        <v>524209877.07090878</v>
      </c>
      <c r="W18" s="84">
        <f t="shared" si="0"/>
        <v>934875385.68467915</v>
      </c>
      <c r="X18" s="84">
        <f t="shared" si="1"/>
        <v>693304181.99181044</v>
      </c>
      <c r="Y18" s="84">
        <f t="shared" si="2"/>
        <v>247846071.86963618</v>
      </c>
      <c r="Z18" s="84">
        <f t="shared" si="3"/>
        <v>171313118.17228186</v>
      </c>
      <c r="AA18" s="84">
        <f t="shared" si="4"/>
        <v>96218006.062712118</v>
      </c>
    </row>
    <row r="19" spans="1:27" x14ac:dyDescent="0.35">
      <c r="A19">
        <v>2038</v>
      </c>
      <c r="B19">
        <v>2030</v>
      </c>
      <c r="C19">
        <f>'[2]Total Frequency Model'!L19</f>
        <v>1.0851288196524864</v>
      </c>
      <c r="D19" s="36">
        <f>'Total Cost'!B19/(1+Assumptions!$D$49)^($A19-2022)</f>
        <v>4431339.8498920426</v>
      </c>
      <c r="E19" s="36">
        <f>'Total Cost'!C19/(1+Assumptions!$D$49)^($A19-2022)</f>
        <v>5685168.5671095578</v>
      </c>
      <c r="F19" s="36">
        <f>'Total Cost'!D19/(1+Assumptions!$D$49)^($A19-2022)</f>
        <v>5994331.8124508634</v>
      </c>
      <c r="G19" s="36">
        <f>'Total Cost'!E19/(1+Assumptions!$D$49)^($A19-2022)</f>
        <v>3941831.3781016418</v>
      </c>
      <c r="H19" s="36">
        <f>'Total Cost'!F19/(1+Assumptions!$D$49)^($A19-2022)</f>
        <v>3280565.5477882945</v>
      </c>
      <c r="I19" s="36">
        <f>'Total Cost'!G19/(1+Assumptions!$D$49)^($A19-2022)</f>
        <v>1966621.7550877475</v>
      </c>
      <c r="J19" s="37">
        <f>'Total Cost'!H19/(1+Assumptions!$D$49)^($A19-2022)</f>
        <v>6560209.8915515244</v>
      </c>
      <c r="K19" s="37">
        <f>'Total Cost'!I19/(1+Assumptions!$D$49)^($A19-2022)</f>
        <v>6988690.9091068376</v>
      </c>
      <c r="L19" s="37">
        <f>'Total Cost'!J19/(1+Assumptions!$D$49)^($A19-2022)</f>
        <v>4421610.082475855</v>
      </c>
      <c r="M19" s="37">
        <f>'Total Cost'!K19/(1+Assumptions!$D$49)^($A19-2022)</f>
        <v>3295899.9884537756</v>
      </c>
      <c r="N19" s="37">
        <f>'Total Cost'!L19/(1+Assumptions!$D$49)^($A19-2022)</f>
        <v>2943533.0771514266</v>
      </c>
      <c r="O19" s="37">
        <f>'Total Cost'!M19/(1+Assumptions!$D$49)^($A19-2022)</f>
        <v>1257322.3665903229</v>
      </c>
      <c r="P19" s="38">
        <f>'Total Cost'!N19/(1+Assumptions!$D$49)^($A19-2022)</f>
        <v>489979859.80165148</v>
      </c>
      <c r="Q19" s="38">
        <f>'Total Cost'!O19/(1+Assumptions!$D$49)^($A19-2022)</f>
        <v>880804742.59926653</v>
      </c>
      <c r="R19" s="38">
        <f>'Total Cost'!P19/(1+Assumptions!$D$49)^($A19-2022)</f>
        <v>652258378.07520056</v>
      </c>
      <c r="S19" s="38">
        <f>'Total Cost'!Q19/(1+Assumptions!$D$49)^($A19-2022)</f>
        <v>229729944.06938162</v>
      </c>
      <c r="T19" s="38">
        <f>'Total Cost'!R19/(1+Assumptions!$D$49)^($A19-2022)</f>
        <v>157556063.35739294</v>
      </c>
      <c r="U19" s="38">
        <f>'Total Cost'!S19/(1+Assumptions!$D$49)^($A19-2022)</f>
        <v>88762175.582969934</v>
      </c>
      <c r="V19" s="84">
        <f t="shared" si="5"/>
        <v>500971409.54309505</v>
      </c>
      <c r="W19" s="84">
        <f t="shared" si="0"/>
        <v>893478602.07548296</v>
      </c>
      <c r="X19" s="84">
        <f t="shared" si="1"/>
        <v>662674319.97012722</v>
      </c>
      <c r="Y19" s="84">
        <f t="shared" si="2"/>
        <v>236967675.43593705</v>
      </c>
      <c r="Z19" s="84">
        <f t="shared" si="3"/>
        <v>163780161.98233265</v>
      </c>
      <c r="AA19" s="84">
        <f t="shared" si="4"/>
        <v>91986119.704648003</v>
      </c>
    </row>
    <row r="20" spans="1:27" x14ac:dyDescent="0.35">
      <c r="A20">
        <v>2039</v>
      </c>
      <c r="B20">
        <v>2030</v>
      </c>
      <c r="C20">
        <f>'[2]Total Frequency Model'!L20</f>
        <v>1.0851288196524864</v>
      </c>
      <c r="D20" s="36">
        <f>'Total Cost'!B20/(1+Assumptions!$D$49)^($A20-2022)</f>
        <v>4294095.5940369423</v>
      </c>
      <c r="E20" s="36">
        <f>'Total Cost'!C20/(1+Assumptions!$D$49)^($A20-2022)</f>
        <v>5509091.6342101851</v>
      </c>
      <c r="F20" s="36">
        <f>'Total Cost'!D20/(1+Assumptions!$D$49)^($A20-2022)</f>
        <v>5808679.6989104366</v>
      </c>
      <c r="G20" s="36">
        <f>'Total Cost'!E20/(1+Assumptions!$D$49)^($A20-2022)</f>
        <v>3819747.8249282101</v>
      </c>
      <c r="H20" s="36">
        <f>'Total Cost'!F20/(1+Assumptions!$D$49)^($A20-2022)</f>
        <v>3178962.2420971156</v>
      </c>
      <c r="I20" s="36">
        <f>'Total Cost'!G20/(1+Assumptions!$D$49)^($A20-2022)</f>
        <v>1905712.967121046</v>
      </c>
      <c r="J20" s="37">
        <f>'Total Cost'!H20/(1+Assumptions!$D$49)^($A20-2022)</f>
        <v>6216670.9550729655</v>
      </c>
      <c r="K20" s="37">
        <f>'Total Cost'!I20/(1+Assumptions!$D$49)^($A20-2022)</f>
        <v>6622786.0002499018</v>
      </c>
      <c r="L20" s="37">
        <f>'Total Cost'!J20/(1+Assumptions!$D$49)^($A20-2022)</f>
        <v>4190174.7622813093</v>
      </c>
      <c r="M20" s="37">
        <f>'Total Cost'!K20/(1+Assumptions!$D$49)^($A20-2022)</f>
        <v>3123615.5611063018</v>
      </c>
      <c r="N20" s="37">
        <f>'Total Cost'!L20/(1+Assumptions!$D$49)^($A20-2022)</f>
        <v>2789591.0229794448</v>
      </c>
      <c r="O20" s="37">
        <f>'Total Cost'!M20/(1+Assumptions!$D$49)^($A20-2022)</f>
        <v>1191543.8816407179</v>
      </c>
      <c r="P20" s="38">
        <f>'Total Cost'!N20/(1+Assumptions!$D$49)^($A20-2022)</f>
        <v>468255630.40950632</v>
      </c>
      <c r="Q20" s="38">
        <f>'Total Cost'!O20/(1+Assumptions!$D$49)^($A20-2022)</f>
        <v>841788308.73980677</v>
      </c>
      <c r="R20" s="38">
        <f>'Total Cost'!P20/(1+Assumptions!$D$49)^($A20-2022)</f>
        <v>623403157.81136739</v>
      </c>
      <c r="S20" s="38">
        <f>'Total Cost'!Q20/(1+Assumptions!$D$49)^($A20-2022)</f>
        <v>219625575.01617828</v>
      </c>
      <c r="T20" s="38">
        <f>'Total Cost'!R20/(1+Assumptions!$D$49)^($A20-2022)</f>
        <v>150611493.66244444</v>
      </c>
      <c r="U20" s="38">
        <f>'Total Cost'!S20/(1+Assumptions!$D$49)^($A20-2022)</f>
        <v>84843978.401133493</v>
      </c>
      <c r="V20" s="84">
        <f t="shared" si="5"/>
        <v>478766396.95861626</v>
      </c>
      <c r="W20" s="84">
        <f t="shared" si="0"/>
        <v>853920186.37426686</v>
      </c>
      <c r="X20" s="84">
        <f t="shared" si="1"/>
        <v>633402012.27255917</v>
      </c>
      <c r="Y20" s="84">
        <f t="shared" si="2"/>
        <v>226568938.4022128</v>
      </c>
      <c r="Z20" s="84">
        <f t="shared" si="3"/>
        <v>156580046.92752099</v>
      </c>
      <c r="AA20" s="84">
        <f t="shared" si="4"/>
        <v>87941235.24989526</v>
      </c>
    </row>
    <row r="21" spans="1:27" x14ac:dyDescent="0.35">
      <c r="A21">
        <v>2040</v>
      </c>
      <c r="B21">
        <v>2040</v>
      </c>
      <c r="C21">
        <f>'[2]Total Frequency Model'!L21</f>
        <v>1.197555422408628</v>
      </c>
      <c r="D21" s="36">
        <f>'Total Cost'!B21/(1+Assumptions!$D$49)^($A21-2022)</f>
        <v>4623610.8480268838</v>
      </c>
      <c r="E21" s="36">
        <f>'Total Cost'!C21/(1+Assumptions!$D$49)^($A21-2022)</f>
        <v>5931841.8244065829</v>
      </c>
      <c r="F21" s="36">
        <f>'Total Cost'!D21/(1+Assumptions!$D$49)^($A21-2022)</f>
        <v>6254419.3254317138</v>
      </c>
      <c r="G21" s="36">
        <f>'Total Cost'!E21/(1+Assumptions!$D$49)^($A21-2022)</f>
        <v>4112863.1380704259</v>
      </c>
      <c r="H21" s="36">
        <f>'Total Cost'!F21/(1+Assumptions!$D$49)^($A21-2022)</f>
        <v>3422905.7053222274</v>
      </c>
      <c r="I21" s="36">
        <f>'Total Cost'!G21/(1+Assumptions!$D$49)^($A21-2022)</f>
        <v>2051951.3259654194</v>
      </c>
      <c r="J21" s="37">
        <f>'Total Cost'!H21/(1+Assumptions!$D$49)^($A21-2022)</f>
        <v>6545930.9771458786</v>
      </c>
      <c r="K21" s="37">
        <f>'Total Cost'!I21/(1+Assumptions!$D$49)^($A21-2022)</f>
        <v>6973632.0908278022</v>
      </c>
      <c r="L21" s="37">
        <f>'Total Cost'!J21/(1+Assumptions!$D$49)^($A21-2022)</f>
        <v>4412221.3291427437</v>
      </c>
      <c r="M21" s="37">
        <f>'Total Cost'!K21/(1+Assumptions!$D$49)^($A21-2022)</f>
        <v>3289385.4080173178</v>
      </c>
      <c r="N21" s="37">
        <f>'Total Cost'!L21/(1+Assumptions!$D$49)^($A21-2022)</f>
        <v>2937553.0603749333</v>
      </c>
      <c r="O21" s="37">
        <f>'Total Cost'!M21/(1+Assumptions!$D$49)^($A21-2022)</f>
        <v>1254720.4108437162</v>
      </c>
      <c r="P21" s="38">
        <f>'Total Cost'!N21/(1+Assumptions!$D$49)^($A21-2022)</f>
        <v>497236015.21768045</v>
      </c>
      <c r="Q21" s="38">
        <f>'Total Cost'!O21/(1+Assumptions!$D$49)^($A21-2022)</f>
        <v>893924834.19465256</v>
      </c>
      <c r="R21" s="38">
        <f>'Total Cost'!P21/(1+Assumptions!$D$49)^($A21-2022)</f>
        <v>662053831.94069421</v>
      </c>
      <c r="S21" s="38">
        <f>'Total Cost'!Q21/(1+Assumptions!$D$49)^($A21-2022)</f>
        <v>233304774.10951903</v>
      </c>
      <c r="T21" s="38">
        <f>'Total Cost'!R21/(1+Assumptions!$D$49)^($A21-2022)</f>
        <v>159976565.18938547</v>
      </c>
      <c r="U21" s="38">
        <f>'Total Cost'!S21/(1+Assumptions!$D$49)^($A21-2022)</f>
        <v>90113375.265338451</v>
      </c>
      <c r="V21" s="84">
        <f t="shared" si="5"/>
        <v>508405557.04285324</v>
      </c>
      <c r="W21" s="84">
        <f t="shared" si="0"/>
        <v>906830308.10988688</v>
      </c>
      <c r="X21" s="84">
        <f t="shared" si="1"/>
        <v>672720472.59526873</v>
      </c>
      <c r="Y21" s="84">
        <f t="shared" si="2"/>
        <v>240707022.65560678</v>
      </c>
      <c r="Z21" s="84">
        <f t="shared" si="3"/>
        <v>166337023.95508263</v>
      </c>
      <c r="AA21" s="84">
        <f t="shared" si="4"/>
        <v>93420047.002147585</v>
      </c>
    </row>
    <row r="22" spans="1:27" x14ac:dyDescent="0.35">
      <c r="A22">
        <v>2041</v>
      </c>
      <c r="B22">
        <v>2040</v>
      </c>
      <c r="C22">
        <f>'[2]Total Frequency Model'!L22</f>
        <v>1.197555422408628</v>
      </c>
      <c r="D22" s="36">
        <f>'Total Cost'!B22/(1+Assumptions!$D$49)^($A22-2022)</f>
        <v>4480411.7137477836</v>
      </c>
      <c r="E22" s="36">
        <f>'Total Cost'!C22/(1+Assumptions!$D$49)^($A22-2022)</f>
        <v>5748125.1056221556</v>
      </c>
      <c r="F22" s="36">
        <f>'Total Cost'!D22/(1+Assumptions!$D$49)^($A22-2022)</f>
        <v>6060711.9693720015</v>
      </c>
      <c r="G22" s="36">
        <f>'Total Cost'!E22/(1+Assumptions!$D$49)^($A22-2022)</f>
        <v>3985482.5128105278</v>
      </c>
      <c r="H22" s="36">
        <f>'Total Cost'!F22/(1+Assumptions!$D$49)^($A22-2022)</f>
        <v>3316893.9431233583</v>
      </c>
      <c r="I22" s="36">
        <f>'Total Cost'!G22/(1+Assumptions!$D$49)^($A22-2022)</f>
        <v>1988399.7721865161</v>
      </c>
      <c r="J22" s="37">
        <f>'Total Cost'!H22/(1+Assumptions!$D$49)^($A22-2022)</f>
        <v>6203153.4960527308</v>
      </c>
      <c r="K22" s="37">
        <f>'Total Cost'!I22/(1+Assumptions!$D$49)^($A22-2022)</f>
        <v>6608531.0208291784</v>
      </c>
      <c r="L22" s="37">
        <f>'Total Cost'!J22/(1+Assumptions!$D$49)^($A22-2022)</f>
        <v>4181287.9076988548</v>
      </c>
      <c r="M22" s="37">
        <f>'Total Cost'!K22/(1+Assumptions!$D$49)^($A22-2022)</f>
        <v>3117451.8099197568</v>
      </c>
      <c r="N22" s="37">
        <f>'Total Cost'!L22/(1+Assumptions!$D$49)^($A22-2022)</f>
        <v>2783932.121449898</v>
      </c>
      <c r="O22" s="37">
        <f>'Total Cost'!M22/(1+Assumptions!$D$49)^($A22-2022)</f>
        <v>1189081.3808967057</v>
      </c>
      <c r="P22" s="38">
        <f>'Total Cost'!N22/(1+Assumptions!$D$49)^($A22-2022)</f>
        <v>475194180.6601823</v>
      </c>
      <c r="Q22" s="38">
        <f>'Total Cost'!O22/(1+Assumptions!$D$49)^($A22-2022)</f>
        <v>854334923.51559007</v>
      </c>
      <c r="R22" s="38">
        <f>'Total Cost'!P22/(1+Assumptions!$D$49)^($A22-2022)</f>
        <v>632771281.50222564</v>
      </c>
      <c r="S22" s="38">
        <f>'Total Cost'!Q22/(1+Assumptions!$D$49)^($A22-2022)</f>
        <v>223045736.94726303</v>
      </c>
      <c r="T22" s="38">
        <f>'Total Cost'!R22/(1+Assumptions!$D$49)^($A22-2022)</f>
        <v>152926960.03870556</v>
      </c>
      <c r="U22" s="38">
        <f>'Total Cost'!S22/(1+Assumptions!$D$49)^($A22-2022)</f>
        <v>86136418.836580515</v>
      </c>
      <c r="V22" s="84">
        <f t="shared" si="5"/>
        <v>485877745.86998284</v>
      </c>
      <c r="W22" s="84">
        <f t="shared" si="0"/>
        <v>866691579.64204144</v>
      </c>
      <c r="X22" s="84">
        <f t="shared" si="1"/>
        <v>643013281.37929654</v>
      </c>
      <c r="Y22" s="84">
        <f t="shared" si="2"/>
        <v>230148671.26999331</v>
      </c>
      <c r="Z22" s="84">
        <f t="shared" si="3"/>
        <v>159027786.10327882</v>
      </c>
      <c r="AA22" s="84">
        <f t="shared" si="4"/>
        <v>89313899.989663735</v>
      </c>
    </row>
    <row r="23" spans="1:27" x14ac:dyDescent="0.35">
      <c r="A23">
        <v>2042</v>
      </c>
      <c r="B23">
        <v>2040</v>
      </c>
      <c r="C23">
        <f>'[2]Total Frequency Model'!L23</f>
        <v>1.197555422408628</v>
      </c>
      <c r="D23" s="36">
        <f>'Total Cost'!B23/(1+Assumptions!$D$49)^($A23-2022)</f>
        <v>4341647.6395834479</v>
      </c>
      <c r="E23" s="36">
        <f>'Total Cost'!C23/(1+Assumptions!$D$49)^($A23-2022)</f>
        <v>5570098.3283027951</v>
      </c>
      <c r="F23" s="36">
        <f>'Total Cost'!D23/(1+Assumptions!$D$49)^($A23-2022)</f>
        <v>5873003.9775760584</v>
      </c>
      <c r="G23" s="36">
        <f>'Total Cost'!E23/(1+Assumptions!$D$49)^($A23-2022)</f>
        <v>3862047.0282341135</v>
      </c>
      <c r="H23" s="36">
        <f>'Total Cost'!F23/(1+Assumptions!$D$49)^($A23-2022)</f>
        <v>3214165.5006218543</v>
      </c>
      <c r="I23" s="36">
        <f>'Total Cost'!G23/(1+Assumptions!$D$49)^($A23-2022)</f>
        <v>1926816.4912104835</v>
      </c>
      <c r="J23" s="37">
        <f>'Total Cost'!H23/(1+Assumptions!$D$49)^($A23-2022)</f>
        <v>5878332.0980230467</v>
      </c>
      <c r="K23" s="37">
        <f>'Total Cost'!I23/(1+Assumptions!$D$49)^($A23-2022)</f>
        <v>6262551.9989032159</v>
      </c>
      <c r="L23" s="37">
        <f>'Total Cost'!J23/(1+Assumptions!$D$49)^($A23-2022)</f>
        <v>3962446.4279535958</v>
      </c>
      <c r="M23" s="37">
        <f>'Total Cost'!K23/(1+Assumptions!$D$49)^($A23-2022)</f>
        <v>2954509.9647960388</v>
      </c>
      <c r="N23" s="37">
        <f>'Total Cost'!L23/(1+Assumptions!$D$49)^($A23-2022)</f>
        <v>2638348.8716012943</v>
      </c>
      <c r="O23" s="37">
        <f>'Total Cost'!M23/(1+Assumptions!$D$49)^($A23-2022)</f>
        <v>1126877.7604336764</v>
      </c>
      <c r="P23" s="38">
        <f>'Total Cost'!N23/(1+Assumptions!$D$49)^($A23-2022)</f>
        <v>454131409.12892634</v>
      </c>
      <c r="Q23" s="38">
        <f>'Total Cost'!O23/(1+Assumptions!$D$49)^($A23-2022)</f>
        <v>816502060.61201429</v>
      </c>
      <c r="R23" s="38">
        <f>'Total Cost'!P23/(1+Assumptions!$D$49)^($A23-2022)</f>
        <v>604786783.8334049</v>
      </c>
      <c r="S23" s="38">
        <f>'Total Cost'!Q23/(1+Assumptions!$D$49)^($A23-2022)</f>
        <v>213239050.21337301</v>
      </c>
      <c r="T23" s="38">
        <f>'Total Cost'!R23/(1+Assumptions!$D$49)^($A23-2022)</f>
        <v>146188800.44353294</v>
      </c>
      <c r="U23" s="38">
        <f>'Total Cost'!S23/(1+Assumptions!$D$49)^($A23-2022)</f>
        <v>82335402.67654857</v>
      </c>
      <c r="V23" s="84">
        <f t="shared" si="5"/>
        <v>464351388.8665328</v>
      </c>
      <c r="W23" s="84">
        <f t="shared" si="0"/>
        <v>828334710.93922031</v>
      </c>
      <c r="X23" s="84">
        <f t="shared" si="1"/>
        <v>614622234.23893452</v>
      </c>
      <c r="Y23" s="84">
        <f t="shared" si="2"/>
        <v>220055607.20640317</v>
      </c>
      <c r="Z23" s="84">
        <f t="shared" si="3"/>
        <v>152041314.81575608</v>
      </c>
      <c r="AA23" s="84">
        <f t="shared" si="4"/>
        <v>85389096.928192735</v>
      </c>
    </row>
    <row r="24" spans="1:27" x14ac:dyDescent="0.35">
      <c r="A24">
        <v>2043</v>
      </c>
      <c r="B24">
        <v>2040</v>
      </c>
      <c r="C24">
        <f>'[2]Total Frequency Model'!L24</f>
        <v>1.197555422408628</v>
      </c>
      <c r="D24" s="36">
        <f>'Total Cost'!B24/(1+Assumptions!$D$49)^($A24-2022)</f>
        <v>4207181.2660566699</v>
      </c>
      <c r="E24" s="36">
        <f>'Total Cost'!C24/(1+Assumptions!$D$49)^($A24-2022)</f>
        <v>5397585.2676928584</v>
      </c>
      <c r="F24" s="36">
        <f>'Total Cost'!D24/(1+Assumptions!$D$49)^($A24-2022)</f>
        <v>5691109.5420689043</v>
      </c>
      <c r="G24" s="36">
        <f>'Total Cost'!E24/(1+Assumptions!$D$49)^($A24-2022)</f>
        <v>3742434.4982945952</v>
      </c>
      <c r="H24" s="36">
        <f>'Total Cost'!F24/(1+Assumptions!$D$49)^($A24-2022)</f>
        <v>3114618.689212495</v>
      </c>
      <c r="I24" s="36">
        <f>'Total Cost'!G24/(1+Assumptions!$D$49)^($A24-2022)</f>
        <v>1867140.5231142968</v>
      </c>
      <c r="J24" s="37">
        <f>'Total Cost'!H24/(1+Assumptions!$D$49)^($A24-2022)</f>
        <v>5570525.8617331777</v>
      </c>
      <c r="K24" s="37">
        <f>'Total Cost'!I24/(1+Assumptions!$D$49)^($A24-2022)</f>
        <v>5934693.1674033916</v>
      </c>
      <c r="L24" s="37">
        <f>'Total Cost'!J24/(1+Assumptions!$D$49)^($A24-2022)</f>
        <v>3755063.5061004404</v>
      </c>
      <c r="M24" s="37">
        <f>'Total Cost'!K24/(1+Assumptions!$D$49)^($A24-2022)</f>
        <v>2800089.3915234781</v>
      </c>
      <c r="N24" s="37">
        <f>'Total Cost'!L24/(1+Assumptions!$D$49)^($A24-2022)</f>
        <v>2500382.5777874831</v>
      </c>
      <c r="O24" s="37">
        <f>'Total Cost'!M24/(1+Assumptions!$D$49)^($A24-2022)</f>
        <v>1067929.6723290288</v>
      </c>
      <c r="P24" s="38">
        <f>'Total Cost'!N24/(1+Assumptions!$D$49)^($A24-2022)</f>
        <v>434004132.73427635</v>
      </c>
      <c r="Q24" s="38">
        <f>'Total Cost'!O24/(1+Assumptions!$D$49)^($A24-2022)</f>
        <v>780348116.69369864</v>
      </c>
      <c r="R24" s="38">
        <f>'Total Cost'!P24/(1+Assumptions!$D$49)^($A24-2022)</f>
        <v>578042681.71278155</v>
      </c>
      <c r="S24" s="38">
        <f>'Total Cost'!Q24/(1+Assumptions!$D$49)^($A24-2022)</f>
        <v>203864718.50245091</v>
      </c>
      <c r="T24" s="38">
        <f>'Total Cost'!R24/(1+Assumptions!$D$49)^($A24-2022)</f>
        <v>139748294.88249558</v>
      </c>
      <c r="U24" s="38">
        <f>'Total Cost'!S24/(1+Assumptions!$D$49)^($A24-2022)</f>
        <v>78702525.996641576</v>
      </c>
      <c r="V24" s="84">
        <f t="shared" si="5"/>
        <v>443781839.86206621</v>
      </c>
      <c r="W24" s="84">
        <f t="shared" si="0"/>
        <v>791680395.12879491</v>
      </c>
      <c r="X24" s="84">
        <f t="shared" si="1"/>
        <v>587488854.76095092</v>
      </c>
      <c r="Y24" s="84">
        <f t="shared" si="2"/>
        <v>210407242.39226899</v>
      </c>
      <c r="Z24" s="84">
        <f t="shared" si="3"/>
        <v>145363296.14949557</v>
      </c>
      <c r="AA24" s="84">
        <f t="shared" si="4"/>
        <v>81637596.192084908</v>
      </c>
    </row>
    <row r="25" spans="1:27" x14ac:dyDescent="0.35">
      <c r="A25">
        <v>2044</v>
      </c>
      <c r="B25">
        <v>2040</v>
      </c>
      <c r="C25">
        <f>'[2]Total Frequency Model'!L25</f>
        <v>1.197555422408628</v>
      </c>
      <c r="D25" s="36">
        <f>'Total Cost'!B25/(1+Assumptions!$D$49)^($A25-2022)</f>
        <v>4076879.4878887096</v>
      </c>
      <c r="E25" s="36">
        <f>'Total Cost'!C25/(1+Assumptions!$D$49)^($A25-2022)</f>
        <v>5230415.1569424914</v>
      </c>
      <c r="F25" s="36">
        <f>'Total Cost'!D25/(1+Assumptions!$D$49)^($A25-2022)</f>
        <v>5514848.6095858896</v>
      </c>
      <c r="G25" s="36">
        <f>'Total Cost'!E25/(1+Assumptions!$D$49)^($A25-2022)</f>
        <v>3626526.5212033284</v>
      </c>
      <c r="H25" s="36">
        <f>'Total Cost'!F25/(1+Assumptions!$D$49)^($A25-2022)</f>
        <v>3018154.96971606</v>
      </c>
      <c r="I25" s="36">
        <f>'Total Cost'!G25/(1+Assumptions!$D$49)^($A25-2022)</f>
        <v>1809312.7959816172</v>
      </c>
      <c r="J25" s="37">
        <f>'Total Cost'!H25/(1+Assumptions!$D$49)^($A25-2022)</f>
        <v>5278843.1858366346</v>
      </c>
      <c r="K25" s="37">
        <f>'Total Cost'!I25/(1+Assumptions!$D$49)^($A25-2022)</f>
        <v>5624005.1751316059</v>
      </c>
      <c r="L25" s="37">
        <f>'Total Cost'!J25/(1+Assumptions!$D$49)^($A25-2022)</f>
        <v>3558538.9464901364</v>
      </c>
      <c r="M25" s="37">
        <f>'Total Cost'!K25/(1+Assumptions!$D$49)^($A25-2022)</f>
        <v>2653744.2371961805</v>
      </c>
      <c r="N25" s="37">
        <f>'Total Cost'!L25/(1+Assumptions!$D$49)^($A25-2022)</f>
        <v>2369634.5391321168</v>
      </c>
      <c r="O25" s="37">
        <f>'Total Cost'!M25/(1+Assumptions!$D$49)^($A25-2022)</f>
        <v>1012066.6613078821</v>
      </c>
      <c r="P25" s="38">
        <f>'Total Cost'!N25/(1+Assumptions!$D$49)^($A25-2022)</f>
        <v>414770725.52810943</v>
      </c>
      <c r="Q25" s="38">
        <f>'Total Cost'!O25/(1+Assumptions!$D$49)^($A25-2022)</f>
        <v>745798443.02036631</v>
      </c>
      <c r="R25" s="38">
        <f>'Total Cost'!P25/(1+Assumptions!$D$49)^($A25-2022)</f>
        <v>552483883.63255966</v>
      </c>
      <c r="S25" s="38">
        <f>'Total Cost'!Q25/(1+Assumptions!$D$49)^($A25-2022)</f>
        <v>194903632.29304588</v>
      </c>
      <c r="T25" s="38">
        <f>'Total Cost'!R25/(1+Assumptions!$D$49)^($A25-2022)</f>
        <v>133592263.85015199</v>
      </c>
      <c r="U25" s="38">
        <f>'Total Cost'!S25/(1+Assumptions!$D$49)^($A25-2022)</f>
        <v>75230334.570421264</v>
      </c>
      <c r="V25" s="84">
        <f t="shared" si="5"/>
        <v>424126448.2018348</v>
      </c>
      <c r="W25" s="84">
        <f t="shared" si="0"/>
        <v>756652863.35244036</v>
      </c>
      <c r="X25" s="84">
        <f t="shared" si="1"/>
        <v>561557271.18863571</v>
      </c>
      <c r="Y25" s="84">
        <f t="shared" si="2"/>
        <v>201183903.05144539</v>
      </c>
      <c r="Z25" s="84">
        <f t="shared" si="3"/>
        <v>138980053.35900018</v>
      </c>
      <c r="AA25" s="84">
        <f t="shared" si="4"/>
        <v>78051714.027710766</v>
      </c>
    </row>
    <row r="26" spans="1:27" x14ac:dyDescent="0.35">
      <c r="A26">
        <v>2045</v>
      </c>
      <c r="B26">
        <v>2040</v>
      </c>
      <c r="C26">
        <f>'[2]Total Frequency Model'!L26</f>
        <v>1.197555422408628</v>
      </c>
      <c r="D26" s="36">
        <f>'Total Cost'!B26/(1+Assumptions!$D$49)^($A26-2022)</f>
        <v>3950613.3222413505</v>
      </c>
      <c r="E26" s="36">
        <f>'Total Cost'!C26/(1+Assumptions!$D$49)^($A26-2022)</f>
        <v>5068422.5180693287</v>
      </c>
      <c r="F26" s="36">
        <f>'Total Cost'!D26/(1+Assumptions!$D$49)^($A26-2022)</f>
        <v>5344046.7033419805</v>
      </c>
      <c r="G26" s="36">
        <f>'Total Cost'!E26/(1+Assumptions!$D$49)^($A26-2022)</f>
        <v>3514208.3622263176</v>
      </c>
      <c r="H26" s="36">
        <f>'Total Cost'!F26/(1+Assumptions!$D$49)^($A26-2022)</f>
        <v>2924678.8548375885</v>
      </c>
      <c r="I26" s="36">
        <f>'Total Cost'!G26/(1+Assumptions!$D$49)^($A26-2022)</f>
        <v>1753276.0674288163</v>
      </c>
      <c r="J26" s="37">
        <f>'Total Cost'!H26/(1+Assumptions!$D$49)^($A26-2022)</f>
        <v>5002439.2030913038</v>
      </c>
      <c r="K26" s="37">
        <f>'Total Cost'!I26/(1+Assumptions!$D$49)^($A26-2022)</f>
        <v>5329588.4247549111</v>
      </c>
      <c r="L26" s="37">
        <f>'Total Cost'!J26/(1+Assumptions!$D$49)^($A26-2022)</f>
        <v>3372304.0021092719</v>
      </c>
      <c r="M26" s="37">
        <f>'Total Cost'!K26/(1+Assumptions!$D$49)^($A26-2022)</f>
        <v>2515051.9873994077</v>
      </c>
      <c r="N26" s="37">
        <f>'Total Cost'!L26/(1+Assumptions!$D$49)^($A26-2022)</f>
        <v>2245726.9327662606</v>
      </c>
      <c r="O26" s="37">
        <f>'Total Cost'!M26/(1+Assumptions!$D$49)^($A26-2022)</f>
        <v>959127.20026912156</v>
      </c>
      <c r="P26" s="38">
        <f>'Total Cost'!N26/(1+Assumptions!$D$49)^($A26-2022)</f>
        <v>396391416.81838781</v>
      </c>
      <c r="Q26" s="38">
        <f>'Total Cost'!O26/(1+Assumptions!$D$49)^($A26-2022)</f>
        <v>712781715.65198302</v>
      </c>
      <c r="R26" s="38">
        <f>'Total Cost'!P26/(1+Assumptions!$D$49)^($A26-2022)</f>
        <v>528057749.43796563</v>
      </c>
      <c r="S26" s="38">
        <f>'Total Cost'!Q26/(1+Assumptions!$D$49)^($A26-2022)</f>
        <v>186337528.6176751</v>
      </c>
      <c r="T26" s="38">
        <f>'Total Cost'!R26/(1+Assumptions!$D$49)^($A26-2022)</f>
        <v>127708112.64586964</v>
      </c>
      <c r="U26" s="38">
        <f>'Total Cost'!S26/(1+Assumptions!$D$49)^($A26-2022)</f>
        <v>71911705.309190542</v>
      </c>
      <c r="V26" s="84">
        <f t="shared" si="5"/>
        <v>405344469.34372044</v>
      </c>
      <c r="W26" s="84">
        <f t="shared" si="0"/>
        <v>723179726.59480727</v>
      </c>
      <c r="X26" s="84">
        <f t="shared" si="1"/>
        <v>536774100.14341688</v>
      </c>
      <c r="Y26" s="84">
        <f t="shared" si="2"/>
        <v>192366788.96730083</v>
      </c>
      <c r="Z26" s="84">
        <f t="shared" si="3"/>
        <v>132878518.4334735</v>
      </c>
      <c r="AA26" s="84">
        <f t="shared" si="4"/>
        <v>74624108.576888472</v>
      </c>
    </row>
    <row r="27" spans="1:27" x14ac:dyDescent="0.35">
      <c r="A27">
        <v>2046</v>
      </c>
      <c r="B27">
        <v>2040</v>
      </c>
      <c r="C27">
        <f>'[2]Total Frequency Model'!L27</f>
        <v>1.197555422408628</v>
      </c>
      <c r="D27" s="36">
        <f>'Total Cost'!B27/(1+Assumptions!$D$49)^($A27-2022)</f>
        <v>3828257.781039637</v>
      </c>
      <c r="E27" s="36">
        <f>'Total Cost'!C27/(1+Assumptions!$D$49)^($A27-2022)</f>
        <v>4911446.9981555035</v>
      </c>
      <c r="F27" s="36">
        <f>'Total Cost'!D27/(1+Assumptions!$D$49)^($A27-2022)</f>
        <v>5178534.7503210595</v>
      </c>
      <c r="G27" s="36">
        <f>'Total Cost'!E27/(1+Assumptions!$D$49)^($A27-2022)</f>
        <v>3405368.8401108403</v>
      </c>
      <c r="H27" s="36">
        <f>'Total Cost'!F27/(1+Assumptions!$D$49)^($A27-2022)</f>
        <v>2834097.8146456229</v>
      </c>
      <c r="I27" s="36">
        <f>'Total Cost'!G27/(1+Assumptions!$D$49)^($A27-2022)</f>
        <v>1698974.8679420096</v>
      </c>
      <c r="J27" s="37">
        <f>'Total Cost'!H27/(1+Assumptions!$D$49)^($A27-2022)</f>
        <v>4740513.3300974676</v>
      </c>
      <c r="K27" s="37">
        <f>'Total Cost'!I27/(1+Assumptions!$D$49)^($A27-2022)</f>
        <v>5050590.4645590121</v>
      </c>
      <c r="L27" s="37">
        <f>'Total Cost'!J27/(1+Assumptions!$D$49)^($A27-2022)</f>
        <v>3195819.7262585578</v>
      </c>
      <c r="M27" s="37">
        <f>'Total Cost'!K27/(1+Assumptions!$D$49)^($A27-2022)</f>
        <v>2383612.244048316</v>
      </c>
      <c r="N27" s="37">
        <f>'Total Cost'!L27/(1+Assumptions!$D$49)^($A27-2022)</f>
        <v>2128301.7201509201</v>
      </c>
      <c r="O27" s="37">
        <f>'Total Cost'!M27/(1+Assumptions!$D$49)^($A27-2022)</f>
        <v>908958.2224834814</v>
      </c>
      <c r="P27" s="38">
        <f>'Total Cost'!N27/(1+Assumptions!$D$49)^($A27-2022)</f>
        <v>378828208.35834724</v>
      </c>
      <c r="Q27" s="38">
        <f>'Total Cost'!O27/(1+Assumptions!$D$49)^($A27-2022)</f>
        <v>681229787.13453066</v>
      </c>
      <c r="R27" s="38">
        <f>'Total Cost'!P27/(1+Assumptions!$D$49)^($A27-2022)</f>
        <v>504713981.07149237</v>
      </c>
      <c r="S27" s="38">
        <f>'Total Cost'!Q27/(1+Assumptions!$D$49)^($A27-2022)</f>
        <v>178148953.48222688</v>
      </c>
      <c r="T27" s="38">
        <f>'Total Cost'!R27/(1+Assumptions!$D$49)^($A27-2022)</f>
        <v>122083805.37464327</v>
      </c>
      <c r="U27" s="38">
        <f>'Total Cost'!S27/(1+Assumptions!$D$49)^($A27-2022)</f>
        <v>68739831.525182992</v>
      </c>
      <c r="V27" s="84">
        <f t="shared" si="5"/>
        <v>387396979.46948433</v>
      </c>
      <c r="W27" s="84">
        <f t="shared" si="0"/>
        <v>691191824.59724522</v>
      </c>
      <c r="X27" s="84">
        <f t="shared" si="1"/>
        <v>513088335.54807198</v>
      </c>
      <c r="Y27" s="84">
        <f t="shared" si="2"/>
        <v>183937934.56638604</v>
      </c>
      <c r="Z27" s="84">
        <f t="shared" si="3"/>
        <v>127046204.9094398</v>
      </c>
      <c r="AA27" s="84">
        <f t="shared" si="4"/>
        <v>71347764.615608484</v>
      </c>
    </row>
    <row r="28" spans="1:27" x14ac:dyDescent="0.35">
      <c r="A28">
        <v>2047</v>
      </c>
      <c r="B28">
        <v>2040</v>
      </c>
      <c r="C28">
        <f>'[2]Total Frequency Model'!L28</f>
        <v>1.197555422408628</v>
      </c>
      <c r="D28" s="36">
        <f>'Total Cost'!B28/(1+Assumptions!$D$49)^($A28-2022)</f>
        <v>3709691.7472489583</v>
      </c>
      <c r="E28" s="36">
        <f>'Total Cost'!C28/(1+Assumptions!$D$49)^($A28-2022)</f>
        <v>4759333.2106178487</v>
      </c>
      <c r="F28" s="36">
        <f>'Total Cost'!D28/(1+Assumptions!$D$49)^($A28-2022)</f>
        <v>5018148.9139142875</v>
      </c>
      <c r="G28" s="36">
        <f>'Total Cost'!E28/(1+Assumptions!$D$49)^($A28-2022)</f>
        <v>3299900.2170295962</v>
      </c>
      <c r="H28" s="36">
        <f>'Total Cost'!F28/(1+Assumptions!$D$49)^($A28-2022)</f>
        <v>2746322.1849788795</v>
      </c>
      <c r="I28" s="36">
        <f>'Total Cost'!G28/(1+Assumptions!$D$49)^($A28-2022)</f>
        <v>1646355.4459690142</v>
      </c>
      <c r="J28" s="37">
        <f>'Total Cost'!H28/(1+Assumptions!$D$49)^($A28-2022)</f>
        <v>4492306.9455333091</v>
      </c>
      <c r="K28" s="37">
        <f>'Total Cost'!I28/(1+Assumptions!$D$49)^($A28-2022)</f>
        <v>4786203.5169682782</v>
      </c>
      <c r="L28" s="37">
        <f>'Total Cost'!J28/(1+Assumptions!$D$49)^($A28-2022)</f>
        <v>3028575.4106482603</v>
      </c>
      <c r="M28" s="37">
        <f>'Total Cost'!K28/(1+Assumptions!$D$49)^($A28-2022)</f>
        <v>2259045.5672504576</v>
      </c>
      <c r="N28" s="37">
        <f>'Total Cost'!L28/(1+Assumptions!$D$49)^($A28-2022)</f>
        <v>2017019.6107097571</v>
      </c>
      <c r="O28" s="37">
        <f>'Total Cost'!M28/(1+Assumptions!$D$49)^($A28-2022)</f>
        <v>861414.67831010511</v>
      </c>
      <c r="P28" s="38">
        <f>'Total Cost'!N28/(1+Assumptions!$D$49)^($A28-2022)</f>
        <v>362044795.23691279</v>
      </c>
      <c r="Q28" s="38">
        <f>'Total Cost'!O28/(1+Assumptions!$D$49)^($A28-2022)</f>
        <v>651077544.81106091</v>
      </c>
      <c r="R28" s="38">
        <f>'Total Cost'!P28/(1+Assumptions!$D$49)^($A28-2022)</f>
        <v>482404518.19384795</v>
      </c>
      <c r="S28" s="38">
        <f>'Total Cost'!Q28/(1+Assumptions!$D$49)^($A28-2022)</f>
        <v>170321225.95680285</v>
      </c>
      <c r="T28" s="38">
        <f>'Total Cost'!R28/(1+Assumptions!$D$49)^($A28-2022)</f>
        <v>116707840.10579252</v>
      </c>
      <c r="U28" s="38">
        <f>'Total Cost'!S28/(1+Assumptions!$D$49)^($A28-2022)</f>
        <v>65708208.851666003</v>
      </c>
      <c r="V28" s="84">
        <f t="shared" si="5"/>
        <v>370246793.92969507</v>
      </c>
      <c r="W28" s="84">
        <f t="shared" si="0"/>
        <v>660623081.53864706</v>
      </c>
      <c r="X28" s="84">
        <f t="shared" si="1"/>
        <v>490451242.5184105</v>
      </c>
      <c r="Y28" s="84">
        <f t="shared" si="2"/>
        <v>175880171.74108291</v>
      </c>
      <c r="Z28" s="84">
        <f t="shared" si="3"/>
        <v>121471181.90148115</v>
      </c>
      <c r="AA28" s="84">
        <f t="shared" si="4"/>
        <v>68215978.975945115</v>
      </c>
    </row>
    <row r="29" spans="1:27" x14ac:dyDescent="0.35">
      <c r="A29">
        <v>2048</v>
      </c>
      <c r="B29">
        <v>2040</v>
      </c>
      <c r="C29">
        <f>'[2]Total Frequency Model'!L29</f>
        <v>1.197555422408628</v>
      </c>
      <c r="D29" s="36">
        <f>'Total Cost'!B29/(1+Assumptions!$D$49)^($A29-2022)</f>
        <v>3594797.8549839817</v>
      </c>
      <c r="E29" s="36">
        <f>'Total Cost'!C29/(1+Assumptions!$D$49)^($A29-2022)</f>
        <v>4611930.5813941769</v>
      </c>
      <c r="F29" s="36">
        <f>'Total Cost'!D29/(1+Assumptions!$D$49)^($A29-2022)</f>
        <v>4862730.431741897</v>
      </c>
      <c r="G29" s="36">
        <f>'Total Cost'!E29/(1+Assumptions!$D$49)^($A29-2022)</f>
        <v>3197698.0919334251</v>
      </c>
      <c r="H29" s="36">
        <f>'Total Cost'!F29/(1+Assumptions!$D$49)^($A29-2022)</f>
        <v>2661265.0786896911</v>
      </c>
      <c r="I29" s="36">
        <f>'Total Cost'!G29/(1+Assumptions!$D$49)^($A29-2022)</f>
        <v>1595365.7147118831</v>
      </c>
      <c r="J29" s="37">
        <f>'Total Cost'!H29/(1+Assumptions!$D$49)^($A29-2022)</f>
        <v>4257101.1901477594</v>
      </c>
      <c r="K29" s="37">
        <f>'Total Cost'!I29/(1+Assumptions!$D$49)^($A29-2022)</f>
        <v>4535662.1366591575</v>
      </c>
      <c r="L29" s="37">
        <f>'Total Cost'!J29/(1+Assumptions!$D$49)^($A29-2022)</f>
        <v>2870087.1053790525</v>
      </c>
      <c r="M29" s="37">
        <f>'Total Cost'!K29/(1+Assumptions!$D$49)^($A29-2022)</f>
        <v>2140992.3778370307</v>
      </c>
      <c r="N29" s="37">
        <f>'Total Cost'!L29/(1+Assumptions!$D$49)^($A29-2022)</f>
        <v>1911559.0797679613</v>
      </c>
      <c r="O29" s="37">
        <f>'Total Cost'!M29/(1+Assumptions!$D$49)^($A29-2022)</f>
        <v>816359.11514617142</v>
      </c>
      <c r="P29" s="38">
        <f>'Total Cost'!N29/(1+Assumptions!$D$49)^($A29-2022)</f>
        <v>346006490.30472243</v>
      </c>
      <c r="Q29" s="38">
        <f>'Total Cost'!O29/(1+Assumptions!$D$49)^($A29-2022)</f>
        <v>622262775.46169782</v>
      </c>
      <c r="R29" s="38">
        <f>'Total Cost'!P29/(1+Assumptions!$D$49)^($A29-2022)</f>
        <v>461083438.46364439</v>
      </c>
      <c r="S29" s="38">
        <f>'Total Cost'!Q29/(1+Assumptions!$D$49)^($A29-2022)</f>
        <v>162838403.86353311</v>
      </c>
      <c r="T29" s="38">
        <f>'Total Cost'!R29/(1+Assumptions!$D$49)^($A29-2022)</f>
        <v>111569225.13789126</v>
      </c>
      <c r="U29" s="38">
        <f>'Total Cost'!S29/(1+Assumptions!$D$49)^($A29-2022)</f>
        <v>62810621.790631369</v>
      </c>
      <c r="V29" s="84">
        <f t="shared" si="5"/>
        <v>353858389.34985417</v>
      </c>
      <c r="W29" s="84">
        <f t="shared" si="0"/>
        <v>631410368.17975116</v>
      </c>
      <c r="X29" s="84">
        <f t="shared" si="1"/>
        <v>468816256.00076532</v>
      </c>
      <c r="Y29" s="84">
        <f t="shared" si="2"/>
        <v>168177094.33330357</v>
      </c>
      <c r="Z29" s="84">
        <f t="shared" si="3"/>
        <v>116142049.29634891</v>
      </c>
      <c r="AA29" s="84">
        <f t="shared" si="4"/>
        <v>65222346.620489426</v>
      </c>
    </row>
    <row r="30" spans="1:27" x14ac:dyDescent="0.35">
      <c r="A30">
        <v>2049</v>
      </c>
      <c r="B30">
        <v>2040</v>
      </c>
      <c r="C30">
        <f>'[2]Total Frequency Model'!L30</f>
        <v>1.197555422408628</v>
      </c>
      <c r="D30" s="36">
        <f>'Total Cost'!B30/(1+Assumptions!$D$49)^($A30-2022)</f>
        <v>3483462.3733307733</v>
      </c>
      <c r="E30" s="36">
        <f>'Total Cost'!C30/(1+Assumptions!$D$49)^($A30-2022)</f>
        <v>4469093.1998933554</v>
      </c>
      <c r="F30" s="36">
        <f>'Total Cost'!D30/(1+Assumptions!$D$49)^($A30-2022)</f>
        <v>4712125.4584978279</v>
      </c>
      <c r="G30" s="36">
        <f>'Total Cost'!E30/(1+Assumptions!$D$49)^($A30-2022)</f>
        <v>3098661.2972070244</v>
      </c>
      <c r="H30" s="36">
        <f>'Total Cost'!F30/(1+Assumptions!$D$49)^($A30-2022)</f>
        <v>2578842.2996363472</v>
      </c>
      <c r="I30" s="36">
        <f>'Total Cost'!G30/(1+Assumptions!$D$49)^($A30-2022)</f>
        <v>1545955.2005673393</v>
      </c>
      <c r="J30" s="37">
        <f>'Total Cost'!H30/(1+Assumptions!$D$49)^($A30-2022)</f>
        <v>4034214.8821241264</v>
      </c>
      <c r="K30" s="37">
        <f>'Total Cost'!I30/(1+Assumptions!$D$49)^($A30-2022)</f>
        <v>4298240.9914701264</v>
      </c>
      <c r="L30" s="37">
        <f>'Total Cost'!J30/(1+Assumptions!$D$49)^($A30-2022)</f>
        <v>2719896.2165142535</v>
      </c>
      <c r="M30" s="37">
        <f>'Total Cost'!K30/(1+Assumptions!$D$49)^($A30-2022)</f>
        <v>2029111.9173837237</v>
      </c>
      <c r="N30" s="37">
        <f>'Total Cost'!L30/(1+Assumptions!$D$49)^($A30-2022)</f>
        <v>1811615.4379507857</v>
      </c>
      <c r="O30" s="37">
        <f>'Total Cost'!M30/(1+Assumptions!$D$49)^($A30-2022)</f>
        <v>773661.27939157479</v>
      </c>
      <c r="P30" s="38">
        <f>'Total Cost'!N30/(1+Assumptions!$D$49)^($A30-2022)</f>
        <v>330680151.97755229</v>
      </c>
      <c r="Q30" s="38">
        <f>'Total Cost'!O30/(1+Assumptions!$D$49)^($A30-2022)</f>
        <v>594726035.98954284</v>
      </c>
      <c r="R30" s="38">
        <f>'Total Cost'!P30/(1+Assumptions!$D$49)^($A30-2022)</f>
        <v>440706862.26761597</v>
      </c>
      <c r="S30" s="38">
        <f>'Total Cost'!Q30/(1+Assumptions!$D$49)^($A30-2022)</f>
        <v>155685250.99022296</v>
      </c>
      <c r="T30" s="38">
        <f>'Total Cost'!R30/(1+Assumptions!$D$49)^($A30-2022)</f>
        <v>106657456.32058913</v>
      </c>
      <c r="U30" s="38">
        <f>'Total Cost'!S30/(1+Assumptions!$D$49)^($A30-2022)</f>
        <v>60041130.860058717</v>
      </c>
      <c r="V30" s="84">
        <f t="shared" si="5"/>
        <v>338197829.23300719</v>
      </c>
      <c r="W30" s="84">
        <f t="shared" si="0"/>
        <v>603493370.1809063</v>
      </c>
      <c r="X30" s="84">
        <f t="shared" si="1"/>
        <v>448138883.94262803</v>
      </c>
      <c r="Y30" s="84">
        <f t="shared" si="2"/>
        <v>160813024.20481372</v>
      </c>
      <c r="Z30" s="84">
        <f t="shared" si="3"/>
        <v>111047914.05817626</v>
      </c>
      <c r="AA30" s="84">
        <f t="shared" si="4"/>
        <v>62360747.340017632</v>
      </c>
    </row>
    <row r="31" spans="1:27" x14ac:dyDescent="0.35">
      <c r="A31">
        <v>2050</v>
      </c>
      <c r="B31">
        <v>2050</v>
      </c>
      <c r="C31">
        <f>'[2]Total Frequency Model'!L31</f>
        <v>1.3413780707010188</v>
      </c>
      <c r="D31" s="36">
        <f>'Total Cost'!B31/(1+Assumptions!$D$49)^($A31-2022)</f>
        <v>3676357.5949188303</v>
      </c>
      <c r="E31" s="36">
        <f>'Total Cost'!C31/(1+Assumptions!$D$49)^($A31-2022)</f>
        <v>4716567.3020082656</v>
      </c>
      <c r="F31" s="36">
        <f>'Total Cost'!D31/(1+Assumptions!$D$49)^($A31-2022)</f>
        <v>4973057.3667700449</v>
      </c>
      <c r="G31" s="36">
        <f>'Total Cost'!E31/(1+Assumptions!$D$49)^($A31-2022)</f>
        <v>3270248.3257126799</v>
      </c>
      <c r="H31" s="36">
        <f>'Total Cost'!F31/(1+Assumptions!$D$49)^($A31-2022)</f>
        <v>2721644.5760833193</v>
      </c>
      <c r="I31" s="36">
        <f>'Total Cost'!G31/(1+Assumptions!$D$49)^($A31-2022)</f>
        <v>1631561.8008457597</v>
      </c>
      <c r="J31" s="37">
        <f>'Total Cost'!H31/(1+Assumptions!$D$49)^($A31-2022)</f>
        <v>4163653.3151806588</v>
      </c>
      <c r="K31" s="37">
        <f>'Total Cost'!I31/(1+Assumptions!$D$49)^($A31-2022)</f>
        <v>4436202.2183063254</v>
      </c>
      <c r="L31" s="37">
        <f>'Total Cost'!J31/(1+Assumptions!$D$49)^($A31-2022)</f>
        <v>2807243.8270072662</v>
      </c>
      <c r="M31" s="37">
        <f>'Total Cost'!K31/(1+Assumptions!$D$49)^($A31-2022)</f>
        <v>2094438.4910468811</v>
      </c>
      <c r="N31" s="37">
        <f>'Total Cost'!L31/(1+Assumptions!$D$49)^($A31-2022)</f>
        <v>1869885.2767764172</v>
      </c>
      <c r="O31" s="37">
        <f>'Total Cost'!M31/(1+Assumptions!$D$49)^($A31-2022)</f>
        <v>798529.73270728439</v>
      </c>
      <c r="P31" s="38">
        <f>'Total Cost'!N31/(1+Assumptions!$D$49)^($A31-2022)</f>
        <v>344194511.34624475</v>
      </c>
      <c r="Q31" s="38">
        <f>'Total Cost'!O31/(1+Assumptions!$D$49)^($A31-2022)</f>
        <v>619059067.12678647</v>
      </c>
      <c r="R31" s="38">
        <f>'Total Cost'!P31/(1+Assumptions!$D$49)^($A31-2022)</f>
        <v>458767050.74899304</v>
      </c>
      <c r="S31" s="38">
        <f>'Total Cost'!Q31/(1+Assumptions!$D$49)^($A31-2022)</f>
        <v>162110319.03733492</v>
      </c>
      <c r="T31" s="38">
        <f>'Total Cost'!R31/(1+Assumptions!$D$49)^($A31-2022)</f>
        <v>111047920.3979322</v>
      </c>
      <c r="U31" s="38">
        <f>'Total Cost'!S31/(1+Assumptions!$D$49)^($A31-2022)</f>
        <v>62508190.064611576</v>
      </c>
      <c r="V31" s="84">
        <f t="shared" si="5"/>
        <v>352034522.25634426</v>
      </c>
      <c r="W31" s="84">
        <f t="shared" si="0"/>
        <v>628211836.64710104</v>
      </c>
      <c r="X31" s="84">
        <f t="shared" si="1"/>
        <v>466547351.94277036</v>
      </c>
      <c r="Y31" s="84">
        <f t="shared" si="2"/>
        <v>167475005.85409448</v>
      </c>
      <c r="Z31" s="84">
        <f t="shared" si="3"/>
        <v>115639450.25079194</v>
      </c>
      <c r="AA31" s="84">
        <f t="shared" si="4"/>
        <v>64938281.598164618</v>
      </c>
    </row>
    <row r="32" spans="1:27" x14ac:dyDescent="0.35">
      <c r="A32">
        <v>2051</v>
      </c>
      <c r="B32">
        <v>2050</v>
      </c>
      <c r="C32">
        <f>'[2]Total Frequency Model'!L32</f>
        <v>1.3413780707010188</v>
      </c>
      <c r="D32" s="36">
        <f>'Total Cost'!B32/(1+Assumptions!$D$49)^($A32-2022)</f>
        <v>3562496.1039333949</v>
      </c>
      <c r="E32" s="36">
        <f>'Total Cost'!C32/(1+Assumptions!$D$49)^($A32-2022)</f>
        <v>4570489.1876044711</v>
      </c>
      <c r="F32" s="36">
        <f>'Total Cost'!D32/(1+Assumptions!$D$49)^($A32-2022)</f>
        <v>4819035.4274137774</v>
      </c>
      <c r="G32" s="36">
        <f>'Total Cost'!E32/(1+Assumptions!$D$49)^($A32-2022)</f>
        <v>3168964.5575686591</v>
      </c>
      <c r="H32" s="36">
        <f>'Total Cost'!F32/(1+Assumptions!$D$49)^($A32-2022)</f>
        <v>2637351.7668654197</v>
      </c>
      <c r="I32" s="36">
        <f>'Total Cost'!G32/(1+Assumptions!$D$49)^($A32-2022)</f>
        <v>1581030.2476758668</v>
      </c>
      <c r="J32" s="37">
        <f>'Total Cost'!H32/(1+Assumptions!$D$49)^($A32-2022)</f>
        <v>3945668.8138414021</v>
      </c>
      <c r="K32" s="37">
        <f>'Total Cost'!I32/(1+Assumptions!$D$49)^($A32-2022)</f>
        <v>4203997.7011379115</v>
      </c>
      <c r="L32" s="37">
        <f>'Total Cost'!J32/(1+Assumptions!$D$49)^($A32-2022)</f>
        <v>2660348.5488240854</v>
      </c>
      <c r="M32" s="37">
        <f>'Total Cost'!K32/(1+Assumptions!$D$49)^($A32-2022)</f>
        <v>1984997.6816782798</v>
      </c>
      <c r="N32" s="37">
        <f>'Total Cost'!L32/(1+Assumptions!$D$49)^($A32-2022)</f>
        <v>1772126.1234796143</v>
      </c>
      <c r="O32" s="37">
        <f>'Total Cost'!M32/(1+Assumptions!$D$49)^($A32-2022)</f>
        <v>756766.6602879233</v>
      </c>
      <c r="P32" s="38">
        <f>'Total Cost'!N32/(1+Assumptions!$D$49)^($A32-2022)</f>
        <v>328951401.52890176</v>
      </c>
      <c r="Q32" s="38">
        <f>'Total Cost'!O32/(1+Assumptions!$D$49)^($A32-2022)</f>
        <v>591669651.69189179</v>
      </c>
      <c r="R32" s="38">
        <f>'Total Cost'!P32/(1+Assumptions!$D$49)^($A32-2022)</f>
        <v>438497175.64031237</v>
      </c>
      <c r="S32" s="38">
        <f>'Total Cost'!Q32/(1+Assumptions!$D$49)^($A32-2022)</f>
        <v>154990994.51881486</v>
      </c>
      <c r="T32" s="38">
        <f>'Total Cost'!R32/(1+Assumptions!$D$49)^($A32-2022)</f>
        <v>106160291.13522817</v>
      </c>
      <c r="U32" s="38">
        <f>'Total Cost'!S32/(1+Assumptions!$D$49)^($A32-2022)</f>
        <v>59752672.514313959</v>
      </c>
      <c r="V32" s="84">
        <f t="shared" si="5"/>
        <v>336459566.44667655</v>
      </c>
      <c r="W32" s="84">
        <f t="shared" si="0"/>
        <v>600444138.58063412</v>
      </c>
      <c r="X32" s="84">
        <f t="shared" si="1"/>
        <v>445976559.61655021</v>
      </c>
      <c r="Y32" s="84">
        <f t="shared" si="2"/>
        <v>160144956.7580618</v>
      </c>
      <c r="Z32" s="84">
        <f t="shared" si="3"/>
        <v>110569769.02557321</v>
      </c>
      <c r="AA32" s="84">
        <f t="shared" si="4"/>
        <v>62090469.422277749</v>
      </c>
    </row>
    <row r="33" spans="1:27" x14ac:dyDescent="0.35">
      <c r="A33">
        <v>2052</v>
      </c>
      <c r="B33">
        <v>2050</v>
      </c>
      <c r="C33">
        <f>'[2]Total Frequency Model'!L33</f>
        <v>1.3413780707010188</v>
      </c>
      <c r="D33" s="36">
        <f>'Total Cost'!B33/(1+Assumptions!$D$49)^($A33-2022)</f>
        <v>3452161.0487732841</v>
      </c>
      <c r="E33" s="36">
        <f>'Total Cost'!C33/(1+Assumptions!$D$49)^($A33-2022)</f>
        <v>4428935.2990075853</v>
      </c>
      <c r="F33" s="36">
        <f>'Total Cost'!D33/(1+Assumptions!$D$49)^($A33-2022)</f>
        <v>4669783.7442708369</v>
      </c>
      <c r="G33" s="36">
        <f>'Total Cost'!E33/(1+Assumptions!$D$49)^($A33-2022)</f>
        <v>3070817.6771064675</v>
      </c>
      <c r="H33" s="36">
        <f>'Total Cost'!F33/(1+Assumptions!$D$49)^($A33-2022)</f>
        <v>2555669.613626733</v>
      </c>
      <c r="I33" s="36">
        <f>'Total Cost'!G33/(1+Assumptions!$D$49)^($A33-2022)</f>
        <v>1532063.7212579106</v>
      </c>
      <c r="J33" s="37">
        <f>'Total Cost'!H33/(1+Assumptions!$D$49)^($A33-2022)</f>
        <v>3739101.1074750181</v>
      </c>
      <c r="K33" s="37">
        <f>'Total Cost'!I33/(1+Assumptions!$D$49)^($A33-2022)</f>
        <v>3983952.4329998377</v>
      </c>
      <c r="L33" s="37">
        <f>'Total Cost'!J33/(1+Assumptions!$D$49)^($A33-2022)</f>
        <v>2521143.2554806056</v>
      </c>
      <c r="M33" s="37">
        <f>'Total Cost'!K33/(1+Assumptions!$D$49)^($A33-2022)</f>
        <v>1881278.7917170352</v>
      </c>
      <c r="N33" s="37">
        <f>'Total Cost'!L33/(1+Assumptions!$D$49)^($A33-2022)</f>
        <v>1679480.5854511806</v>
      </c>
      <c r="O33" s="37">
        <f>'Total Cost'!M33/(1+Assumptions!$D$49)^($A33-2022)</f>
        <v>717188.86366472149</v>
      </c>
      <c r="P33" s="38">
        <f>'Total Cost'!N33/(1+Assumptions!$D$49)^($A33-2022)</f>
        <v>314384779.62211043</v>
      </c>
      <c r="Q33" s="38">
        <f>'Total Cost'!O33/(1+Assumptions!$D$49)^($A33-2022)</f>
        <v>565494712.32555056</v>
      </c>
      <c r="R33" s="38">
        <f>'Total Cost'!P33/(1+Assumptions!$D$49)^($A33-2022)</f>
        <v>419124975.10363597</v>
      </c>
      <c r="S33" s="38">
        <f>'Total Cost'!Q33/(1+Assumptions!$D$49)^($A33-2022)</f>
        <v>148185212.59395361</v>
      </c>
      <c r="T33" s="38">
        <f>'Total Cost'!R33/(1+Assumptions!$D$49)^($A33-2022)</f>
        <v>101488356.07239801</v>
      </c>
      <c r="U33" s="38">
        <f>'Total Cost'!S33/(1+Assumptions!$D$49)^($A33-2022)</f>
        <v>57118931.878326669</v>
      </c>
      <c r="V33" s="84">
        <f t="shared" si="5"/>
        <v>321576041.77835876</v>
      </c>
      <c r="W33" s="84">
        <f t="shared" si="0"/>
        <v>573907600.05755794</v>
      </c>
      <c r="X33" s="84">
        <f t="shared" si="1"/>
        <v>426315902.10338742</v>
      </c>
      <c r="Y33" s="84">
        <f t="shared" si="2"/>
        <v>153137309.0627771</v>
      </c>
      <c r="Z33" s="84">
        <f t="shared" si="3"/>
        <v>105723506.27147593</v>
      </c>
      <c r="AA33" s="84">
        <f t="shared" si="4"/>
        <v>59368184.463249303</v>
      </c>
    </row>
    <row r="34" spans="1:27" x14ac:dyDescent="0.35">
      <c r="A34">
        <v>2053</v>
      </c>
      <c r="B34">
        <v>2050</v>
      </c>
      <c r="C34">
        <f>'[2]Total Frequency Model'!L34</f>
        <v>1.3413780707010188</v>
      </c>
      <c r="D34" s="36">
        <f>'Total Cost'!B34/(1+Assumptions!$D$49)^($A34-2022)</f>
        <v>3345243.2112162309</v>
      </c>
      <c r="E34" s="36">
        <f>'Total Cost'!C34/(1+Assumptions!$D$49)^($A34-2022)</f>
        <v>4291765.5151650086</v>
      </c>
      <c r="F34" s="36">
        <f>'Total Cost'!D34/(1+Assumptions!$D$49)^($A34-2022)</f>
        <v>4525154.5764126526</v>
      </c>
      <c r="G34" s="36">
        <f>'Total Cost'!E34/(1+Assumptions!$D$49)^($A34-2022)</f>
        <v>2975710.5309074614</v>
      </c>
      <c r="H34" s="36">
        <f>'Total Cost'!F34/(1+Assumptions!$D$49)^($A34-2022)</f>
        <v>2476517.2610166664</v>
      </c>
      <c r="I34" s="36">
        <f>'Total Cost'!G34/(1+Assumptions!$D$49)^($A34-2022)</f>
        <v>1484613.7507141798</v>
      </c>
      <c r="J34" s="37">
        <f>'Total Cost'!H34/(1+Assumptions!$D$49)^($A34-2022)</f>
        <v>3543352.0415814179</v>
      </c>
      <c r="K34" s="37">
        <f>'Total Cost'!I34/(1+Assumptions!$D$49)^($A34-2022)</f>
        <v>3775429.4691066858</v>
      </c>
      <c r="L34" s="37">
        <f>'Total Cost'!J34/(1+Assumptions!$D$49)^($A34-2022)</f>
        <v>2389225.2169354493</v>
      </c>
      <c r="M34" s="37">
        <f>'Total Cost'!K34/(1+Assumptions!$D$49)^($A34-2022)</f>
        <v>1782982.5048687218</v>
      </c>
      <c r="N34" s="37">
        <f>'Total Cost'!L34/(1+Assumptions!$D$49)^($A34-2022)</f>
        <v>1591681.05150455</v>
      </c>
      <c r="O34" s="37">
        <f>'Total Cost'!M34/(1+Assumptions!$D$49)^($A34-2022)</f>
        <v>679681.94668881781</v>
      </c>
      <c r="P34" s="38">
        <f>'Total Cost'!N34/(1+Assumptions!$D$49)^($A34-2022)</f>
        <v>300464565.73883092</v>
      </c>
      <c r="Q34" s="38">
        <f>'Total Cost'!O34/(1+Assumptions!$D$49)^($A34-2022)</f>
        <v>540480290.33746862</v>
      </c>
      <c r="R34" s="38">
        <f>'Total Cost'!P34/(1+Assumptions!$D$49)^($A34-2022)</f>
        <v>400610610.56687808</v>
      </c>
      <c r="S34" s="38">
        <f>'Total Cost'!Q34/(1+Assumptions!$D$49)^($A34-2022)</f>
        <v>141679128.53920227</v>
      </c>
      <c r="T34" s="38">
        <f>'Total Cost'!R34/(1+Assumptions!$D$49)^($A34-2022)</f>
        <v>97022573.341955498</v>
      </c>
      <c r="U34" s="38">
        <f>'Total Cost'!S34/(1+Assumptions!$D$49)^($A34-2022)</f>
        <v>54601573.962840483</v>
      </c>
      <c r="V34" s="84">
        <f t="shared" si="5"/>
        <v>307353160.99162859</v>
      </c>
      <c r="W34" s="84">
        <f t="shared" si="0"/>
        <v>548547485.32174027</v>
      </c>
      <c r="X34" s="84">
        <f t="shared" si="1"/>
        <v>407524990.36022615</v>
      </c>
      <c r="Y34" s="84">
        <f t="shared" si="2"/>
        <v>146437821.57497847</v>
      </c>
      <c r="Z34" s="84">
        <f t="shared" si="3"/>
        <v>101090771.65447672</v>
      </c>
      <c r="AA34" s="84">
        <f t="shared" si="4"/>
        <v>56765869.660243481</v>
      </c>
    </row>
    <row r="35" spans="1:27" x14ac:dyDescent="0.35">
      <c r="A35">
        <v>2054</v>
      </c>
      <c r="B35">
        <v>2050</v>
      </c>
      <c r="C35">
        <f>'[2]Total Frequency Model'!L35</f>
        <v>1.3413780707010188</v>
      </c>
      <c r="D35" s="36">
        <f>'Total Cost'!B35/(1+Assumptions!$D$49)^($A35-2022)</f>
        <v>3241636.7556678294</v>
      </c>
      <c r="E35" s="36">
        <f>'Total Cost'!C35/(1+Assumptions!$D$49)^($A35-2022)</f>
        <v>4158844.054752137</v>
      </c>
      <c r="F35" s="36">
        <f>'Total Cost'!D35/(1+Assumptions!$D$49)^($A35-2022)</f>
        <v>4385004.7586359382</v>
      </c>
      <c r="G35" s="36">
        <f>'Total Cost'!E35/(1+Assumptions!$D$49)^($A35-2022)</f>
        <v>2883548.9745184761</v>
      </c>
      <c r="H35" s="36">
        <f>'Total Cost'!F35/(1+Assumptions!$D$49)^($A35-2022)</f>
        <v>2399816.3578781211</v>
      </c>
      <c r="I35" s="36">
        <f>'Total Cost'!G35/(1+Assumptions!$D$49)^($A35-2022)</f>
        <v>1438633.3663719627</v>
      </c>
      <c r="J35" s="37">
        <f>'Total Cost'!H35/(1+Assumptions!$D$49)^($A35-2022)</f>
        <v>3357854.8102359688</v>
      </c>
      <c r="K35" s="37">
        <f>'Total Cost'!I35/(1+Assumptions!$D$49)^($A35-2022)</f>
        <v>3577825.2410843335</v>
      </c>
      <c r="L35" s="37">
        <f>'Total Cost'!J35/(1+Assumptions!$D$49)^($A35-2022)</f>
        <v>2264212.8018718325</v>
      </c>
      <c r="M35" s="37">
        <f>'Total Cost'!K35/(1+Assumptions!$D$49)^($A35-2022)</f>
        <v>1689825.1695644455</v>
      </c>
      <c r="N35" s="37">
        <f>'Total Cost'!L35/(1+Assumptions!$D$49)^($A35-2022)</f>
        <v>1508473.9213382734</v>
      </c>
      <c r="O35" s="37">
        <f>'Total Cost'!M35/(1+Assumptions!$D$49)^($A35-2022)</f>
        <v>644137.50406494434</v>
      </c>
      <c r="P35" s="38">
        <f>'Total Cost'!N35/(1+Assumptions!$D$49)^($A35-2022)</f>
        <v>287162019.79318362</v>
      </c>
      <c r="Q35" s="38">
        <f>'Total Cost'!O35/(1+Assumptions!$D$49)^($A35-2022)</f>
        <v>516574828.72213513</v>
      </c>
      <c r="R35" s="38">
        <f>'Total Cost'!P35/(1+Assumptions!$D$49)^($A35-2022)</f>
        <v>382916014.86537981</v>
      </c>
      <c r="S35" s="38">
        <f>'Total Cost'!Q35/(1+Assumptions!$D$49)^($A35-2022)</f>
        <v>135459510.41167662</v>
      </c>
      <c r="T35" s="38">
        <f>'Total Cost'!R35/(1+Assumptions!$D$49)^($A35-2022)</f>
        <v>92753824.123703569</v>
      </c>
      <c r="U35" s="38">
        <f>'Total Cost'!S35/(1+Assumptions!$D$49)^($A35-2022)</f>
        <v>52195444.013858899</v>
      </c>
      <c r="V35" s="84">
        <f t="shared" si="5"/>
        <v>293761511.35908741</v>
      </c>
      <c r="W35" s="84">
        <f t="shared" si="0"/>
        <v>524311498.01797158</v>
      </c>
      <c r="X35" s="84">
        <f t="shared" si="1"/>
        <v>389565232.42588758</v>
      </c>
      <c r="Y35" s="84">
        <f t="shared" si="2"/>
        <v>140032884.55575955</v>
      </c>
      <c r="Z35" s="84">
        <f t="shared" si="3"/>
        <v>96662114.402919963</v>
      </c>
      <c r="AA35" s="84">
        <f t="shared" si="4"/>
        <v>54278214.884295806</v>
      </c>
    </row>
    <row r="36" spans="1:27" x14ac:dyDescent="0.35">
      <c r="A36">
        <v>2055</v>
      </c>
      <c r="B36">
        <v>2050</v>
      </c>
      <c r="C36">
        <f>'[2]Total Frequency Model'!L36</f>
        <v>1.3413780707010188</v>
      </c>
      <c r="D36" s="36">
        <f>'Total Cost'!B36/(1+Assumptions!$D$49)^($A36-2022)</f>
        <v>3141239.1243972299</v>
      </c>
      <c r="E36" s="36">
        <f>'Total Cost'!C36/(1+Assumptions!$D$49)^($A36-2022)</f>
        <v>4030039.3417654373</v>
      </c>
      <c r="F36" s="36">
        <f>'Total Cost'!D36/(1+Assumptions!$D$49)^($A36-2022)</f>
        <v>4249195.5597466389</v>
      </c>
      <c r="G36" s="36">
        <f>'Total Cost'!E36/(1+Assumptions!$D$49)^($A36-2022)</f>
        <v>2794241.7792603262</v>
      </c>
      <c r="H36" s="36">
        <f>'Total Cost'!F36/(1+Assumptions!$D$49)^($A36-2022)</f>
        <v>2325490.9796894216</v>
      </c>
      <c r="I36" s="36">
        <f>'Total Cost'!G36/(1+Assumptions!$D$49)^($A36-2022)</f>
        <v>1394077.0532693129</v>
      </c>
      <c r="J36" s="37">
        <f>'Total Cost'!H36/(1+Assumptions!$D$49)^($A36-2022)</f>
        <v>3182072.3126880336</v>
      </c>
      <c r="K36" s="37">
        <f>'Total Cost'!I36/(1+Assumptions!$D$49)^($A36-2022)</f>
        <v>3390567.8075030348</v>
      </c>
      <c r="L36" s="37">
        <f>'Total Cost'!J36/(1+Assumptions!$D$49)^($A36-2022)</f>
        <v>2145744.3719998952</v>
      </c>
      <c r="M36" s="37">
        <f>'Total Cost'!K36/(1+Assumptions!$D$49)^($A36-2022)</f>
        <v>1601537.9788006425</v>
      </c>
      <c r="N36" s="37">
        <f>'Total Cost'!L36/(1+Assumptions!$D$49)^($A36-2022)</f>
        <v>1429618.8717095412</v>
      </c>
      <c r="O36" s="37">
        <f>'Total Cost'!M36/(1+Assumptions!$D$49)^($A36-2022)</f>
        <v>610452.80750240549</v>
      </c>
      <c r="P36" s="38">
        <f>'Total Cost'!N36/(1+Assumptions!$D$49)^($A36-2022)</f>
        <v>274449681.73138005</v>
      </c>
      <c r="Q36" s="38">
        <f>'Total Cost'!O36/(1+Assumptions!$D$49)^($A36-2022)</f>
        <v>493729065.08721519</v>
      </c>
      <c r="R36" s="38">
        <f>'Total Cost'!P36/(1+Assumptions!$D$49)^($A36-2022)</f>
        <v>366004813.34113055</v>
      </c>
      <c r="S36" s="38">
        <f>'Total Cost'!Q36/(1+Assumptions!$D$49)^($A36-2022)</f>
        <v>129513711.86813998</v>
      </c>
      <c r="T36" s="38">
        <f>'Total Cost'!R36/(1+Assumptions!$D$49)^($A36-2022)</f>
        <v>88673393.850894853</v>
      </c>
      <c r="U36" s="38">
        <f>'Total Cost'!S36/(1+Assumptions!$D$49)^($A36-2022)</f>
        <v>49895616.068713859</v>
      </c>
      <c r="V36" s="84">
        <f t="shared" si="5"/>
        <v>280772993.16846532</v>
      </c>
      <c r="W36" s="84">
        <f t="shared" si="0"/>
        <v>501149672.23648363</v>
      </c>
      <c r="X36" s="84">
        <f t="shared" si="1"/>
        <v>372399753.2728771</v>
      </c>
      <c r="Y36" s="84">
        <f t="shared" si="2"/>
        <v>133909491.62620094</v>
      </c>
      <c r="Z36" s="84">
        <f t="shared" si="3"/>
        <v>92428503.702293813</v>
      </c>
      <c r="AA36" s="84">
        <f t="shared" si="4"/>
        <v>51900145.929485574</v>
      </c>
    </row>
    <row r="37" spans="1:27" x14ac:dyDescent="0.35">
      <c r="A37">
        <v>2056</v>
      </c>
      <c r="B37">
        <v>2050</v>
      </c>
      <c r="C37">
        <f>'[2]Total Frequency Model'!L37</f>
        <v>1.3413780707010188</v>
      </c>
      <c r="D37" s="36">
        <f>'Total Cost'!B37/(1+Assumptions!$D$49)^($A37-2022)</f>
        <v>3043950.9360175165</v>
      </c>
      <c r="E37" s="36">
        <f>'Total Cost'!C37/(1+Assumptions!$D$49)^($A37-2022)</f>
        <v>3905223.8752782862</v>
      </c>
      <c r="F37" s="36">
        <f>'Total Cost'!D37/(1+Assumptions!$D$49)^($A37-2022)</f>
        <v>4117592.5452329963</v>
      </c>
      <c r="G37" s="36">
        <f>'Total Cost'!E37/(1+Assumptions!$D$49)^($A37-2022)</f>
        <v>2707700.5419225581</v>
      </c>
      <c r="H37" s="36">
        <f>'Total Cost'!F37/(1+Assumptions!$D$49)^($A37-2022)</f>
        <v>2253467.5534083159</v>
      </c>
      <c r="I37" s="36">
        <f>'Total Cost'!G37/(1+Assumptions!$D$49)^($A37-2022)</f>
        <v>1350900.7061007968</v>
      </c>
      <c r="J37" s="37">
        <f>'Total Cost'!H37/(1+Assumptions!$D$49)^($A37-2022)</f>
        <v>3015495.5961339413</v>
      </c>
      <c r="K37" s="37">
        <f>'Total Cost'!I37/(1+Assumptions!$D$49)^($A37-2022)</f>
        <v>3213115.1961353305</v>
      </c>
      <c r="L37" s="37">
        <f>'Total Cost'!J37/(1+Assumptions!$D$49)^($A37-2022)</f>
        <v>2033477.2343206373</v>
      </c>
      <c r="M37" s="37">
        <f>'Total Cost'!K37/(1+Assumptions!$D$49)^($A37-2022)</f>
        <v>1517866.1929364421</v>
      </c>
      <c r="N37" s="37">
        <f>'Total Cost'!L37/(1+Assumptions!$D$49)^($A37-2022)</f>
        <v>1354888.1610554529</v>
      </c>
      <c r="O37" s="37">
        <f>'Total Cost'!M37/(1+Assumptions!$D$49)^($A37-2022)</f>
        <v>578530.50831325061</v>
      </c>
      <c r="P37" s="38">
        <f>'Total Cost'!N37/(1+Assumptions!$D$49)^($A37-2022)</f>
        <v>262301314.43267214</v>
      </c>
      <c r="Q37" s="38">
        <f>'Total Cost'!O37/(1+Assumptions!$D$49)^($A37-2022)</f>
        <v>471895929.36233544</v>
      </c>
      <c r="R37" s="38">
        <f>'Total Cost'!P37/(1+Assumptions!$D$49)^($A37-2022)</f>
        <v>349842248.46177375</v>
      </c>
      <c r="S37" s="38">
        <f>'Total Cost'!Q37/(1+Assumptions!$D$49)^($A37-2022)</f>
        <v>123829646.19201496</v>
      </c>
      <c r="T37" s="38">
        <f>'Total Cost'!R37/(1+Assumptions!$D$49)^($A37-2022)</f>
        <v>84772954.252820298</v>
      </c>
      <c r="U37" s="38">
        <f>'Total Cost'!S37/(1+Assumptions!$D$49)^($A37-2022)</f>
        <v>47697382.781954102</v>
      </c>
      <c r="V37" s="84">
        <f t="shared" si="5"/>
        <v>268360760.9648236</v>
      </c>
      <c r="W37" s="84">
        <f t="shared" si="0"/>
        <v>479014268.43374908</v>
      </c>
      <c r="X37" s="84">
        <f t="shared" si="1"/>
        <v>355993318.2413274</v>
      </c>
      <c r="Y37" s="84">
        <f t="shared" si="2"/>
        <v>128055212.92687397</v>
      </c>
      <c r="Z37" s="84">
        <f t="shared" si="3"/>
        <v>88381309.967284068</v>
      </c>
      <c r="AA37" s="84">
        <f t="shared" si="4"/>
        <v>49626813.996368147</v>
      </c>
    </row>
    <row r="38" spans="1:27" x14ac:dyDescent="0.35">
      <c r="A38">
        <v>2057</v>
      </c>
      <c r="B38">
        <v>2050</v>
      </c>
      <c r="C38">
        <f>'[2]Total Frequency Model'!L38</f>
        <v>1.3413780707010188</v>
      </c>
      <c r="D38" s="36">
        <f>'Total Cost'!B38/(1+Assumptions!$D$49)^($A38-2022)</f>
        <v>2949675.8871102789</v>
      </c>
      <c r="E38" s="36">
        <f>'Total Cost'!C38/(1+Assumptions!$D$49)^($A38-2022)</f>
        <v>3784274.1032306287</v>
      </c>
      <c r="F38" s="36">
        <f>'Total Cost'!D38/(1+Assumptions!$D$49)^($A38-2022)</f>
        <v>3990065.4441918107</v>
      </c>
      <c r="G38" s="36">
        <f>'Total Cost'!E38/(1+Assumptions!$D$49)^($A38-2022)</f>
        <v>2623839.597255074</v>
      </c>
      <c r="H38" s="36">
        <f>'Total Cost'!F38/(1+Assumptions!$D$49)^($A38-2022)</f>
        <v>2183674.7846436556</v>
      </c>
      <c r="I38" s="36">
        <f>'Total Cost'!G38/(1+Assumptions!$D$49)^($A38-2022)</f>
        <v>1309061.5855586315</v>
      </c>
      <c r="J38" s="37">
        <f>'Total Cost'!H38/(1+Assumptions!$D$49)^($A38-2022)</f>
        <v>2857642.3801446883</v>
      </c>
      <c r="K38" s="37">
        <f>'Total Cost'!I38/(1+Assumptions!$D$49)^($A38-2022)</f>
        <v>3044953.8331284914</v>
      </c>
      <c r="L38" s="37">
        <f>'Total Cost'!J38/(1+Assumptions!$D$49)^($A38-2022)</f>
        <v>1927086.6483123032</v>
      </c>
      <c r="M38" s="37">
        <f>'Total Cost'!K38/(1+Assumptions!$D$49)^($A38-2022)</f>
        <v>1438568.4031978287</v>
      </c>
      <c r="N38" s="37">
        <f>'Total Cost'!L38/(1+Assumptions!$D$49)^($A38-2022)</f>
        <v>1284065.9705469839</v>
      </c>
      <c r="O38" s="37">
        <f>'Total Cost'!M38/(1+Assumptions!$D$49)^($A38-2022)</f>
        <v>548278.35559548694</v>
      </c>
      <c r="P38" s="38">
        <f>'Total Cost'!N38/(1+Assumptions!$D$49)^($A38-2022)</f>
        <v>250691849.16089907</v>
      </c>
      <c r="Q38" s="38">
        <f>'Total Cost'!O38/(1+Assumptions!$D$49)^($A38-2022)</f>
        <v>451030446.07455856</v>
      </c>
      <c r="R38" s="38">
        <f>'Total Cost'!P38/(1+Assumptions!$D$49)^($A38-2022)</f>
        <v>334395107.80216372</v>
      </c>
      <c r="S38" s="38">
        <f>'Total Cost'!Q38/(1+Assumptions!$D$49)^($A38-2022)</f>
        <v>118395761.47464234</v>
      </c>
      <c r="T38" s="38">
        <f>'Total Cost'!R38/(1+Assumptions!$D$49)^($A38-2022)</f>
        <v>81044546.196540177</v>
      </c>
      <c r="U38" s="38">
        <f>'Total Cost'!S38/(1+Assumptions!$D$49)^($A38-2022)</f>
        <v>45596245.704441212</v>
      </c>
      <c r="V38" s="84">
        <f t="shared" si="5"/>
        <v>256499167.42815405</v>
      </c>
      <c r="W38" s="84">
        <f t="shared" si="0"/>
        <v>457859674.01091766</v>
      </c>
      <c r="X38" s="84">
        <f t="shared" si="1"/>
        <v>340312259.89466786</v>
      </c>
      <c r="Y38" s="84">
        <f t="shared" si="2"/>
        <v>122458169.47509524</v>
      </c>
      <c r="Z38" s="84">
        <f t="shared" si="3"/>
        <v>84512286.951730818</v>
      </c>
      <c r="AA38" s="84">
        <f t="shared" si="4"/>
        <v>47453585.645595327</v>
      </c>
    </row>
    <row r="39" spans="1:27" x14ac:dyDescent="0.35">
      <c r="A39">
        <v>2058</v>
      </c>
      <c r="B39">
        <v>2050</v>
      </c>
      <c r="C39">
        <f>'[2]Total Frequency Model'!L39</f>
        <v>1.3413780707010188</v>
      </c>
      <c r="D39" s="36">
        <f>'Total Cost'!B39/(1+Assumptions!$D$49)^($A39-2022)</f>
        <v>2858320.6568969958</v>
      </c>
      <c r="E39" s="36">
        <f>'Total Cost'!C39/(1+Assumptions!$D$49)^($A39-2022)</f>
        <v>3667070.3001275402</v>
      </c>
      <c r="F39" s="36">
        <f>'Total Cost'!D39/(1+Assumptions!$D$49)^($A39-2022)</f>
        <v>3866488.0203761677</v>
      </c>
      <c r="G39" s="36">
        <f>'Total Cost'!E39/(1+Assumptions!$D$49)^($A39-2022)</f>
        <v>2542575.933170002</v>
      </c>
      <c r="H39" s="36">
        <f>'Total Cost'!F39/(1+Assumptions!$D$49)^($A39-2022)</f>
        <v>2116043.5870826589</v>
      </c>
      <c r="I39" s="36">
        <f>'Total Cost'!G39/(1+Assumptions!$D$49)^($A39-2022)</f>
        <v>1268518.2760259921</v>
      </c>
      <c r="J39" s="37">
        <f>'Total Cost'!H39/(1+Assumptions!$D$49)^($A39-2022)</f>
        <v>2708055.6584657505</v>
      </c>
      <c r="K39" s="37">
        <f>'Total Cost'!I39/(1+Assumptions!$D$49)^($A39-2022)</f>
        <v>2885597.0545335407</v>
      </c>
      <c r="L39" s="37">
        <f>'Total Cost'!J39/(1+Assumptions!$D$49)^($A39-2022)</f>
        <v>1826264.8851594296</v>
      </c>
      <c r="M39" s="37">
        <f>'Total Cost'!K39/(1+Assumptions!$D$49)^($A39-2022)</f>
        <v>1363415.8337558156</v>
      </c>
      <c r="N39" s="37">
        <f>'Total Cost'!L39/(1+Assumptions!$D$49)^($A39-2022)</f>
        <v>1216947.7796662685</v>
      </c>
      <c r="O39" s="37">
        <f>'Total Cost'!M39/(1+Assumptions!$D$49)^($A39-2022)</f>
        <v>519608.92918437399</v>
      </c>
      <c r="P39" s="38">
        <f>'Total Cost'!N39/(1+Assumptions!$D$49)^($A39-2022)</f>
        <v>239597333.4525539</v>
      </c>
      <c r="Q39" s="38">
        <f>'Total Cost'!O39/(1+Assumptions!$D$49)^($A39-2022)</f>
        <v>431089640.98640382</v>
      </c>
      <c r="R39" s="38">
        <f>'Total Cost'!P39/(1+Assumptions!$D$49)^($A39-2022)</f>
        <v>319631655.23826826</v>
      </c>
      <c r="S39" s="38">
        <f>'Total Cost'!Q39/(1+Assumptions!$D$49)^($A39-2022)</f>
        <v>113201016.89939834</v>
      </c>
      <c r="T39" s="38">
        <f>'Total Cost'!R39/(1+Assumptions!$D$49)^($A39-2022)</f>
        <v>77480563.292135343</v>
      </c>
      <c r="U39" s="38">
        <f>'Total Cost'!S39/(1+Assumptions!$D$49)^($A39-2022)</f>
        <v>43587905.995434314</v>
      </c>
      <c r="V39" s="84">
        <f t="shared" si="5"/>
        <v>245163709.76791665</v>
      </c>
      <c r="W39" s="84">
        <f t="shared" si="0"/>
        <v>437642308.34106493</v>
      </c>
      <c r="X39" s="84">
        <f t="shared" si="1"/>
        <v>325324408.14380383</v>
      </c>
      <c r="Y39" s="84">
        <f t="shared" si="2"/>
        <v>117107008.66632415</v>
      </c>
      <c r="Z39" s="84">
        <f t="shared" si="3"/>
        <v>80813554.658884272</v>
      </c>
      <c r="AA39" s="84">
        <f t="shared" si="4"/>
        <v>45376033.200644679</v>
      </c>
    </row>
    <row r="40" spans="1:27" x14ac:dyDescent="0.35">
      <c r="A40">
        <v>2059</v>
      </c>
      <c r="B40">
        <v>2050</v>
      </c>
      <c r="C40">
        <f>'[2]Total Frequency Model'!L40</f>
        <v>1.3413780707010188</v>
      </c>
      <c r="D40" s="36">
        <f>'Total Cost'!B40/(1+Assumptions!$D$49)^($A40-2022)</f>
        <v>2769794.814862865</v>
      </c>
      <c r="E40" s="36">
        <f>'Total Cost'!C40/(1+Assumptions!$D$49)^($A40-2022)</f>
        <v>3553496.4485256136</v>
      </c>
      <c r="F40" s="36">
        <f>'Total Cost'!D40/(1+Assumptions!$D$49)^($A40-2022)</f>
        <v>3746737.9472369761</v>
      </c>
      <c r="G40" s="36">
        <f>'Total Cost'!E40/(1+Assumptions!$D$49)^($A40-2022)</f>
        <v>2463829.108569874</v>
      </c>
      <c r="H40" s="36">
        <f>'Total Cost'!F40/(1+Assumptions!$D$49)^($A40-2022)</f>
        <v>2050507.0141039037</v>
      </c>
      <c r="I40" s="36">
        <f>'Total Cost'!G40/(1+Assumptions!$D$49)^($A40-2022)</f>
        <v>1229230.6445806124</v>
      </c>
      <c r="J40" s="37">
        <f>'Total Cost'!H40/(1+Assumptions!$D$49)^($A40-2022)</f>
        <v>2566302.3741310528</v>
      </c>
      <c r="K40" s="37">
        <f>'Total Cost'!I40/(1+Assumptions!$D$49)^($A40-2022)</f>
        <v>2734583.6958719399</v>
      </c>
      <c r="L40" s="37">
        <f>'Total Cost'!J40/(1+Assumptions!$D$49)^($A40-2022)</f>
        <v>1730720.3362957959</v>
      </c>
      <c r="M40" s="37">
        <f>'Total Cost'!K40/(1+Assumptions!$D$49)^($A40-2022)</f>
        <v>1292191.680357612</v>
      </c>
      <c r="N40" s="37">
        <f>'Total Cost'!L40/(1+Assumptions!$D$49)^($A40-2022)</f>
        <v>1153339.7744978808</v>
      </c>
      <c r="O40" s="37">
        <f>'Total Cost'!M40/(1+Assumptions!$D$49)^($A40-2022)</f>
        <v>492439.38659768336</v>
      </c>
      <c r="P40" s="38">
        <f>'Total Cost'!N40/(1+Assumptions!$D$49)^($A40-2022)</f>
        <v>228994881.33240211</v>
      </c>
      <c r="Q40" s="38">
        <f>'Total Cost'!O40/(1+Assumptions!$D$49)^($A40-2022)</f>
        <v>412032451.90140796</v>
      </c>
      <c r="R40" s="38">
        <f>'Total Cost'!P40/(1+Assumptions!$D$49)^($A40-2022)</f>
        <v>305521565.20992982</v>
      </c>
      <c r="S40" s="38">
        <f>'Total Cost'!Q40/(1+Assumptions!$D$49)^($A40-2022)</f>
        <v>108234860.07957718</v>
      </c>
      <c r="T40" s="38">
        <f>'Total Cost'!R40/(1+Assumptions!$D$49)^($A40-2022)</f>
        <v>74073736.227447182</v>
      </c>
      <c r="U40" s="38">
        <f>'Total Cost'!S40/(1+Assumptions!$D$49)^($A40-2022)</f>
        <v>41668255.548346974</v>
      </c>
      <c r="V40" s="84">
        <f t="shared" si="5"/>
        <v>234330978.52139604</v>
      </c>
      <c r="W40" s="84">
        <f t="shared" si="0"/>
        <v>418320532.04580551</v>
      </c>
      <c r="X40" s="84">
        <f t="shared" si="1"/>
        <v>310999023.49346262</v>
      </c>
      <c r="Y40" s="84">
        <f t="shared" si="2"/>
        <v>111990880.86850466</v>
      </c>
      <c r="Z40" s="84">
        <f t="shared" si="3"/>
        <v>77277583.016048968</v>
      </c>
      <c r="AA40" s="84">
        <f t="shared" si="4"/>
        <v>43389925.57952527</v>
      </c>
    </row>
    <row r="41" spans="1:27" x14ac:dyDescent="0.35">
      <c r="A41">
        <v>2060</v>
      </c>
      <c r="B41">
        <v>2060</v>
      </c>
      <c r="C41">
        <f>'[2]Total Frequency Model'!L41</f>
        <v>1.5237627321749549</v>
      </c>
      <c r="D41" s="36">
        <f>'Total Cost'!B41/(1+Assumptions!$D$49)^($A41-2022)</f>
        <v>2844639.3116767616</v>
      </c>
      <c r="E41" s="36">
        <f>'Total Cost'!C41/(1+Assumptions!$D$49)^($A41-2022)</f>
        <v>3649517.8766085575</v>
      </c>
      <c r="F41" s="36">
        <f>'Total Cost'!D41/(1+Assumptions!$D$49)^($A41-2022)</f>
        <v>3847981.08439996</v>
      </c>
      <c r="G41" s="36">
        <f>'Total Cost'!E41/(1+Assumptions!$D$49)^($A41-2022)</f>
        <v>2530405.8993403749</v>
      </c>
      <c r="H41" s="36">
        <f>'Total Cost'!F41/(1+Assumptions!$D$49)^($A41-2022)</f>
        <v>2105915.1493420983</v>
      </c>
      <c r="I41" s="36">
        <f>'Total Cost'!G41/(1+Assumptions!$D$49)^($A41-2022)</f>
        <v>1262446.5162286402</v>
      </c>
      <c r="J41" s="37">
        <f>'Total Cost'!H41/(1+Assumptions!$D$49)^($A41-2022)</f>
        <v>2577517.1247353754</v>
      </c>
      <c r="K41" s="37">
        <f>'Total Cost'!I41/(1+Assumptions!$D$49)^($A41-2022)</f>
        <v>2746567.5038495329</v>
      </c>
      <c r="L41" s="37">
        <f>'Total Cost'!J41/(1+Assumptions!$D$49)^($A41-2022)</f>
        <v>1738335.4602503357</v>
      </c>
      <c r="M41" s="37">
        <f>'Total Cost'!K41/(1+Assumptions!$D$49)^($A41-2022)</f>
        <v>1297983.8916892458</v>
      </c>
      <c r="N41" s="37">
        <f>'Total Cost'!L41/(1+Assumptions!$D$49)^($A41-2022)</f>
        <v>1158473.9721855777</v>
      </c>
      <c r="O41" s="37">
        <f>'Total Cost'!M41/(1+Assumptions!$D$49)^($A41-2022)</f>
        <v>494621.0477455259</v>
      </c>
      <c r="P41" s="38">
        <f>'Total Cost'!N41/(1+Assumptions!$D$49)^($A41-2022)</f>
        <v>231960782.35667989</v>
      </c>
      <c r="Q41" s="38">
        <f>'Total Cost'!O41/(1+Assumptions!$D$49)^($A41-2022)</f>
        <v>417388360.79572916</v>
      </c>
      <c r="R41" s="38">
        <f>'Total Cost'!P41/(1+Assumptions!$D$49)^($A41-2022)</f>
        <v>309513176.62967229</v>
      </c>
      <c r="S41" s="38">
        <f>'Total Cost'!Q41/(1+Assumptions!$D$49)^($A41-2022)</f>
        <v>109680549.82743408</v>
      </c>
      <c r="T41" s="38">
        <f>'Total Cost'!R41/(1+Assumptions!$D$49)^($A41-2022)</f>
        <v>75055272.651516378</v>
      </c>
      <c r="U41" s="38">
        <f>'Total Cost'!S41/(1+Assumptions!$D$49)^($A41-2022)</f>
        <v>42217255.194258235</v>
      </c>
      <c r="V41" s="84">
        <f t="shared" si="5"/>
        <v>237382938.79309201</v>
      </c>
      <c r="W41" s="84">
        <f t="shared" si="0"/>
        <v>423784446.17618728</v>
      </c>
      <c r="X41" s="84">
        <f t="shared" si="1"/>
        <v>315099493.17432261</v>
      </c>
      <c r="Y41" s="84">
        <f t="shared" si="2"/>
        <v>113508939.6184637</v>
      </c>
      <c r="Z41" s="84">
        <f t="shared" si="3"/>
        <v>78319661.77304405</v>
      </c>
      <c r="AA41" s="84">
        <f t="shared" si="4"/>
        <v>43974322.7582324</v>
      </c>
    </row>
    <row r="42" spans="1:27" x14ac:dyDescent="0.35">
      <c r="A42">
        <v>2061</v>
      </c>
      <c r="B42">
        <v>2060</v>
      </c>
      <c r="C42">
        <f>'[2]Total Frequency Model'!L42</f>
        <v>1.5237627321749549</v>
      </c>
      <c r="D42" s="36">
        <f>'Total Cost'!B42/(1+Assumptions!$D$49)^($A42-2022)</f>
        <v>2756537.1983809918</v>
      </c>
      <c r="E42" s="36">
        <f>'Total Cost'!C42/(1+Assumptions!$D$49)^($A42-2022)</f>
        <v>3536487.6459849156</v>
      </c>
      <c r="F42" s="36">
        <f>'Total Cost'!D42/(1+Assumptions!$D$49)^($A42-2022)</f>
        <v>3728804.1947091711</v>
      </c>
      <c r="G42" s="36">
        <f>'Total Cost'!E42/(1+Assumptions!$D$49)^($A42-2022)</f>
        <v>2452035.9962342544</v>
      </c>
      <c r="H42" s="36">
        <f>'Total Cost'!F42/(1+Assumptions!$D$49)^($A42-2022)</f>
        <v>2040692.267018486</v>
      </c>
      <c r="I42" s="36">
        <f>'Total Cost'!G42/(1+Assumptions!$D$49)^($A42-2022)</f>
        <v>1223346.9349404015</v>
      </c>
      <c r="J42" s="37">
        <f>'Total Cost'!H42/(1+Assumptions!$D$49)^($A42-2022)</f>
        <v>2442602.9135570149</v>
      </c>
      <c r="K42" s="37">
        <f>'Total Cost'!I42/(1+Assumptions!$D$49)^($A42-2022)</f>
        <v>2602836.8197957291</v>
      </c>
      <c r="L42" s="37">
        <f>'Total Cost'!J42/(1+Assumptions!$D$49)^($A42-2022)</f>
        <v>1647395.7104168553</v>
      </c>
      <c r="M42" s="37">
        <f>'Total Cost'!K42/(1+Assumptions!$D$49)^($A42-2022)</f>
        <v>1230182.3876412821</v>
      </c>
      <c r="N42" s="37">
        <f>'Total Cost'!L42/(1+Assumptions!$D$49)^($A42-2022)</f>
        <v>1097925.9782874573</v>
      </c>
      <c r="O42" s="37">
        <f>'Total Cost'!M42/(1+Assumptions!$D$49)^($A42-2022)</f>
        <v>468759.54519838671</v>
      </c>
      <c r="P42" s="38">
        <f>'Total Cost'!N42/(1+Assumptions!$D$49)^($A42-2022)</f>
        <v>221698339.18171382</v>
      </c>
      <c r="Q42" s="38">
        <f>'Total Cost'!O42/(1+Assumptions!$D$49)^($A42-2022)</f>
        <v>398940760.21119291</v>
      </c>
      <c r="R42" s="38">
        <f>'Total Cost'!P42/(1+Assumptions!$D$49)^($A42-2022)</f>
        <v>295852804.17326033</v>
      </c>
      <c r="S42" s="38">
        <f>'Total Cost'!Q42/(1+Assumptions!$D$49)^($A42-2022)</f>
        <v>104870127.05916414</v>
      </c>
      <c r="T42" s="38">
        <f>'Total Cost'!R42/(1+Assumptions!$D$49)^($A42-2022)</f>
        <v>71755918.445831314</v>
      </c>
      <c r="U42" s="38">
        <f>'Total Cost'!S42/(1+Assumptions!$D$49)^($A42-2022)</f>
        <v>40358416.615067154</v>
      </c>
      <c r="V42" s="84">
        <f t="shared" si="5"/>
        <v>226897479.29365182</v>
      </c>
      <c r="W42" s="84">
        <f t="shared" si="0"/>
        <v>405080084.67697352</v>
      </c>
      <c r="X42" s="84">
        <f t="shared" si="1"/>
        <v>301229004.07838637</v>
      </c>
      <c r="Y42" s="84">
        <f t="shared" si="2"/>
        <v>108552345.44303967</v>
      </c>
      <c r="Z42" s="84">
        <f t="shared" si="3"/>
        <v>74894536.691137254</v>
      </c>
      <c r="AA42" s="84">
        <f t="shared" si="4"/>
        <v>42050523.09520594</v>
      </c>
    </row>
    <row r="43" spans="1:27" x14ac:dyDescent="0.35">
      <c r="A43">
        <v>2062</v>
      </c>
      <c r="B43">
        <v>2060</v>
      </c>
      <c r="C43">
        <f>'[2]Total Frequency Model'!L43</f>
        <v>1.5237627321749549</v>
      </c>
      <c r="D43" s="36">
        <f>'Total Cost'!B43/(1+Assumptions!$D$49)^($A43-2022)</f>
        <v>2671163.7200778285</v>
      </c>
      <c r="E43" s="36">
        <f>'Total Cost'!C43/(1+Assumptions!$D$49)^($A43-2022)</f>
        <v>3426958.1059913221</v>
      </c>
      <c r="F43" s="36">
        <f>'Total Cost'!D43/(1+Assumptions!$D$49)^($A43-2022)</f>
        <v>3613318.3655316355</v>
      </c>
      <c r="G43" s="36">
        <f>'Total Cost'!E43/(1+Assumptions!$D$49)^($A43-2022)</f>
        <v>2376093.3091389979</v>
      </c>
      <c r="H43" s="36">
        <f>'Total Cost'!F43/(1+Assumptions!$D$49)^($A43-2022)</f>
        <v>1977489.4206777718</v>
      </c>
      <c r="I43" s="36">
        <f>'Total Cost'!G43/(1+Assumptions!$D$49)^($A43-2022)</f>
        <v>1185458.3176314393</v>
      </c>
      <c r="J43" s="37">
        <f>'Total Cost'!H43/(1+Assumptions!$D$49)^($A43-2022)</f>
        <v>2314753.3567244816</v>
      </c>
      <c r="K43" s="37">
        <f>'Total Cost'!I43/(1+Assumptions!$D$49)^($A43-2022)</f>
        <v>2466630.9451377182</v>
      </c>
      <c r="L43" s="37">
        <f>'Total Cost'!J43/(1+Assumptions!$D$49)^($A43-2022)</f>
        <v>1561215.605899577</v>
      </c>
      <c r="M43" s="37">
        <f>'Total Cost'!K43/(1+Assumptions!$D$49)^($A43-2022)</f>
        <v>1165924.7217459835</v>
      </c>
      <c r="N43" s="37">
        <f>'Total Cost'!L43/(1+Assumptions!$D$49)^($A43-2022)</f>
        <v>1040544.298863297</v>
      </c>
      <c r="O43" s="37">
        <f>'Total Cost'!M43/(1+Assumptions!$D$49)^($A43-2022)</f>
        <v>444250.92257811147</v>
      </c>
      <c r="P43" s="38">
        <f>'Total Cost'!N43/(1+Assumptions!$D$49)^($A43-2022)</f>
        <v>211890929.97089347</v>
      </c>
      <c r="Q43" s="38">
        <f>'Total Cost'!O43/(1+Assumptions!$D$49)^($A43-2022)</f>
        <v>381310373.72540963</v>
      </c>
      <c r="R43" s="38">
        <f>'Total Cost'!P43/(1+Assumptions!$D$49)^($A43-2022)</f>
        <v>282796793.33820075</v>
      </c>
      <c r="S43" s="38">
        <f>'Total Cost'!Q43/(1+Assumptions!$D$49)^($A43-2022)</f>
        <v>100271301.99267691</v>
      </c>
      <c r="T43" s="38">
        <f>'Total Cost'!R43/(1+Assumptions!$D$49)^($A43-2022)</f>
        <v>68602000.598876417</v>
      </c>
      <c r="U43" s="38">
        <f>'Total Cost'!S43/(1+Assumptions!$D$49)^($A43-2022)</f>
        <v>38581638.162603408</v>
      </c>
      <c r="V43" s="84">
        <f t="shared" si="5"/>
        <v>216876847.04769579</v>
      </c>
      <c r="W43" s="84">
        <f t="shared" si="0"/>
        <v>387203962.77653867</v>
      </c>
      <c r="X43" s="84">
        <f t="shared" si="1"/>
        <v>287971327.30963194</v>
      </c>
      <c r="Y43" s="84">
        <f t="shared" si="2"/>
        <v>103813320.02356189</v>
      </c>
      <c r="Z43" s="84">
        <f t="shared" si="3"/>
        <v>71620034.31841749</v>
      </c>
      <c r="AA43" s="84">
        <f t="shared" si="4"/>
        <v>40211347.402812958</v>
      </c>
    </row>
    <row r="44" spans="1:27" x14ac:dyDescent="0.35">
      <c r="A44">
        <v>2063</v>
      </c>
      <c r="B44">
        <v>2060</v>
      </c>
      <c r="C44">
        <f>'[2]Total Frequency Model'!L44</f>
        <v>1.5237627321749549</v>
      </c>
      <c r="D44" s="36">
        <f>'Total Cost'!B44/(1+Assumptions!$D$49)^($A44-2022)</f>
        <v>2588434.3674559216</v>
      </c>
      <c r="E44" s="36">
        <f>'Total Cost'!C44/(1+Assumptions!$D$49)^($A44-2022)</f>
        <v>3320820.8357670931</v>
      </c>
      <c r="F44" s="36">
        <f>'Total Cost'!D44/(1+Assumptions!$D$49)^($A44-2022)</f>
        <v>3501409.2800082038</v>
      </c>
      <c r="G44" s="36">
        <f>'Total Cost'!E44/(1+Assumptions!$D$49)^($A44-2022)</f>
        <v>2302502.664074163</v>
      </c>
      <c r="H44" s="36">
        <f>'Total Cost'!F44/(1+Assumptions!$D$49)^($A44-2022)</f>
        <v>1916244.04722512</v>
      </c>
      <c r="I44" s="36">
        <f>'Total Cost'!G44/(1+Assumptions!$D$49)^($A44-2022)</f>
        <v>1148743.1592003994</v>
      </c>
      <c r="J44" s="37">
        <f>'Total Cost'!H44/(1+Assumptions!$D$49)^($A44-2022)</f>
        <v>2193598.384671167</v>
      </c>
      <c r="K44" s="37">
        <f>'Total Cost'!I44/(1+Assumptions!$D$49)^($A44-2022)</f>
        <v>2337555.7770456616</v>
      </c>
      <c r="L44" s="37">
        <f>'Total Cost'!J44/(1+Assumptions!$D$49)^($A44-2022)</f>
        <v>1479545.9306246925</v>
      </c>
      <c r="M44" s="37">
        <f>'Total Cost'!K44/(1+Assumptions!$D$49)^($A44-2022)</f>
        <v>1105025.5633840761</v>
      </c>
      <c r="N44" s="37">
        <f>'Total Cost'!L44/(1+Assumptions!$D$49)^($A44-2022)</f>
        <v>986163.27093866421</v>
      </c>
      <c r="O44" s="37">
        <f>'Total Cost'!M44/(1+Assumptions!$D$49)^($A44-2022)</f>
        <v>421024.37440308568</v>
      </c>
      <c r="P44" s="38">
        <f>'Total Cost'!N44/(1+Assumptions!$D$49)^($A44-2022)</f>
        <v>202518338.29934472</v>
      </c>
      <c r="Q44" s="38">
        <f>'Total Cost'!O44/(1+Assumptions!$D$49)^($A44-2022)</f>
        <v>364460923.88175488</v>
      </c>
      <c r="R44" s="38">
        <f>'Total Cost'!P44/(1+Assumptions!$D$49)^($A44-2022)</f>
        <v>270318346.99757946</v>
      </c>
      <c r="S44" s="38">
        <f>'Total Cost'!Q44/(1+Assumptions!$D$49)^($A44-2022)</f>
        <v>95874741.819850475</v>
      </c>
      <c r="T44" s="38">
        <f>'Total Cost'!R44/(1+Assumptions!$D$49)^($A44-2022)</f>
        <v>65587092.019488603</v>
      </c>
      <c r="U44" s="38">
        <f>'Total Cost'!S44/(1+Assumptions!$D$49)^($A44-2022)</f>
        <v>36883288.519065887</v>
      </c>
      <c r="V44" s="84">
        <f t="shared" si="5"/>
        <v>207300371.0514718</v>
      </c>
      <c r="W44" s="84">
        <f t="shared" si="0"/>
        <v>370119300.49456763</v>
      </c>
      <c r="X44" s="84">
        <f t="shared" si="1"/>
        <v>275299302.20821238</v>
      </c>
      <c r="Y44" s="84">
        <f t="shared" si="2"/>
        <v>99282270.047308713</v>
      </c>
      <c r="Z44" s="84">
        <f t="shared" si="3"/>
        <v>68489499.337652385</v>
      </c>
      <c r="AA44" s="84">
        <f t="shared" si="4"/>
        <v>38453056.052669369</v>
      </c>
    </row>
    <row r="45" spans="1:27" x14ac:dyDescent="0.35">
      <c r="A45">
        <v>2064</v>
      </c>
      <c r="B45">
        <v>2060</v>
      </c>
      <c r="C45">
        <f>'[2]Total Frequency Model'!L45</f>
        <v>1.5237627321749549</v>
      </c>
      <c r="D45" s="36">
        <f>'Total Cost'!B45/(1+Assumptions!$D$49)^($A45-2022)</f>
        <v>2508267.2485652524</v>
      </c>
      <c r="E45" s="36">
        <f>'Total Cost'!C45/(1+Assumptions!$D$49)^($A45-2022)</f>
        <v>3217970.772384102</v>
      </c>
      <c r="F45" s="36">
        <f>'Total Cost'!D45/(1+Assumptions!$D$49)^($A45-2022)</f>
        <v>3392966.1618188871</v>
      </c>
      <c r="G45" s="36">
        <f>'Total Cost'!E45/(1+Assumptions!$D$49)^($A45-2022)</f>
        <v>2231191.215293509</v>
      </c>
      <c r="H45" s="36">
        <f>'Total Cost'!F45/(1+Assumptions!$D$49)^($A45-2022)</f>
        <v>1856895.5212246631</v>
      </c>
      <c r="I45" s="36">
        <f>'Total Cost'!G45/(1+Assumptions!$D$49)^($A45-2022)</f>
        <v>1113165.116126827</v>
      </c>
      <c r="J45" s="37">
        <f>'Total Cost'!H45/(1+Assumptions!$D$49)^($A45-2022)</f>
        <v>2078787.3196654359</v>
      </c>
      <c r="K45" s="37">
        <f>'Total Cost'!I45/(1+Assumptions!$D$49)^($A45-2022)</f>
        <v>2215237.8605308612</v>
      </c>
      <c r="L45" s="37">
        <f>'Total Cost'!J45/(1+Assumptions!$D$49)^($A45-2022)</f>
        <v>1402150.5224085217</v>
      </c>
      <c r="M45" s="37">
        <f>'Total Cost'!K45/(1+Assumptions!$D$49)^($A45-2022)</f>
        <v>1047309.2788987717</v>
      </c>
      <c r="N45" s="37">
        <f>'Total Cost'!L45/(1+Assumptions!$D$49)^($A45-2022)</f>
        <v>934625.90300320101</v>
      </c>
      <c r="O45" s="37">
        <f>'Total Cost'!M45/(1+Assumptions!$D$49)^($A45-2022)</f>
        <v>399012.8024808183</v>
      </c>
      <c r="P45" s="38">
        <f>'Total Cost'!N45/(1+Assumptions!$D$49)^($A45-2022)</f>
        <v>193561247.54686096</v>
      </c>
      <c r="Q45" s="38">
        <f>'Total Cost'!O45/(1+Assumptions!$D$49)^($A45-2022)</f>
        <v>348357746.6768896</v>
      </c>
      <c r="R45" s="38">
        <f>'Total Cost'!P45/(1+Assumptions!$D$49)^($A45-2022)</f>
        <v>258391858.57339731</v>
      </c>
      <c r="S45" s="38">
        <f>'Total Cost'!Q45/(1+Assumptions!$D$49)^($A45-2022)</f>
        <v>91671526.389465913</v>
      </c>
      <c r="T45" s="38">
        <f>'Total Cost'!R45/(1+Assumptions!$D$49)^($A45-2022)</f>
        <v>62705050.296889246</v>
      </c>
      <c r="U45" s="38">
        <f>'Total Cost'!S45/(1+Assumptions!$D$49)^($A45-2022)</f>
        <v>35259897.410595722</v>
      </c>
      <c r="V45" s="84">
        <f t="shared" si="5"/>
        <v>198148302.11509165</v>
      </c>
      <c r="W45" s="84">
        <f t="shared" si="0"/>
        <v>353790955.30980456</v>
      </c>
      <c r="X45" s="84">
        <f t="shared" si="1"/>
        <v>263186975.25762472</v>
      </c>
      <c r="Y45" s="84">
        <f t="shared" si="2"/>
        <v>94950026.883658201</v>
      </c>
      <c r="Z45" s="84">
        <f t="shared" si="3"/>
        <v>65496571.721117109</v>
      </c>
      <c r="AA45" s="84">
        <f t="shared" si="4"/>
        <v>36772075.329203367</v>
      </c>
    </row>
    <row r="46" spans="1:27" x14ac:dyDescent="0.35">
      <c r="A46">
        <v>2065</v>
      </c>
      <c r="B46">
        <v>2060</v>
      </c>
      <c r="C46">
        <f>'[2]Total Frequency Model'!L46</f>
        <v>1.5237627321749549</v>
      </c>
      <c r="D46" s="36">
        <f>'Total Cost'!B46/(1+Assumptions!$D$49)^($A46-2022)</f>
        <v>2430583.0077541019</v>
      </c>
      <c r="E46" s="36">
        <f>'Total Cost'!C46/(1+Assumptions!$D$49)^($A46-2022)</f>
        <v>3118306.106847317</v>
      </c>
      <c r="F46" s="36">
        <f>'Total Cost'!D46/(1+Assumptions!$D$49)^($A46-2022)</f>
        <v>3287881.6655278355</v>
      </c>
      <c r="G46" s="36">
        <f>'Total Cost'!E46/(1+Assumptions!$D$49)^($A46-2022)</f>
        <v>2162088.3731766138</v>
      </c>
      <c r="H46" s="36">
        <f>'Total Cost'!F46/(1+Assumptions!$D$49)^($A46-2022)</f>
        <v>1799385.0948877262</v>
      </c>
      <c r="I46" s="36">
        <f>'Total Cost'!G46/(1+Assumptions!$D$49)^($A46-2022)</f>
        <v>1078688.970495522</v>
      </c>
      <c r="J46" s="37">
        <f>'Total Cost'!H46/(1+Assumptions!$D$49)^($A46-2022)</f>
        <v>1969987.8593678747</v>
      </c>
      <c r="K46" s="37">
        <f>'Total Cost'!I46/(1+Assumptions!$D$49)^($A46-2022)</f>
        <v>2099323.3063257514</v>
      </c>
      <c r="L46" s="37">
        <f>'Total Cost'!J46/(1+Assumptions!$D$49)^($A46-2022)</f>
        <v>1328805.5889673699</v>
      </c>
      <c r="M46" s="37">
        <f>'Total Cost'!K46/(1+Assumptions!$D$49)^($A46-2022)</f>
        <v>992609.42399986228</v>
      </c>
      <c r="N46" s="37">
        <f>'Total Cost'!L46/(1+Assumptions!$D$49)^($A46-2022)</f>
        <v>885783.42092746426</v>
      </c>
      <c r="O46" s="37">
        <f>'Total Cost'!M46/(1+Assumptions!$D$49)^($A46-2022)</f>
        <v>378152.62172562518</v>
      </c>
      <c r="P46" s="38">
        <f>'Total Cost'!N46/(1+Assumptions!$D$49)^($A46-2022)</f>
        <v>185001200.78381425</v>
      </c>
      <c r="Q46" s="38">
        <f>'Total Cost'!O46/(1+Assumptions!$D$49)^($A46-2022)</f>
        <v>332967719.67984927</v>
      </c>
      <c r="R46" s="38">
        <f>'Total Cost'!P46/(1+Assumptions!$D$49)^($A46-2022)</f>
        <v>246992859.04707938</v>
      </c>
      <c r="S46" s="38">
        <f>'Total Cost'!Q46/(1+Assumptions!$D$49)^($A46-2022)</f>
        <v>87653129.920044422</v>
      </c>
      <c r="T46" s="38">
        <f>'Total Cost'!R46/(1+Assumptions!$D$49)^($A46-2022)</f>
        <v>59950005.064655818</v>
      </c>
      <c r="U46" s="38">
        <f>'Total Cost'!S46/(1+Assumptions!$D$49)^($A46-2022)</f>
        <v>33708148.451055922</v>
      </c>
      <c r="V46" s="84">
        <f t="shared" si="5"/>
        <v>189401771.65093622</v>
      </c>
      <c r="W46" s="84">
        <f t="shared" si="0"/>
        <v>338185349.09302235</v>
      </c>
      <c r="X46" s="84">
        <f t="shared" si="1"/>
        <v>251609546.30157459</v>
      </c>
      <c r="Y46" s="84">
        <f t="shared" si="2"/>
        <v>90807827.717220902</v>
      </c>
      <c r="Z46" s="84">
        <f t="shared" si="3"/>
        <v>62635173.580471009</v>
      </c>
      <c r="AA46" s="84">
        <f t="shared" si="4"/>
        <v>35164990.04327707</v>
      </c>
    </row>
    <row r="47" spans="1:27" x14ac:dyDescent="0.35">
      <c r="A47">
        <v>2066</v>
      </c>
      <c r="B47">
        <v>2060</v>
      </c>
      <c r="C47">
        <f>'[2]Total Frequency Model'!L47</f>
        <v>1.5237627321749549</v>
      </c>
      <c r="D47" s="36">
        <f>'Total Cost'!B47/(1+Assumptions!$D$49)^($A47-2022)</f>
        <v>2355304.7471166584</v>
      </c>
      <c r="E47" s="36">
        <f>'Total Cost'!C47/(1+Assumptions!$D$49)^($A47-2022)</f>
        <v>3021728.1833163328</v>
      </c>
      <c r="F47" s="36">
        <f>'Total Cost'!D47/(1+Assumptions!$D$49)^($A47-2022)</f>
        <v>3186051.7703244719</v>
      </c>
      <c r="G47" s="36">
        <f>'Total Cost'!E47/(1+Assumptions!$D$49)^($A47-2022)</f>
        <v>2095125.7343537717</v>
      </c>
      <c r="H47" s="36">
        <f>'Total Cost'!F47/(1+Assumptions!$D$49)^($A47-2022)</f>
        <v>1743655.8399196966</v>
      </c>
      <c r="I47" s="36">
        <f>'Total Cost'!G47/(1+Assumptions!$D$49)^($A47-2022)</f>
        <v>1045280.5951351061</v>
      </c>
      <c r="J47" s="37">
        <f>'Total Cost'!H47/(1+Assumptions!$D$49)^($A47-2022)</f>
        <v>1866885.1136805606</v>
      </c>
      <c r="K47" s="37">
        <f>'Total Cost'!I47/(1+Assumptions!$D$49)^($A47-2022)</f>
        <v>1989476.7654919615</v>
      </c>
      <c r="L47" s="37">
        <f>'Total Cost'!J47/(1+Assumptions!$D$49)^($A47-2022)</f>
        <v>1259299.0597775267</v>
      </c>
      <c r="M47" s="37">
        <f>'Total Cost'!K47/(1+Assumptions!$D$49)^($A47-2022)</f>
        <v>940768.26274903188</v>
      </c>
      <c r="N47" s="37">
        <f>'Total Cost'!L47/(1+Assumptions!$D$49)^($A47-2022)</f>
        <v>839494.83766659861</v>
      </c>
      <c r="O47" s="37">
        <f>'Total Cost'!M47/(1+Assumptions!$D$49)^($A47-2022)</f>
        <v>358383.57615074038</v>
      </c>
      <c r="P47" s="38">
        <f>'Total Cost'!N47/(1+Assumptions!$D$49)^($A47-2022)</f>
        <v>176820562.4479928</v>
      </c>
      <c r="Q47" s="38">
        <f>'Total Cost'!O47/(1+Assumptions!$D$49)^($A47-2022)</f>
        <v>318259193.35838479</v>
      </c>
      <c r="R47" s="38">
        <f>'Total Cost'!P47/(1+Assumptions!$D$49)^($A47-2022)</f>
        <v>236097966.33229518</v>
      </c>
      <c r="S47" s="38">
        <f>'Total Cost'!Q47/(1+Assumptions!$D$49)^($A47-2022)</f>
        <v>83811403.524753869</v>
      </c>
      <c r="T47" s="38">
        <f>'Total Cost'!R47/(1+Assumptions!$D$49)^($A47-2022)</f>
        <v>57316345.926629394</v>
      </c>
      <c r="U47" s="38">
        <f>'Total Cost'!S47/(1+Assumptions!$D$49)^($A47-2022)</f>
        <v>32224872.304376282</v>
      </c>
      <c r="V47" s="84">
        <f t="shared" si="5"/>
        <v>181042752.30879003</v>
      </c>
      <c r="W47" s="84">
        <f t="shared" si="0"/>
        <v>323270398.3071931</v>
      </c>
      <c r="X47" s="84">
        <f t="shared" si="1"/>
        <v>240543317.16239718</v>
      </c>
      <c r="Y47" s="84">
        <f t="shared" si="2"/>
        <v>86847297.521856666</v>
      </c>
      <c r="Z47" s="84">
        <f t="shared" si="3"/>
        <v>59899496.604215689</v>
      </c>
      <c r="AA47" s="84">
        <f t="shared" si="4"/>
        <v>33628536.475662127</v>
      </c>
    </row>
    <row r="48" spans="1:27" x14ac:dyDescent="0.35">
      <c r="A48">
        <v>2067</v>
      </c>
      <c r="B48">
        <v>2060</v>
      </c>
      <c r="C48">
        <f>'[2]Total Frequency Model'!L48</f>
        <v>1.5237627321749549</v>
      </c>
      <c r="D48" s="36">
        <f>'Total Cost'!B48/(1+Assumptions!$D$49)^($A48-2022)</f>
        <v>2282357.950373482</v>
      </c>
      <c r="E48" s="36">
        <f>'Total Cost'!C48/(1+Assumptions!$D$49)^($A48-2022)</f>
        <v>2928141.4014481488</v>
      </c>
      <c r="F48" s="36">
        <f>'Total Cost'!D48/(1+Assumptions!$D$49)^($A48-2022)</f>
        <v>3087375.677055601</v>
      </c>
      <c r="G48" s="36">
        <f>'Total Cost'!E48/(1+Assumptions!$D$49)^($A48-2022)</f>
        <v>2030237.0139950158</v>
      </c>
      <c r="H48" s="36">
        <f>'Total Cost'!F48/(1+Assumptions!$D$49)^($A48-2022)</f>
        <v>1689652.591167965</v>
      </c>
      <c r="I48" s="36">
        <f>'Total Cost'!G48/(1+Assumptions!$D$49)^($A48-2022)</f>
        <v>1012906.9198362932</v>
      </c>
      <c r="J48" s="37">
        <f>'Total Cost'!H48/(1+Assumptions!$D$49)^($A48-2022)</f>
        <v>1769180.6920936049</v>
      </c>
      <c r="K48" s="37">
        <f>'Total Cost'!I48/(1+Assumptions!$D$49)^($A48-2022)</f>
        <v>1885380.4577818403</v>
      </c>
      <c r="L48" s="37">
        <f>'Total Cost'!J48/(1+Assumptions!$D$49)^($A48-2022)</f>
        <v>1193429.9719058715</v>
      </c>
      <c r="M48" s="37">
        <f>'Total Cost'!K48/(1+Assumptions!$D$49)^($A48-2022)</f>
        <v>891636.31173391838</v>
      </c>
      <c r="N48" s="37">
        <f>'Total Cost'!L48/(1+Assumptions!$D$49)^($A48-2022)</f>
        <v>795626.54550437699</v>
      </c>
      <c r="O48" s="37">
        <f>'Total Cost'!M48/(1+Assumptions!$D$49)^($A48-2022)</f>
        <v>339648.56450158998</v>
      </c>
      <c r="P48" s="38">
        <f>'Total Cost'!N48/(1+Assumptions!$D$49)^($A48-2022)</f>
        <v>169002481.73230323</v>
      </c>
      <c r="Q48" s="38">
        <f>'Total Cost'!O48/(1+Assumptions!$D$49)^($A48-2022)</f>
        <v>304201925.46925676</v>
      </c>
      <c r="R48" s="38">
        <f>'Total Cost'!P48/(1+Assumptions!$D$49)^($A48-2022)</f>
        <v>225684836.90462399</v>
      </c>
      <c r="S48" s="38">
        <f>'Total Cost'!Q48/(1+Assumptions!$D$49)^($A48-2022)</f>
        <v>80138558.512257695</v>
      </c>
      <c r="T48" s="38">
        <f>'Total Cost'!R48/(1+Assumptions!$D$49)^($A48-2022)</f>
        <v>54798710.919725835</v>
      </c>
      <c r="U48" s="38">
        <f>'Total Cost'!S48/(1+Assumptions!$D$49)^($A48-2022)</f>
        <v>30807040.15125975</v>
      </c>
      <c r="V48" s="84">
        <f t="shared" si="5"/>
        <v>173054020.37477031</v>
      </c>
      <c r="W48" s="84">
        <f t="shared" si="0"/>
        <v>309015447.32848674</v>
      </c>
      <c r="X48" s="84">
        <f t="shared" si="1"/>
        <v>229965642.55358547</v>
      </c>
      <c r="Y48" s="84">
        <f t="shared" si="2"/>
        <v>83060431.837986633</v>
      </c>
      <c r="Z48" s="84">
        <f t="shared" si="3"/>
        <v>57283990.056398176</v>
      </c>
      <c r="AA48" s="84">
        <f t="shared" si="4"/>
        <v>32159595.635597631</v>
      </c>
    </row>
    <row r="49" spans="1:27" x14ac:dyDescent="0.35">
      <c r="A49">
        <v>2068</v>
      </c>
      <c r="B49">
        <v>2060</v>
      </c>
      <c r="C49">
        <f>'[2]Total Frequency Model'!L49</f>
        <v>1.5237627321749549</v>
      </c>
      <c r="D49" s="36">
        <f>'Total Cost'!B49/(1+Assumptions!$D$49)^($A49-2022)</f>
        <v>2211670.4091094974</v>
      </c>
      <c r="E49" s="36">
        <f>'Total Cost'!C49/(1+Assumptions!$D$49)^($A49-2022)</f>
        <v>2837453.1217645099</v>
      </c>
      <c r="F49" s="36">
        <f>'Total Cost'!D49/(1+Assumptions!$D$49)^($A49-2022)</f>
        <v>2991755.7084465679</v>
      </c>
      <c r="G49" s="36">
        <f>'Total Cost'!E49/(1+Assumptions!$D$49)^($A49-2022)</f>
        <v>1967357.980196239</v>
      </c>
      <c r="H49" s="36">
        <f>'Total Cost'!F49/(1+Assumptions!$D$49)^($A49-2022)</f>
        <v>1637321.8920151703</v>
      </c>
      <c r="I49" s="36">
        <f>'Total Cost'!G49/(1+Assumptions!$D$49)^($A49-2022)</f>
        <v>981535.8986164243</v>
      </c>
      <c r="J49" s="37">
        <f>'Total Cost'!H49/(1+Assumptions!$D$49)^($A49-2022)</f>
        <v>1676591.8388807871</v>
      </c>
      <c r="K49" s="37">
        <f>'Total Cost'!I49/(1+Assumptions!$D$49)^($A49-2022)</f>
        <v>1786733.2509348409</v>
      </c>
      <c r="L49" s="37">
        <f>'Total Cost'!J49/(1+Assumptions!$D$49)^($A49-2022)</f>
        <v>1131007.8880301192</v>
      </c>
      <c r="M49" s="37">
        <f>'Total Cost'!K49/(1+Assumptions!$D$49)^($A49-2022)</f>
        <v>845071.90811140556</v>
      </c>
      <c r="N49" s="37">
        <f>'Total Cost'!L49/(1+Assumptions!$D$49)^($A49-2022)</f>
        <v>754051.92965647904</v>
      </c>
      <c r="O49" s="37">
        <f>'Total Cost'!M49/(1+Assumptions!$D$49)^($A49-2022)</f>
        <v>321893.47502492246</v>
      </c>
      <c r="P49" s="38">
        <f>'Total Cost'!N49/(1+Assumptions!$D$49)^($A49-2022)</f>
        <v>161530857.60685945</v>
      </c>
      <c r="Q49" s="38">
        <f>'Total Cost'!O49/(1+Assumptions!$D$49)^($A49-2022)</f>
        <v>290767018.37559205</v>
      </c>
      <c r="R49" s="38">
        <f>'Total Cost'!P49/(1+Assumptions!$D$49)^($A49-2022)</f>
        <v>215732119.5873127</v>
      </c>
      <c r="S49" s="38">
        <f>'Total Cost'!Q49/(1+Assumptions!$D$49)^($A49-2022)</f>
        <v>76627150.42898725</v>
      </c>
      <c r="T49" s="38">
        <f>'Total Cost'!R49/(1+Assumptions!$D$49)^($A49-2022)</f>
        <v>52391975.489734635</v>
      </c>
      <c r="U49" s="38">
        <f>'Total Cost'!S49/(1+Assumptions!$D$49)^($A49-2022)</f>
        <v>29451757.446680341</v>
      </c>
      <c r="V49" s="84">
        <f t="shared" si="5"/>
        <v>165419119.85484973</v>
      </c>
      <c r="W49" s="84">
        <f t="shared" si="0"/>
        <v>295391204.74829143</v>
      </c>
      <c r="X49" s="84">
        <f t="shared" si="1"/>
        <v>219854883.18378937</v>
      </c>
      <c r="Y49" s="84">
        <f t="shared" si="2"/>
        <v>79439580.317294896</v>
      </c>
      <c r="Z49" s="84">
        <f t="shared" si="3"/>
        <v>54783349.311406285</v>
      </c>
      <c r="AA49" s="84">
        <f t="shared" si="4"/>
        <v>30755186.820321687</v>
      </c>
    </row>
    <row r="50" spans="1:27" x14ac:dyDescent="0.35">
      <c r="A50">
        <v>2069</v>
      </c>
      <c r="B50">
        <v>2060</v>
      </c>
      <c r="C50">
        <f>'[2]Total Frequency Model'!L50</f>
        <v>1.5237627321749549</v>
      </c>
      <c r="D50" s="36">
        <f>'Total Cost'!B50/(1+Assumptions!$D$49)^($A50-2022)</f>
        <v>2143172.1512964852</v>
      </c>
      <c r="E50" s="36">
        <f>'Total Cost'!C50/(1+Assumptions!$D$49)^($A50-2022)</f>
        <v>2749573.5739501417</v>
      </c>
      <c r="F50" s="36">
        <f>'Total Cost'!D50/(1+Assumptions!$D$49)^($A50-2022)</f>
        <v>2899097.2124126875</v>
      </c>
      <c r="G50" s="36">
        <f>'Total Cost'!E50/(1+Assumptions!$D$49)^($A50-2022)</f>
        <v>1906426.3903974548</v>
      </c>
      <c r="H50" s="36">
        <f>'Total Cost'!F50/(1+Assumptions!$D$49)^($A50-2022)</f>
        <v>1586611.9414636767</v>
      </c>
      <c r="I50" s="36">
        <f>'Total Cost'!G50/(1+Assumptions!$D$49)^($A50-2022)</f>
        <v>951136.47799785866</v>
      </c>
      <c r="J50" s="37">
        <f>'Total Cost'!H50/(1+Assumptions!$D$49)^($A50-2022)</f>
        <v>1588850.6136350273</v>
      </c>
      <c r="K50" s="37">
        <f>'Total Cost'!I50/(1+Assumptions!$D$49)^($A50-2022)</f>
        <v>1693249.7882380071</v>
      </c>
      <c r="L50" s="37">
        <f>'Total Cost'!J50/(1+Assumptions!$D$49)^($A50-2022)</f>
        <v>1071852.3449611289</v>
      </c>
      <c r="M50" s="37">
        <f>'Total Cost'!K50/(1+Assumptions!$D$49)^($A50-2022)</f>
        <v>800940.80026978778</v>
      </c>
      <c r="N50" s="37">
        <f>'Total Cost'!L50/(1+Assumptions!$D$49)^($A50-2022)</f>
        <v>714651.00211379013</v>
      </c>
      <c r="O50" s="37">
        <f>'Total Cost'!M50/(1+Assumptions!$D$49)^($A50-2022)</f>
        <v>305067.02889497945</v>
      </c>
      <c r="P50" s="38">
        <f>'Total Cost'!N50/(1+Assumptions!$D$49)^($A50-2022)</f>
        <v>154390305.40240207</v>
      </c>
      <c r="Q50" s="38">
        <f>'Total Cost'!O50/(1+Assumptions!$D$49)^($A50-2022)</f>
        <v>277926859.16053843</v>
      </c>
      <c r="R50" s="38">
        <f>'Total Cost'!P50/(1+Assumptions!$D$49)^($A50-2022)</f>
        <v>206219411.39687669</v>
      </c>
      <c r="S50" s="38">
        <f>'Total Cost'!Q50/(1+Assumptions!$D$49)^($A50-2022)</f>
        <v>73270063.80985789</v>
      </c>
      <c r="T50" s="38">
        <f>'Total Cost'!R50/(1+Assumptions!$D$49)^($A50-2022)</f>
        <v>50091241.957256727</v>
      </c>
      <c r="U50" s="38">
        <f>'Total Cost'!S50/(1+Assumptions!$D$49)^($A50-2022)</f>
        <v>28156257.955208767</v>
      </c>
      <c r="V50" s="84">
        <f t="shared" si="5"/>
        <v>158122328.16733357</v>
      </c>
      <c r="W50" s="84">
        <f t="shared" si="0"/>
        <v>282369682.5227266</v>
      </c>
      <c r="X50" s="84">
        <f t="shared" si="1"/>
        <v>210190360.95425051</v>
      </c>
      <c r="Y50" s="84">
        <f t="shared" si="2"/>
        <v>75977431.000525132</v>
      </c>
      <c r="Z50" s="84">
        <f t="shared" si="3"/>
        <v>52392504.900834195</v>
      </c>
      <c r="AA50" s="84">
        <f t="shared" si="4"/>
        <v>29412461.462101605</v>
      </c>
    </row>
    <row r="51" spans="1:27" x14ac:dyDescent="0.35">
      <c r="A51">
        <v>2070</v>
      </c>
      <c r="B51">
        <v>2070</v>
      </c>
      <c r="C51">
        <f>'[2]Total Frequency Model'!L51</f>
        <v>1.7496225284601556</v>
      </c>
      <c r="D51" s="36">
        <f>'Total Cost'!B51/(1+Assumptions!$D$49)^($A51-2022)</f>
        <v>2133872.5894268798</v>
      </c>
      <c r="E51" s="36">
        <f>'Total Cost'!C51/(1+Assumptions!$D$49)^($A51-2022)</f>
        <v>2737642.7406988256</v>
      </c>
      <c r="F51" s="36">
        <f>'Total Cost'!D51/(1+Assumptions!$D$49)^($A51-2022)</f>
        <v>2886517.5725193061</v>
      </c>
      <c r="G51" s="36">
        <f>'Total Cost'!E51/(1+Assumptions!$D$49)^($A51-2022)</f>
        <v>1898154.1057111197</v>
      </c>
      <c r="H51" s="36">
        <f>'Total Cost'!F51/(1+Assumptions!$D$49)^($A51-2022)</f>
        <v>1579727.3820950927</v>
      </c>
      <c r="I51" s="36">
        <f>'Total Cost'!G51/(1+Assumptions!$D$49)^($A51-2022)</f>
        <v>947009.34685805312</v>
      </c>
      <c r="J51" s="37">
        <f>'Total Cost'!H51/(1+Assumptions!$D$49)^($A51-2022)</f>
        <v>1547084.8248637989</v>
      </c>
      <c r="K51" s="37">
        <f>'Total Cost'!I51/(1+Assumptions!$D$49)^($A51-2022)</f>
        <v>1648761.0256808929</v>
      </c>
      <c r="L51" s="37">
        <f>'Total Cost'!J51/(1+Assumptions!$D$49)^($A51-2022)</f>
        <v>1043709.6697198603</v>
      </c>
      <c r="M51" s="37">
        <f>'Total Cost'!K51/(1+Assumptions!$D$49)^($A51-2022)</f>
        <v>779978.7760134486</v>
      </c>
      <c r="N51" s="37">
        <f>'Total Cost'!L51/(1+Assumptions!$D$49)^($A51-2022)</f>
        <v>695924.77894486068</v>
      </c>
      <c r="O51" s="37">
        <f>'Total Cost'!M51/(1+Assumptions!$D$49)^($A51-2022)</f>
        <v>297066.62468372995</v>
      </c>
      <c r="P51" s="38">
        <f>'Total Cost'!N51/(1+Assumptions!$D$49)^($A51-2022)</f>
        <v>151621730.89441985</v>
      </c>
      <c r="Q51" s="38">
        <f>'Total Cost'!O51/(1+Assumptions!$D$49)^($A51-2022)</f>
        <v>272956143.66194177</v>
      </c>
      <c r="R51" s="38">
        <f>'Total Cost'!P51/(1+Assumptions!$D$49)^($A51-2022)</f>
        <v>202544924.33140764</v>
      </c>
      <c r="S51" s="38">
        <f>'Total Cost'!Q51/(1+Assumptions!$D$49)^($A51-2022)</f>
        <v>71985992.195655942</v>
      </c>
      <c r="T51" s="38">
        <f>'Total Cost'!R51/(1+Assumptions!$D$49)^($A51-2022)</f>
        <v>49208055.594407566</v>
      </c>
      <c r="U51" s="38">
        <f>'Total Cost'!S51/(1+Assumptions!$D$49)^($A51-2022)</f>
        <v>27657691.071198542</v>
      </c>
      <c r="V51" s="84">
        <f t="shared" si="5"/>
        <v>155302688.30871052</v>
      </c>
      <c r="W51" s="84">
        <f t="shared" si="0"/>
        <v>277342547.42832148</v>
      </c>
      <c r="X51" s="84">
        <f t="shared" si="1"/>
        <v>206475151.57364681</v>
      </c>
      <c r="Y51" s="84">
        <f t="shared" si="2"/>
        <v>74664125.077380508</v>
      </c>
      <c r="Z51" s="84">
        <f t="shared" si="3"/>
        <v>51483707.755447522</v>
      </c>
      <c r="AA51" s="84">
        <f t="shared" si="4"/>
        <v>28901767.042740326</v>
      </c>
    </row>
    <row r="52" spans="1:27" x14ac:dyDescent="0.35">
      <c r="A52">
        <v>2071</v>
      </c>
      <c r="B52">
        <v>2070</v>
      </c>
      <c r="C52">
        <f>'[2]Total Frequency Model'!L52</f>
        <v>1.7496225284601556</v>
      </c>
      <c r="D52" s="36">
        <f>'Total Cost'!B52/(1+Assumptions!$D$49)^($A52-2022)</f>
        <v>2067783.8294703122</v>
      </c>
      <c r="E52" s="36">
        <f>'Total Cost'!C52/(1+Assumptions!$D$49)^($A52-2022)</f>
        <v>2652854.4478863301</v>
      </c>
      <c r="F52" s="36">
        <f>'Total Cost'!D52/(1+Assumptions!$D$49)^($A52-2022)</f>
        <v>2797118.4359889105</v>
      </c>
      <c r="G52" s="36">
        <f>'Total Cost'!E52/(1+Assumptions!$D$49)^($A52-2022)</f>
        <v>1839365.8483078938</v>
      </c>
      <c r="H52" s="36">
        <f>'Total Cost'!F52/(1+Assumptions!$D$49)^($A52-2022)</f>
        <v>1530801.2070884868</v>
      </c>
      <c r="I52" s="36">
        <f>'Total Cost'!G52/(1+Assumptions!$D$49)^($A52-2022)</f>
        <v>917679.25765252218</v>
      </c>
      <c r="J52" s="37">
        <f>'Total Cost'!H52/(1+Assumptions!$D$49)^($A52-2022)</f>
        <v>1466124.9234368387</v>
      </c>
      <c r="K52" s="37">
        <f>'Total Cost'!I52/(1+Assumptions!$D$49)^($A52-2022)</f>
        <v>1562500.6856640305</v>
      </c>
      <c r="L52" s="37">
        <f>'Total Cost'!J52/(1+Assumptions!$D$49)^($A52-2022)</f>
        <v>989123.03641313384</v>
      </c>
      <c r="M52" s="37">
        <f>'Total Cost'!K52/(1+Assumptions!$D$49)^($A52-2022)</f>
        <v>739249.80458015145</v>
      </c>
      <c r="N52" s="37">
        <f>'Total Cost'!L52/(1+Assumptions!$D$49)^($A52-2022)</f>
        <v>659563.45497776882</v>
      </c>
      <c r="O52" s="37">
        <f>'Total Cost'!M52/(1+Assumptions!$D$49)^($A52-2022)</f>
        <v>281538.88762752706</v>
      </c>
      <c r="P52" s="38">
        <f>'Total Cost'!N52/(1+Assumptions!$D$49)^($A52-2022)</f>
        <v>144920633.58006847</v>
      </c>
      <c r="Q52" s="38">
        <f>'Total Cost'!O52/(1+Assumptions!$D$49)^($A52-2022)</f>
        <v>260905154.73753151</v>
      </c>
      <c r="R52" s="38">
        <f>'Total Cost'!P52/(1+Assumptions!$D$49)^($A52-2022)</f>
        <v>193615770.51247784</v>
      </c>
      <c r="S52" s="38">
        <f>'Total Cost'!Q52/(1+Assumptions!$D$49)^($A52-2022)</f>
        <v>68833112.028630018</v>
      </c>
      <c r="T52" s="38">
        <f>'Total Cost'!R52/(1+Assumptions!$D$49)^($A52-2022)</f>
        <v>47047704.980210476</v>
      </c>
      <c r="U52" s="38">
        <f>'Total Cost'!S52/(1+Assumptions!$D$49)^($A52-2022)</f>
        <v>26441411.0122573</v>
      </c>
      <c r="V52" s="84">
        <f t="shared" si="5"/>
        <v>148454542.33297563</v>
      </c>
      <c r="W52" s="84">
        <f t="shared" si="0"/>
        <v>265120509.87108189</v>
      </c>
      <c r="X52" s="84">
        <f t="shared" si="1"/>
        <v>197402011.98487988</v>
      </c>
      <c r="Y52" s="84">
        <f t="shared" si="2"/>
        <v>71411727.681518063</v>
      </c>
      <c r="Z52" s="84">
        <f t="shared" si="3"/>
        <v>49238069.642276734</v>
      </c>
      <c r="AA52" s="84">
        <f t="shared" si="4"/>
        <v>27640629.157537349</v>
      </c>
    </row>
    <row r="53" spans="1:27" x14ac:dyDescent="0.35">
      <c r="A53">
        <v>2072</v>
      </c>
      <c r="B53">
        <v>2070</v>
      </c>
      <c r="C53">
        <f>'[2]Total Frequency Model'!L53</f>
        <v>1.7496225284601556</v>
      </c>
      <c r="D53" s="36">
        <f>'Total Cost'!B53/(1+Assumptions!$D$49)^($A53-2022)</f>
        <v>2003741.9228330276</v>
      </c>
      <c r="E53" s="36">
        <f>'Total Cost'!C53/(1+Assumptions!$D$49)^($A53-2022)</f>
        <v>2570692.1568129146</v>
      </c>
      <c r="F53" s="36">
        <f>'Total Cost'!D53/(1+Assumptions!$D$49)^($A53-2022)</f>
        <v>2710488.1049175449</v>
      </c>
      <c r="G53" s="36">
        <f>'Total Cost'!E53/(1+Assumptions!$D$49)^($A53-2022)</f>
        <v>1782398.3383340302</v>
      </c>
      <c r="H53" s="36">
        <f>'Total Cost'!F53/(1+Assumptions!$D$49)^($A53-2022)</f>
        <v>1483390.3382213498</v>
      </c>
      <c r="I53" s="36">
        <f>'Total Cost'!G53/(1+Assumptions!$D$49)^($A53-2022)</f>
        <v>889257.55877667305</v>
      </c>
      <c r="J53" s="37">
        <f>'Total Cost'!H53/(1+Assumptions!$D$49)^($A53-2022)</f>
        <v>1389403.5294366356</v>
      </c>
      <c r="K53" s="37">
        <f>'Total Cost'!I53/(1+Assumptions!$D$49)^($A53-2022)</f>
        <v>1480755.3895134968</v>
      </c>
      <c r="L53" s="37">
        <f>'Total Cost'!J53/(1+Assumptions!$D$49)^($A53-2022)</f>
        <v>937392.70992180437</v>
      </c>
      <c r="M53" s="37">
        <f>'Total Cost'!K53/(1+Assumptions!$D$49)^($A53-2022)</f>
        <v>700648.98719213251</v>
      </c>
      <c r="N53" s="37">
        <f>'Total Cost'!L53/(1+Assumptions!$D$49)^($A53-2022)</f>
        <v>625103.08310466004</v>
      </c>
      <c r="O53" s="37">
        <f>'Total Cost'!M53/(1+Assumptions!$D$49)^($A53-2022)</f>
        <v>266823.231449335</v>
      </c>
      <c r="P53" s="38">
        <f>'Total Cost'!N53/(1+Assumptions!$D$49)^($A53-2022)</f>
        <v>138516380.18903989</v>
      </c>
      <c r="Q53" s="38">
        <f>'Total Cost'!O53/(1+Assumptions!$D$49)^($A53-2022)</f>
        <v>249387489.18990433</v>
      </c>
      <c r="R53" s="38">
        <f>'Total Cost'!P53/(1+Assumptions!$D$49)^($A53-2022)</f>
        <v>185081249.18355855</v>
      </c>
      <c r="S53" s="38">
        <f>'Total Cost'!Q53/(1+Assumptions!$D$49)^($A53-2022)</f>
        <v>65818743.271998271</v>
      </c>
      <c r="T53" s="38">
        <f>'Total Cost'!R53/(1+Assumptions!$D$49)^($A53-2022)</f>
        <v>44982470.210148759</v>
      </c>
      <c r="U53" s="38">
        <f>'Total Cost'!S53/(1+Assumptions!$D$49)^($A53-2022)</f>
        <v>25278764.17340415</v>
      </c>
      <c r="V53" s="84">
        <f t="shared" si="5"/>
        <v>141909525.64130956</v>
      </c>
      <c r="W53" s="84">
        <f t="shared" si="0"/>
        <v>253438936.73623073</v>
      </c>
      <c r="X53" s="84">
        <f t="shared" si="1"/>
        <v>188729129.99839792</v>
      </c>
      <c r="Y53" s="84">
        <f t="shared" si="2"/>
        <v>68301790.597524434</v>
      </c>
      <c r="Z53" s="84">
        <f t="shared" si="3"/>
        <v>47090963.631474771</v>
      </c>
      <c r="AA53" s="84">
        <f t="shared" si="4"/>
        <v>26434844.963630158</v>
      </c>
    </row>
    <row r="54" spans="1:27" x14ac:dyDescent="0.35">
      <c r="A54">
        <v>2073</v>
      </c>
      <c r="B54">
        <v>2070</v>
      </c>
      <c r="C54">
        <f>'[2]Total Frequency Model'!L54</f>
        <v>1.7496225284601556</v>
      </c>
      <c r="D54" s="36">
        <f>'Total Cost'!B54/(1+Assumptions!$D$49)^($A54-2022)</f>
        <v>1941683.4758530273</v>
      </c>
      <c r="E54" s="36">
        <f>'Total Cost'!C54/(1+Assumptions!$D$49)^($A54-2022)</f>
        <v>2491074.536850201</v>
      </c>
      <c r="F54" s="36">
        <f>'Total Cost'!D54/(1+Assumptions!$D$49)^($A54-2022)</f>
        <v>2626540.8258632035</v>
      </c>
      <c r="G54" s="36">
        <f>'Total Cost'!E54/(1+Assumptions!$D$49)^($A54-2022)</f>
        <v>1727195.1849157743</v>
      </c>
      <c r="H54" s="36">
        <f>'Total Cost'!F54/(1+Assumptions!$D$49)^($A54-2022)</f>
        <v>1437447.8445268534</v>
      </c>
      <c r="I54" s="36">
        <f>'Total Cost'!G54/(1+Assumptions!$D$49)^($A54-2022)</f>
        <v>861716.11622159532</v>
      </c>
      <c r="J54" s="37">
        <f>'Total Cost'!H54/(1+Assumptions!$D$49)^($A54-2022)</f>
        <v>1316698.6575354766</v>
      </c>
      <c r="K54" s="37">
        <f>'Total Cost'!I54/(1+Assumptions!$D$49)^($A54-2022)</f>
        <v>1403288.7138622222</v>
      </c>
      <c r="L54" s="37">
        <f>'Total Cost'!J54/(1+Assumptions!$D$49)^($A54-2022)</f>
        <v>888369.16508979094</v>
      </c>
      <c r="M54" s="37">
        <f>'Total Cost'!K54/(1+Assumptions!$D$49)^($A54-2022)</f>
        <v>664065.05986445129</v>
      </c>
      <c r="N54" s="37">
        <f>'Total Cost'!L54/(1+Assumptions!$D$49)^($A54-2022)</f>
        <v>592444.23001787637</v>
      </c>
      <c r="O54" s="37">
        <f>'Total Cost'!M54/(1+Assumptions!$D$49)^($A54-2022)</f>
        <v>252877.16447150259</v>
      </c>
      <c r="P54" s="38">
        <f>'Total Cost'!N54/(1+Assumptions!$D$49)^($A54-2022)</f>
        <v>132395793.71653263</v>
      </c>
      <c r="Q54" s="38">
        <f>'Total Cost'!O54/(1+Assumptions!$D$49)^($A54-2022)</f>
        <v>238379493.08858323</v>
      </c>
      <c r="R54" s="38">
        <f>'Total Cost'!P54/(1+Assumptions!$D$49)^($A54-2022)</f>
        <v>176923879.0614495</v>
      </c>
      <c r="S54" s="38">
        <f>'Total Cost'!Q54/(1+Assumptions!$D$49)^($A54-2022)</f>
        <v>62936783.795935534</v>
      </c>
      <c r="T54" s="38">
        <f>'Total Cost'!R54/(1+Assumptions!$D$49)^($A54-2022)</f>
        <v>43008152.512830324</v>
      </c>
      <c r="U54" s="38">
        <f>'Total Cost'!S54/(1+Assumptions!$D$49)^($A54-2022)</f>
        <v>24167379.627367206</v>
      </c>
      <c r="V54" s="84">
        <f t="shared" si="5"/>
        <v>135654175.84992114</v>
      </c>
      <c r="W54" s="84">
        <f t="shared" si="0"/>
        <v>242273856.33929566</v>
      </c>
      <c r="X54" s="84">
        <f t="shared" si="1"/>
        <v>180438789.0524025</v>
      </c>
      <c r="Y54" s="84">
        <f t="shared" si="2"/>
        <v>65328044.040715761</v>
      </c>
      <c r="Z54" s="84">
        <f t="shared" si="3"/>
        <v>45038044.587375052</v>
      </c>
      <c r="AA54" s="84">
        <f t="shared" si="4"/>
        <v>25281972.908060305</v>
      </c>
    </row>
    <row r="55" spans="1:27" x14ac:dyDescent="0.35">
      <c r="A55">
        <v>2074</v>
      </c>
      <c r="B55">
        <v>2070</v>
      </c>
      <c r="C55">
        <f>'[2]Total Frequency Model'!L55</f>
        <v>1.7496225284601556</v>
      </c>
      <c r="D55" s="36">
        <f>'Total Cost'!B55/(1+Assumptions!$D$49)^($A55-2022)</f>
        <v>1881547.0582510042</v>
      </c>
      <c r="E55" s="36">
        <f>'Total Cost'!C55/(1+Assumptions!$D$49)^($A55-2022)</f>
        <v>2413922.7762832646</v>
      </c>
      <c r="F55" s="36">
        <f>'Total Cost'!D55/(1+Assumptions!$D$49)^($A55-2022)</f>
        <v>2545193.5012775213</v>
      </c>
      <c r="G55" s="36">
        <f>'Total Cost'!E55/(1+Assumptions!$D$49)^($A55-2022)</f>
        <v>1673701.7436767654</v>
      </c>
      <c r="H55" s="36">
        <f>'Total Cost'!F55/(1+Assumptions!$D$49)^($A55-2022)</f>
        <v>1392928.2485501617</v>
      </c>
      <c r="I55" s="36">
        <f>'Total Cost'!G55/(1+Assumptions!$D$49)^($A55-2022)</f>
        <v>835027.6673245735</v>
      </c>
      <c r="J55" s="37">
        <f>'Total Cost'!H55/(1+Assumptions!$D$49)^($A55-2022)</f>
        <v>1247799.9525984984</v>
      </c>
      <c r="K55" s="37">
        <f>'Total Cost'!I55/(1+Assumptions!$D$49)^($A55-2022)</f>
        <v>1329876.6198449554</v>
      </c>
      <c r="L55" s="37">
        <f>'Total Cost'!J55/(1+Assumptions!$D$49)^($A55-2022)</f>
        <v>841910.7073674564</v>
      </c>
      <c r="M55" s="37">
        <f>'Total Cost'!K55/(1+Assumptions!$D$49)^($A55-2022)</f>
        <v>629392.57875194633</v>
      </c>
      <c r="N55" s="37">
        <f>'Total Cost'!L55/(1+Assumptions!$D$49)^($A55-2022)</f>
        <v>561492.66595313477</v>
      </c>
      <c r="O55" s="37">
        <f>'Total Cost'!M55/(1+Assumptions!$D$49)^($A55-2022)</f>
        <v>239660.41935410065</v>
      </c>
      <c r="P55" s="38">
        <f>'Total Cost'!N55/(1+Assumptions!$D$49)^($A55-2022)</f>
        <v>126546283.19474833</v>
      </c>
      <c r="Q55" s="38">
        <f>'Total Cost'!O55/(1+Assumptions!$D$49)^($A55-2022)</f>
        <v>227858563.67095754</v>
      </c>
      <c r="R55" s="38">
        <f>'Total Cost'!P55/(1+Assumptions!$D$49)^($A55-2022)</f>
        <v>169126954.86031756</v>
      </c>
      <c r="S55" s="38">
        <f>'Total Cost'!Q55/(1+Assumptions!$D$49)^($A55-2022)</f>
        <v>60181400.993561357</v>
      </c>
      <c r="T55" s="38">
        <f>'Total Cost'!R55/(1+Assumptions!$D$49)^($A55-2022)</f>
        <v>41120738.912287757</v>
      </c>
      <c r="U55" s="38">
        <f>'Total Cost'!S55/(1+Assumptions!$D$49)^($A55-2022)</f>
        <v>23104991.495743018</v>
      </c>
      <c r="V55" s="84">
        <f t="shared" si="5"/>
        <v>129675630.20559783</v>
      </c>
      <c r="W55" s="84">
        <f t="shared" si="0"/>
        <v>231602363.06708574</v>
      </c>
      <c r="X55" s="84">
        <f t="shared" si="1"/>
        <v>172514059.06896254</v>
      </c>
      <c r="Y55" s="84">
        <f t="shared" si="2"/>
        <v>62484495.315990068</v>
      </c>
      <c r="Z55" s="84">
        <f t="shared" si="3"/>
        <v>43075159.826791056</v>
      </c>
      <c r="AA55" s="84">
        <f t="shared" si="4"/>
        <v>24179679.58242169</v>
      </c>
    </row>
    <row r="56" spans="1:27" x14ac:dyDescent="0.35">
      <c r="A56">
        <v>2075</v>
      </c>
      <c r="B56">
        <v>2070</v>
      </c>
      <c r="C56">
        <f>'[2]Total Frequency Model'!L56</f>
        <v>1.7496225284601556</v>
      </c>
      <c r="D56" s="36">
        <f>'Total Cost'!B56/(1+Assumptions!$D$49)^($A56-2022)</f>
        <v>1823273.1423218742</v>
      </c>
      <c r="E56" s="36">
        <f>'Total Cost'!C56/(1+Assumptions!$D$49)^($A56-2022)</f>
        <v>2339160.5042966674</v>
      </c>
      <c r="F56" s="36">
        <f>'Total Cost'!D56/(1+Assumptions!$D$49)^($A56-2022)</f>
        <v>2466365.6072493568</v>
      </c>
      <c r="G56" s="36">
        <f>'Total Cost'!E56/(1+Assumptions!$D$49)^($A56-2022)</f>
        <v>1621865.0626467832</v>
      </c>
      <c r="H56" s="36">
        <f>'Total Cost'!F56/(1+Assumptions!$D$49)^($A56-2022)</f>
        <v>1349787.4813313098</v>
      </c>
      <c r="I56" s="36">
        <f>'Total Cost'!G56/(1+Assumptions!$D$49)^($A56-2022)</f>
        <v>809165.79378238204</v>
      </c>
      <c r="J56" s="37">
        <f>'Total Cost'!H56/(1+Assumptions!$D$49)^($A56-2022)</f>
        <v>1182508.0801671532</v>
      </c>
      <c r="K56" s="37">
        <f>'Total Cost'!I56/(1+Assumptions!$D$49)^($A56-2022)</f>
        <v>1260306.8041498084</v>
      </c>
      <c r="L56" s="37">
        <f>'Total Cost'!J56/(1+Assumptions!$D$49)^($A56-2022)</f>
        <v>797883.06257830618</v>
      </c>
      <c r="M56" s="37">
        <f>'Total Cost'!K56/(1+Assumptions!$D$49)^($A56-2022)</f>
        <v>596531.61555828166</v>
      </c>
      <c r="N56" s="37">
        <f>'Total Cost'!L56/(1+Assumptions!$D$49)^($A56-2022)</f>
        <v>532159.09226107842</v>
      </c>
      <c r="O56" s="37">
        <f>'Total Cost'!M56/(1+Assumptions!$D$49)^($A56-2022)</f>
        <v>227134.83660977214</v>
      </c>
      <c r="P56" s="38">
        <f>'Total Cost'!N56/(1+Assumptions!$D$49)^($A56-2022)</f>
        <v>120955817.58498107</v>
      </c>
      <c r="Q56" s="38">
        <f>'Total Cost'!O56/(1+Assumptions!$D$49)^($A56-2022)</f>
        <v>217803102.54577199</v>
      </c>
      <c r="R56" s="38">
        <f>'Total Cost'!P56/(1+Assumptions!$D$49)^($A56-2022)</f>
        <v>161674512.77993527</v>
      </c>
      <c r="S56" s="38">
        <f>'Total Cost'!Q56/(1+Assumptions!$D$49)^($A56-2022)</f>
        <v>57547019.848427802</v>
      </c>
      <c r="T56" s="38">
        <f>'Total Cost'!R56/(1+Assumptions!$D$49)^($A56-2022)</f>
        <v>39316393.988539569</v>
      </c>
      <c r="U56" s="38">
        <f>'Total Cost'!S56/(1+Assumptions!$D$49)^($A56-2022)</f>
        <v>22089434.284956191</v>
      </c>
      <c r="V56" s="84">
        <f t="shared" si="5"/>
        <v>123961598.8074701</v>
      </c>
      <c r="W56" s="84">
        <f t="shared" si="0"/>
        <v>221402569.85421845</v>
      </c>
      <c r="X56" s="84">
        <f t="shared" si="1"/>
        <v>164938761.44976294</v>
      </c>
      <c r="Y56" s="84">
        <f t="shared" si="2"/>
        <v>59765416.526632868</v>
      </c>
      <c r="Z56" s="84">
        <f t="shared" si="3"/>
        <v>41198340.562131956</v>
      </c>
      <c r="AA56" s="84">
        <f t="shared" si="4"/>
        <v>23125734.915348344</v>
      </c>
    </row>
    <row r="57" spans="1:27" x14ac:dyDescent="0.35">
      <c r="A57">
        <v>2076</v>
      </c>
      <c r="B57">
        <v>2070</v>
      </c>
      <c r="C57">
        <f>'[2]Total Frequency Model'!L57</f>
        <v>1.7496225284601556</v>
      </c>
      <c r="D57" s="36">
        <f>'Total Cost'!B57/(1+Assumptions!$D$49)^($A57-2022)</f>
        <v>1766804.0440096215</v>
      </c>
      <c r="E57" s="36">
        <f>'Total Cost'!C57/(1+Assumptions!$D$49)^($A57-2022)</f>
        <v>2266713.7153766844</v>
      </c>
      <c r="F57" s="36">
        <f>'Total Cost'!D57/(1+Assumptions!$D$49)^($A57-2022)</f>
        <v>2389979.1137959608</v>
      </c>
      <c r="G57" s="36">
        <f>'Total Cost'!E57/(1+Assumptions!$D$49)^($A57-2022)</f>
        <v>1571633.8298457679</v>
      </c>
      <c r="H57" s="36">
        <f>'Total Cost'!F57/(1+Assumptions!$D$49)^($A57-2022)</f>
        <v>1307982.8387823165</v>
      </c>
      <c r="I57" s="36">
        <f>'Total Cost'!G57/(1+Assumptions!$D$49)^($A57-2022)</f>
        <v>784104.89550039393</v>
      </c>
      <c r="J57" s="37">
        <f>'Total Cost'!H57/(1+Assumptions!$D$49)^($A57-2022)</f>
        <v>1120634.1488952665</v>
      </c>
      <c r="K57" s="37">
        <f>'Total Cost'!I57/(1+Assumptions!$D$49)^($A57-2022)</f>
        <v>1194378.0840848181</v>
      </c>
      <c r="L57" s="37">
        <f>'Total Cost'!J57/(1+Assumptions!$D$49)^($A57-2022)</f>
        <v>756158.98818403296</v>
      </c>
      <c r="M57" s="37">
        <f>'Total Cost'!K57/(1+Assumptions!$D$49)^($A57-2022)</f>
        <v>565387.46889220993</v>
      </c>
      <c r="N57" s="37">
        <f>'Total Cost'!L57/(1+Assumptions!$D$49)^($A57-2022)</f>
        <v>504358.88324715296</v>
      </c>
      <c r="O57" s="37">
        <f>'Total Cost'!M57/(1+Assumptions!$D$49)^($A57-2022)</f>
        <v>215264.25422091514</v>
      </c>
      <c r="P57" s="38">
        <f>'Total Cost'!N57/(1+Assumptions!$D$49)^($A57-2022)</f>
        <v>115612900.83459102</v>
      </c>
      <c r="Q57" s="38">
        <f>'Total Cost'!O57/(1+Assumptions!$D$49)^($A57-2022)</f>
        <v>208192470.9832668</v>
      </c>
      <c r="R57" s="38">
        <f>'Total Cost'!P57/(1+Assumptions!$D$49)^($A57-2022)</f>
        <v>154551297.53141007</v>
      </c>
      <c r="S57" s="38">
        <f>'Total Cost'!Q57/(1+Assumptions!$D$49)^($A57-2022)</f>
        <v>55028311.531423554</v>
      </c>
      <c r="T57" s="38">
        <f>'Total Cost'!R57/(1+Assumptions!$D$49)^($A57-2022)</f>
        <v>37591452.004269399</v>
      </c>
      <c r="U57" s="38">
        <f>'Total Cost'!S57/(1+Assumptions!$D$49)^($A57-2022)</f>
        <v>21118638.429684166</v>
      </c>
      <c r="V57" s="84">
        <f t="shared" si="5"/>
        <v>118500339.02749591</v>
      </c>
      <c r="W57" s="84">
        <f t="shared" si="0"/>
        <v>211653562.78272831</v>
      </c>
      <c r="X57" s="84">
        <f t="shared" si="1"/>
        <v>157697435.63339007</v>
      </c>
      <c r="Y57" s="84">
        <f t="shared" si="2"/>
        <v>57165332.830161534</v>
      </c>
      <c r="Z57" s="84">
        <f t="shared" si="3"/>
        <v>39403793.726298869</v>
      </c>
      <c r="AA57" s="84">
        <f t="shared" si="4"/>
        <v>22118007.579405475</v>
      </c>
    </row>
    <row r="58" spans="1:27" x14ac:dyDescent="0.35">
      <c r="A58">
        <v>2077</v>
      </c>
      <c r="B58">
        <v>2070</v>
      </c>
      <c r="C58">
        <f>'[2]Total Frequency Model'!L58</f>
        <v>1.7496225284601556</v>
      </c>
      <c r="D58" s="36">
        <f>'Total Cost'!B58/(1+Assumptions!$D$49)^($A58-2022)</f>
        <v>1712083.8658071321</v>
      </c>
      <c r="E58" s="36">
        <f>'Total Cost'!C58/(1+Assumptions!$D$49)^($A58-2022)</f>
        <v>2196510.6960548861</v>
      </c>
      <c r="F58" s="36">
        <f>'Total Cost'!D58/(1+Assumptions!$D$49)^($A58-2022)</f>
        <v>2315958.4076228258</v>
      </c>
      <c r="G58" s="36">
        <f>'Total Cost'!E58/(1+Assumptions!$D$49)^($A58-2022)</f>
        <v>1522958.3224912279</v>
      </c>
      <c r="H58" s="36">
        <f>'Total Cost'!F58/(1+Assumptions!$D$49)^($A58-2022)</f>
        <v>1267472.9394153573</v>
      </c>
      <c r="I58" s="36">
        <f>'Total Cost'!G58/(1+Assumptions!$D$49)^($A58-2022)</f>
        <v>759820.16525161476</v>
      </c>
      <c r="J58" s="37">
        <f>'Total Cost'!H58/(1+Assumptions!$D$49)^($A58-2022)</f>
        <v>1061999.1632622175</v>
      </c>
      <c r="K58" s="37">
        <f>'Total Cost'!I58/(1+Assumptions!$D$49)^($A58-2022)</f>
        <v>1131899.8148761408</v>
      </c>
      <c r="L58" s="37">
        <f>'Total Cost'!J58/(1+Assumptions!$D$49)^($A58-2022)</f>
        <v>716617.90492096485</v>
      </c>
      <c r="M58" s="37">
        <f>'Total Cost'!K58/(1+Assumptions!$D$49)^($A58-2022)</f>
        <v>535870.39073580189</v>
      </c>
      <c r="N58" s="37">
        <f>'Total Cost'!L58/(1+Assumptions!$D$49)^($A58-2022)</f>
        <v>478011.84153225314</v>
      </c>
      <c r="O58" s="37">
        <f>'Total Cost'!M58/(1+Assumptions!$D$49)^($A58-2022)</f>
        <v>204014.40303941211</v>
      </c>
      <c r="P58" s="38">
        <f>'Total Cost'!N58/(1+Assumptions!$D$49)^($A58-2022)</f>
        <v>110506548.0468154</v>
      </c>
      <c r="Q58" s="38">
        <f>'Total Cost'!O58/(1+Assumptions!$D$49)^($A58-2022)</f>
        <v>199006947.19879046</v>
      </c>
      <c r="R58" s="38">
        <f>'Total Cost'!P58/(1+Assumptions!$D$49)^($A58-2022)</f>
        <v>147742730.83180693</v>
      </c>
      <c r="S58" s="38">
        <f>'Total Cost'!Q58/(1+Assumptions!$D$49)^($A58-2022)</f>
        <v>52620182.503559671</v>
      </c>
      <c r="T58" s="38">
        <f>'Total Cost'!R58/(1+Assumptions!$D$49)^($A58-2022)</f>
        <v>35942409.381325759</v>
      </c>
      <c r="U58" s="38">
        <f>'Total Cost'!S58/(1+Assumptions!$D$49)^($A58-2022)</f>
        <v>20190626.034502998</v>
      </c>
      <c r="V58" s="84">
        <f t="shared" si="5"/>
        <v>113280631.07588474</v>
      </c>
      <c r="W58" s="84">
        <f t="shared" si="0"/>
        <v>202335357.70972148</v>
      </c>
      <c r="X58" s="84">
        <f t="shared" si="1"/>
        <v>150775307.14435071</v>
      </c>
      <c r="Y58" s="84">
        <f t="shared" si="2"/>
        <v>54679011.216786698</v>
      </c>
      <c r="Z58" s="84">
        <f t="shared" si="3"/>
        <v>37687894.16227337</v>
      </c>
      <c r="AA58" s="84">
        <f t="shared" si="4"/>
        <v>21154460.602794025</v>
      </c>
    </row>
    <row r="59" spans="1:27" x14ac:dyDescent="0.35">
      <c r="A59">
        <v>2078</v>
      </c>
      <c r="B59">
        <v>2070</v>
      </c>
      <c r="C59">
        <f>'[2]Total Frequency Model'!L59</f>
        <v>1.7496225284601556</v>
      </c>
      <c r="D59" s="36">
        <f>'Total Cost'!B59/(1+Assumptions!$D$49)^($A59-2022)</f>
        <v>1659058.4414244932</v>
      </c>
      <c r="E59" s="36">
        <f>'Total Cost'!C59/(1+Assumptions!$D$49)^($A59-2022)</f>
        <v>2128481.9539205702</v>
      </c>
      <c r="F59" s="36">
        <f>'Total Cost'!D59/(1+Assumptions!$D$49)^($A59-2022)</f>
        <v>2244230.2172757681</v>
      </c>
      <c r="G59" s="36">
        <f>'Total Cost'!E59/(1+Assumptions!$D$49)^($A59-2022)</f>
        <v>1475790.3577787643</v>
      </c>
      <c r="H59" s="36">
        <f>'Total Cost'!F59/(1+Assumptions!$D$49)^($A59-2022)</f>
        <v>1228217.6833801481</v>
      </c>
      <c r="I59" s="36">
        <f>'Total Cost'!G59/(1+Assumptions!$D$49)^($A59-2022)</f>
        <v>736287.56412055995</v>
      </c>
      <c r="J59" s="37">
        <f>'Total Cost'!H59/(1+Assumptions!$D$49)^($A59-2022)</f>
        <v>1006433.5049756503</v>
      </c>
      <c r="K59" s="37">
        <f>'Total Cost'!I59/(1+Assumptions!$D$49)^($A59-2022)</f>
        <v>1072691.3375080049</v>
      </c>
      <c r="L59" s="37">
        <f>'Total Cost'!J59/(1+Assumptions!$D$49)^($A59-2022)</f>
        <v>679145.54774005699</v>
      </c>
      <c r="M59" s="37">
        <f>'Total Cost'!K59/(1+Assumptions!$D$49)^($A59-2022)</f>
        <v>507895.32723314589</v>
      </c>
      <c r="N59" s="37">
        <f>'Total Cost'!L59/(1+Assumptions!$D$49)^($A59-2022)</f>
        <v>453041.96622576332</v>
      </c>
      <c r="O59" s="37">
        <f>'Total Cost'!M59/(1+Assumptions!$D$49)^($A59-2022)</f>
        <v>193352.80766588121</v>
      </c>
      <c r="P59" s="38">
        <f>'Total Cost'!N59/(1+Assumptions!$D$49)^($A59-2022)</f>
        <v>105626262.71370006</v>
      </c>
      <c r="Q59" s="38">
        <f>'Total Cost'!O59/(1+Assumptions!$D$49)^($A59-2022)</f>
        <v>190227685.54087609</v>
      </c>
      <c r="R59" s="38">
        <f>'Total Cost'!P59/(1+Assumptions!$D$49)^($A59-2022)</f>
        <v>141234881.3021284</v>
      </c>
      <c r="S59" s="38">
        <f>'Total Cost'!Q59/(1+Assumptions!$D$49)^($A59-2022)</f>
        <v>50317764.102150895</v>
      </c>
      <c r="T59" s="38">
        <f>'Total Cost'!R59/(1+Assumptions!$D$49)^($A59-2022)</f>
        <v>34365917.511471391</v>
      </c>
      <c r="U59" s="38">
        <f>'Total Cost'!S59/(1+Assumptions!$D$49)^($A59-2022)</f>
        <v>19303506.804922838</v>
      </c>
      <c r="V59" s="84">
        <f t="shared" si="5"/>
        <v>108291754.66010021</v>
      </c>
      <c r="W59" s="84">
        <f t="shared" si="0"/>
        <v>193428858.83230466</v>
      </c>
      <c r="X59" s="84">
        <f t="shared" si="1"/>
        <v>144158257.06714422</v>
      </c>
      <c r="Y59" s="84">
        <f t="shared" si="2"/>
        <v>52301449.787162803</v>
      </c>
      <c r="Z59" s="84">
        <f t="shared" si="3"/>
        <v>36047177.161077306</v>
      </c>
      <c r="AA59" s="84">
        <f t="shared" si="4"/>
        <v>20233147.176709279</v>
      </c>
    </row>
    <row r="60" spans="1:27" x14ac:dyDescent="0.35">
      <c r="A60">
        <v>2079</v>
      </c>
      <c r="B60">
        <v>2070</v>
      </c>
      <c r="C60">
        <f>'[2]Total Frequency Model'!L60</f>
        <v>1.7496225284601556</v>
      </c>
      <c r="D60" s="36">
        <f>'Total Cost'!B60/(1+Assumptions!$D$49)^($A60-2022)</f>
        <v>1607675.2821709835</v>
      </c>
      <c r="E60" s="36">
        <f>'Total Cost'!C60/(1+Assumptions!$D$49)^($A60-2022)</f>
        <v>2062560.1488317654</v>
      </c>
      <c r="F60" s="36">
        <f>'Total Cost'!D60/(1+Assumptions!$D$49)^($A60-2022)</f>
        <v>2174723.5406111367</v>
      </c>
      <c r="G60" s="36">
        <f>'Total Cost'!E60/(1+Assumptions!$D$49)^($A60-2022)</f>
        <v>1430083.2451869794</v>
      </c>
      <c r="H60" s="36">
        <f>'Total Cost'!F60/(1+Assumptions!$D$49)^($A60-2022)</f>
        <v>1190178.2127699915</v>
      </c>
      <c r="I60" s="36">
        <f>'Total Cost'!G60/(1+Assumptions!$D$49)^($A60-2022)</f>
        <v>713483.79770766513</v>
      </c>
      <c r="J60" s="37">
        <f>'Total Cost'!H60/(1+Assumptions!$D$49)^($A60-2022)</f>
        <v>953776.44155938691</v>
      </c>
      <c r="K60" s="37">
        <f>'Total Cost'!I60/(1+Assumptions!$D$49)^($A60-2022)</f>
        <v>1016581.4555031754</v>
      </c>
      <c r="L60" s="37">
        <f>'Total Cost'!J60/(1+Assumptions!$D$49)^($A60-2022)</f>
        <v>643633.63503856049</v>
      </c>
      <c r="M60" s="37">
        <f>'Total Cost'!K60/(1+Assumptions!$D$49)^($A60-2022)</f>
        <v>481381.67304949893</v>
      </c>
      <c r="N60" s="37">
        <f>'Total Cost'!L60/(1+Assumptions!$D$49)^($A60-2022)</f>
        <v>429377.23323973501</v>
      </c>
      <c r="O60" s="37">
        <f>'Total Cost'!M60/(1+Assumptions!$D$49)^($A60-2022)</f>
        <v>183248.69252130963</v>
      </c>
      <c r="P60" s="38">
        <f>'Total Cost'!N60/(1+Assumptions!$D$49)^($A60-2022)</f>
        <v>100962014.9646571</v>
      </c>
      <c r="Q60" s="38">
        <f>'Total Cost'!O60/(1+Assumptions!$D$49)^($A60-2022)</f>
        <v>181836677.49874774</v>
      </c>
      <c r="R60" s="38">
        <f>'Total Cost'!P60/(1+Assumptions!$D$49)^($A60-2022)</f>
        <v>135014435.70604551</v>
      </c>
      <c r="S60" s="38">
        <f>'Total Cost'!Q60/(1+Assumptions!$D$49)^($A60-2022)</f>
        <v>48116402.588906981</v>
      </c>
      <c r="T60" s="38">
        <f>'Total Cost'!R60/(1+Assumptions!$D$49)^($A60-2022)</f>
        <v>32858775.886505522</v>
      </c>
      <c r="U60" s="38">
        <f>'Total Cost'!S60/(1+Assumptions!$D$49)^($A60-2022)</f>
        <v>18455474.159375574</v>
      </c>
      <c r="V60" s="84">
        <f t="shared" si="5"/>
        <v>103523466.68838747</v>
      </c>
      <c r="W60" s="84">
        <f t="shared" si="0"/>
        <v>184915819.10308269</v>
      </c>
      <c r="X60" s="84">
        <f t="shared" si="1"/>
        <v>137832792.88169521</v>
      </c>
      <c r="Y60" s="84">
        <f t="shared" si="2"/>
        <v>50027867.50714346</v>
      </c>
      <c r="Z60" s="84">
        <f t="shared" si="3"/>
        <v>34478331.332515247</v>
      </c>
      <c r="AA60" s="84">
        <f t="shared" si="4"/>
        <v>19352206.649604548</v>
      </c>
    </row>
    <row r="61" spans="1:27" x14ac:dyDescent="0.35">
      <c r="A61">
        <v>2080</v>
      </c>
      <c r="B61">
        <v>2080</v>
      </c>
      <c r="C61">
        <f>'[2]Total Frequency Model'!L61</f>
        <v>2.0168244457759137</v>
      </c>
      <c r="D61" s="36">
        <f>'Total Cost'!B61/(1+Assumptions!$D$49)^($A61-2022)</f>
        <v>1560974.3789986551</v>
      </c>
      <c r="E61" s="36">
        <f>'Total Cost'!C61/(1+Assumptions!$D$49)^($A61-2022)</f>
        <v>2002645.4242192043</v>
      </c>
      <c r="F61" s="36">
        <f>'Total Cost'!D61/(1+Assumptions!$D$49)^($A61-2022)</f>
        <v>2111550.613451669</v>
      </c>
      <c r="G61" s="36">
        <f>'Total Cost'!E61/(1+Assumptions!$D$49)^($A61-2022)</f>
        <v>1388541.1627139198</v>
      </c>
      <c r="H61" s="36">
        <f>'Total Cost'!F61/(1+Assumptions!$D$49)^($A61-2022)</f>
        <v>1155605.0635222599</v>
      </c>
      <c r="I61" s="36">
        <f>'Total Cost'!G61/(1+Assumptions!$D$49)^($A61-2022)</f>
        <v>692758.00928428676</v>
      </c>
      <c r="J61" s="37">
        <f>'Total Cost'!H61/(1+Assumptions!$D$49)^($A61-2022)</f>
        <v>905668.95760516683</v>
      </c>
      <c r="K61" s="37">
        <f>'Total Cost'!I61/(1+Assumptions!$D$49)^($A61-2022)</f>
        <v>965319.34857122344</v>
      </c>
      <c r="L61" s="37">
        <f>'Total Cost'!J61/(1+Assumptions!$D$49)^($A61-2022)</f>
        <v>611189.75978640327</v>
      </c>
      <c r="M61" s="37">
        <f>'Total Cost'!K61/(1+Assumptions!$D$49)^($A61-2022)</f>
        <v>457158.24845158414</v>
      </c>
      <c r="N61" s="37">
        <f>'Total Cost'!L61/(1+Assumptions!$D$49)^($A61-2022)</f>
        <v>407756.77811083104</v>
      </c>
      <c r="O61" s="37">
        <f>'Total Cost'!M61/(1+Assumptions!$D$49)^($A61-2022)</f>
        <v>174017.46131735333</v>
      </c>
      <c r="P61" s="38">
        <f>'Total Cost'!N61/(1+Assumptions!$D$49)^($A61-2022)</f>
        <v>96695685.970024258</v>
      </c>
      <c r="Q61" s="38">
        <f>'Total Cost'!O61/(1+Assumptions!$D$49)^($A61-2022)</f>
        <v>174161568.26968315</v>
      </c>
      <c r="R61" s="38">
        <f>'Total Cost'!P61/(1+Assumptions!$D$49)^($A61-2022)</f>
        <v>129324744.79803748</v>
      </c>
      <c r="S61" s="38">
        <f>'Total Cost'!Q61/(1+Assumptions!$D$49)^($A61-2022)</f>
        <v>46102937.138822354</v>
      </c>
      <c r="T61" s="38">
        <f>'Total Cost'!R61/(1+Assumptions!$D$49)^($A61-2022)</f>
        <v>31480258.961737957</v>
      </c>
      <c r="U61" s="38">
        <f>'Total Cost'!S61/(1+Assumptions!$D$49)^($A61-2022)</f>
        <v>17679808.948527131</v>
      </c>
      <c r="V61" s="84">
        <f t="shared" si="5"/>
        <v>99162329.306628078</v>
      </c>
      <c r="W61" s="84">
        <f t="shared" si="0"/>
        <v>177129533.04247358</v>
      </c>
      <c r="X61" s="84">
        <f t="shared" si="1"/>
        <v>132047485.17127556</v>
      </c>
      <c r="Y61" s="84">
        <f t="shared" si="2"/>
        <v>47948636.54998786</v>
      </c>
      <c r="Z61" s="84">
        <f t="shared" si="3"/>
        <v>33043620.803371049</v>
      </c>
      <c r="AA61" s="84">
        <f t="shared" si="4"/>
        <v>18546584.419128772</v>
      </c>
    </row>
    <row r="62" spans="1:27" x14ac:dyDescent="0.35">
      <c r="A62">
        <v>2081</v>
      </c>
      <c r="B62">
        <v>2080</v>
      </c>
      <c r="C62">
        <f>'[2]Total Frequency Model'!L62</f>
        <v>2.0168244457759137</v>
      </c>
      <c r="D62" s="36">
        <f>'Total Cost'!B62/(1+Assumptions!$D$49)^($A62-2022)</f>
        <v>1512629.0084534986</v>
      </c>
      <c r="E62" s="36">
        <f>'Total Cost'!C62/(1+Assumptions!$D$49)^($A62-2022)</f>
        <v>1940620.9372019689</v>
      </c>
      <c r="F62" s="36">
        <f>'Total Cost'!D62/(1+Assumptions!$D$49)^($A62-2022)</f>
        <v>2046153.1936057014</v>
      </c>
      <c r="G62" s="36">
        <f>'Total Cost'!E62/(1+Assumptions!$D$49)^($A62-2022)</f>
        <v>1345536.2691475889</v>
      </c>
      <c r="H62" s="36">
        <f>'Total Cost'!F62/(1+Assumptions!$D$49)^($A62-2022)</f>
        <v>1119814.498506272</v>
      </c>
      <c r="I62" s="36">
        <f>'Total Cost'!G62/(1+Assumptions!$D$49)^($A62-2022)</f>
        <v>671302.40879040922</v>
      </c>
      <c r="J62" s="37">
        <f>'Total Cost'!H62/(1+Assumptions!$D$49)^($A62-2022)</f>
        <v>858286.30447386682</v>
      </c>
      <c r="K62" s="37">
        <f>'Total Cost'!I62/(1+Assumptions!$D$49)^($A62-2022)</f>
        <v>914828.48908318859</v>
      </c>
      <c r="L62" s="37">
        <f>'Total Cost'!J62/(1+Assumptions!$D$49)^($A62-2022)</f>
        <v>579232.99732446473</v>
      </c>
      <c r="M62" s="37">
        <f>'Total Cost'!K62/(1+Assumptions!$D$49)^($A62-2022)</f>
        <v>433294.98810469243</v>
      </c>
      <c r="N62" s="37">
        <f>'Total Cost'!L62/(1+Assumptions!$D$49)^($A62-2022)</f>
        <v>386458.96333602915</v>
      </c>
      <c r="O62" s="37">
        <f>'Total Cost'!M62/(1+Assumptions!$D$49)^($A62-2022)</f>
        <v>164924.33367791789</v>
      </c>
      <c r="P62" s="38">
        <f>'Total Cost'!N62/(1+Assumptions!$D$49)^($A62-2022)</f>
        <v>92426734.482758537</v>
      </c>
      <c r="Q62" s="38">
        <f>'Total Cost'!O62/(1+Assumptions!$D$49)^($A62-2022)</f>
        <v>166480997.73532909</v>
      </c>
      <c r="R62" s="38">
        <f>'Total Cost'!P62/(1+Assumptions!$D$49)^($A62-2022)</f>
        <v>123630228.15501682</v>
      </c>
      <c r="S62" s="38">
        <f>'Total Cost'!Q62/(1+Assumptions!$D$49)^($A62-2022)</f>
        <v>44086548.142416574</v>
      </c>
      <c r="T62" s="38">
        <f>'Total Cost'!R62/(1+Assumptions!$D$49)^($A62-2022)</f>
        <v>30100043.232650165</v>
      </c>
      <c r="U62" s="38">
        <f>'Total Cost'!S62/(1+Assumptions!$D$49)^($A62-2022)</f>
        <v>16903308.634945303</v>
      </c>
      <c r="V62" s="84">
        <f t="shared" si="5"/>
        <v>94797649.795685902</v>
      </c>
      <c r="W62" s="84">
        <f t="shared" si="0"/>
        <v>169336447.16161424</v>
      </c>
      <c r="X62" s="84">
        <f t="shared" si="1"/>
        <v>126255614.345947</v>
      </c>
      <c r="Y62" s="84">
        <f t="shared" si="2"/>
        <v>45865379.399668857</v>
      </c>
      <c r="Z62" s="84">
        <f t="shared" si="3"/>
        <v>31606316.694492467</v>
      </c>
      <c r="AA62" s="84">
        <f t="shared" si="4"/>
        <v>17739535.37741363</v>
      </c>
    </row>
    <row r="63" spans="1:27" x14ac:dyDescent="0.35">
      <c r="A63">
        <v>2082</v>
      </c>
      <c r="B63">
        <v>2080</v>
      </c>
      <c r="C63">
        <f>'[2]Total Frequency Model'!L63</f>
        <v>2.0168244457759137</v>
      </c>
      <c r="D63" s="36">
        <f>'Total Cost'!B63/(1+Assumptions!$D$49)^($A63-2022)</f>
        <v>1465780.9557917069</v>
      </c>
      <c r="E63" s="36">
        <f>'Total Cost'!C63/(1+Assumptions!$D$49)^($A63-2022)</f>
        <v>1880517.4277792827</v>
      </c>
      <c r="F63" s="36">
        <f>'Total Cost'!D63/(1+Assumptions!$D$49)^($A63-2022)</f>
        <v>1982781.2153926578</v>
      </c>
      <c r="G63" s="36">
        <f>'Total Cost'!E63/(1+Assumptions!$D$49)^($A63-2022)</f>
        <v>1303863.2920705299</v>
      </c>
      <c r="H63" s="36">
        <f>'Total Cost'!F63/(1+Assumptions!$D$49)^($A63-2022)</f>
        <v>1085132.4130085891</v>
      </c>
      <c r="I63" s="36">
        <f>'Total Cost'!G63/(1+Assumptions!$D$49)^($A63-2022)</f>
        <v>650511.31565174577</v>
      </c>
      <c r="J63" s="37">
        <f>'Total Cost'!H63/(1+Assumptions!$D$49)^($A63-2022)</f>
        <v>813383.73869502754</v>
      </c>
      <c r="K63" s="37">
        <f>'Total Cost'!I63/(1+Assumptions!$D$49)^($A63-2022)</f>
        <v>866979.8130947334</v>
      </c>
      <c r="L63" s="37">
        <f>'Total Cost'!J63/(1+Assumptions!$D$49)^($A63-2022)</f>
        <v>548947.9923308969</v>
      </c>
      <c r="M63" s="37">
        <f>'Total Cost'!K63/(1+Assumptions!$D$49)^($A63-2022)</f>
        <v>410678.21282127814</v>
      </c>
      <c r="N63" s="37">
        <f>'Total Cost'!L63/(1+Assumptions!$D$49)^($A63-2022)</f>
        <v>366274.25560765929</v>
      </c>
      <c r="O63" s="37">
        <f>'Total Cost'!M63/(1+Assumptions!$D$49)^($A63-2022)</f>
        <v>156306.6328229215</v>
      </c>
      <c r="P63" s="38">
        <f>'Total Cost'!N63/(1+Assumptions!$D$49)^($A63-2022)</f>
        <v>88346701.647351697</v>
      </c>
      <c r="Q63" s="38">
        <f>'Total Cost'!O63/(1+Assumptions!$D$49)^($A63-2022)</f>
        <v>159139986.16843325</v>
      </c>
      <c r="R63" s="38">
        <f>'Total Cost'!P63/(1+Assumptions!$D$49)^($A63-2022)</f>
        <v>118187113.65008175</v>
      </c>
      <c r="S63" s="38">
        <f>'Total Cost'!Q63/(1+Assumptions!$D$49)^($A63-2022)</f>
        <v>42158626.522975817</v>
      </c>
      <c r="T63" s="38">
        <f>'Total Cost'!R63/(1+Assumptions!$D$49)^($A63-2022)</f>
        <v>28780520.799383089</v>
      </c>
      <c r="U63" s="38">
        <f>'Total Cost'!S63/(1+Assumptions!$D$49)^($A63-2022)</f>
        <v>16161008.825334679</v>
      </c>
      <c r="V63" s="84">
        <f t="shared" si="5"/>
        <v>90625866.341838434</v>
      </c>
      <c r="W63" s="84">
        <f t="shared" si="0"/>
        <v>161887483.40930727</v>
      </c>
      <c r="X63" s="84">
        <f t="shared" si="1"/>
        <v>120718842.85780531</v>
      </c>
      <c r="Y63" s="84">
        <f t="shared" si="2"/>
        <v>43873168.027867623</v>
      </c>
      <c r="Z63" s="84">
        <f t="shared" si="3"/>
        <v>30231927.467999339</v>
      </c>
      <c r="AA63" s="84">
        <f t="shared" si="4"/>
        <v>16967826.773809347</v>
      </c>
    </row>
    <row r="64" spans="1:27" x14ac:dyDescent="0.35">
      <c r="A64">
        <v>2083</v>
      </c>
      <c r="B64">
        <v>2080</v>
      </c>
      <c r="C64">
        <f>'[2]Total Frequency Model'!L64</f>
        <v>2.0168244457759137</v>
      </c>
      <c r="D64" s="36">
        <f>'Total Cost'!B64/(1+Assumptions!$D$49)^($A64-2022)</f>
        <v>1420383.8471657203</v>
      </c>
      <c r="E64" s="36">
        <f>'Total Cost'!C64/(1+Assumptions!$D$49)^($A64-2022)</f>
        <v>1822275.400821137</v>
      </c>
      <c r="F64" s="36">
        <f>'Total Cost'!D64/(1+Assumptions!$D$49)^($A64-2022)</f>
        <v>1921371.9482978154</v>
      </c>
      <c r="G64" s="36">
        <f>'Total Cost'!E64/(1+Assumptions!$D$49)^($A64-2022)</f>
        <v>1263480.9803276465</v>
      </c>
      <c r="H64" s="36">
        <f>'Total Cost'!F64/(1+Assumptions!$D$49)^($A64-2022)</f>
        <v>1051524.4760025293</v>
      </c>
      <c r="I64" s="36">
        <f>'Total Cost'!G64/(1+Assumptions!$D$49)^($A64-2022)</f>
        <v>630364.14922664699</v>
      </c>
      <c r="J64" s="37">
        <f>'Total Cost'!H64/(1+Assumptions!$D$49)^($A64-2022)</f>
        <v>770831.39514963166</v>
      </c>
      <c r="K64" s="37">
        <f>'Total Cost'!I64/(1+Assumptions!$D$49)^($A64-2022)</f>
        <v>821634.99554016895</v>
      </c>
      <c r="L64" s="37">
        <f>'Total Cost'!J64/(1+Assumptions!$D$49)^($A64-2022)</f>
        <v>520247.24936938134</v>
      </c>
      <c r="M64" s="37">
        <f>'Total Cost'!K64/(1+Assumptions!$D$49)^($A64-2022)</f>
        <v>389242.77324375923</v>
      </c>
      <c r="N64" s="37">
        <f>'Total Cost'!L64/(1+Assumptions!$D$49)^($A64-2022)</f>
        <v>347144.44718232105</v>
      </c>
      <c r="O64" s="37">
        <f>'Total Cost'!M64/(1+Assumptions!$D$49)^($A64-2022)</f>
        <v>148139.48854499846</v>
      </c>
      <c r="P64" s="38">
        <f>'Total Cost'!N64/(1+Assumptions!$D$49)^($A64-2022)</f>
        <v>84447208.804419577</v>
      </c>
      <c r="Q64" s="38">
        <f>'Total Cost'!O64/(1+Assumptions!$D$49)^($A64-2022)</f>
        <v>152123487.52438447</v>
      </c>
      <c r="R64" s="38">
        <f>'Total Cost'!P64/(1+Assumptions!$D$49)^($A64-2022)</f>
        <v>112984275.75238949</v>
      </c>
      <c r="S64" s="38">
        <f>'Total Cost'!Q64/(1+Assumptions!$D$49)^($A64-2022)</f>
        <v>40315279.551404938</v>
      </c>
      <c r="T64" s="38">
        <f>'Total Cost'!R64/(1+Assumptions!$D$49)^($A64-2022)</f>
        <v>27519015.459104422</v>
      </c>
      <c r="U64" s="38">
        <f>'Total Cost'!S64/(1+Assumptions!$D$49)^($A64-2022)</f>
        <v>15451399.263615265</v>
      </c>
      <c r="V64" s="84">
        <f t="shared" si="5"/>
        <v>86638424.046734929</v>
      </c>
      <c r="W64" s="84">
        <f t="shared" si="0"/>
        <v>154767397.92074576</v>
      </c>
      <c r="X64" s="84">
        <f t="shared" si="1"/>
        <v>115425894.95005669</v>
      </c>
      <c r="Y64" s="84">
        <f t="shared" si="2"/>
        <v>41968003.304976344</v>
      </c>
      <c r="Z64" s="84">
        <f t="shared" si="3"/>
        <v>28917684.382289272</v>
      </c>
      <c r="AA64" s="84">
        <f t="shared" si="4"/>
        <v>16229902.901386911</v>
      </c>
    </row>
    <row r="65" spans="1:27" x14ac:dyDescent="0.35">
      <c r="A65">
        <v>2084</v>
      </c>
      <c r="B65">
        <v>2080</v>
      </c>
      <c r="C65">
        <f>'[2]Total Frequency Model'!L65</f>
        <v>2.0168244457759137</v>
      </c>
      <c r="D65" s="36">
        <f>'Total Cost'!B65/(1+Assumptions!$D$49)^($A65-2022)</f>
        <v>1376392.7449852782</v>
      </c>
      <c r="E65" s="36">
        <f>'Total Cost'!C65/(1+Assumptions!$D$49)^($A65-2022)</f>
        <v>1765837.2038377016</v>
      </c>
      <c r="F65" s="36">
        <f>'Total Cost'!D65/(1+Assumptions!$D$49)^($A65-2022)</f>
        <v>1861864.6046506281</v>
      </c>
      <c r="G65" s="36">
        <f>'Total Cost'!E65/(1+Assumptions!$D$49)^($A65-2022)</f>
        <v>1224349.3603648113</v>
      </c>
      <c r="H65" s="36">
        <f>'Total Cost'!F65/(1+Assumptions!$D$49)^($A65-2022)</f>
        <v>1018957.4197371632</v>
      </c>
      <c r="I65" s="36">
        <f>'Total Cost'!G65/(1+Assumptions!$D$49)^($A65-2022)</f>
        <v>610840.96628222615</v>
      </c>
      <c r="J65" s="37">
        <f>'Total Cost'!H65/(1+Assumptions!$D$49)^($A65-2022)</f>
        <v>730506.21136775357</v>
      </c>
      <c r="K65" s="37">
        <f>'Total Cost'!I65/(1+Assumptions!$D$49)^($A65-2022)</f>
        <v>778662.95584100124</v>
      </c>
      <c r="L65" s="37">
        <f>'Total Cost'!J65/(1+Assumptions!$D$49)^($A65-2022)</f>
        <v>493047.85420122446</v>
      </c>
      <c r="M65" s="37">
        <f>'Total Cost'!K65/(1+Assumptions!$D$49)^($A65-2022)</f>
        <v>368926.92702188704</v>
      </c>
      <c r="N65" s="37">
        <f>'Total Cost'!L65/(1+Assumptions!$D$49)^($A65-2022)</f>
        <v>329014.37570542627</v>
      </c>
      <c r="O65" s="37">
        <f>'Total Cost'!M65/(1+Assumptions!$D$49)^($A65-2022)</f>
        <v>140399.33223895478</v>
      </c>
      <c r="P65" s="38">
        <f>'Total Cost'!N65/(1+Assumptions!$D$49)^($A65-2022)</f>
        <v>80720249.627588779</v>
      </c>
      <c r="Q65" s="38">
        <f>'Total Cost'!O65/(1+Assumptions!$D$49)^($A65-2022)</f>
        <v>145417123.83178765</v>
      </c>
      <c r="R65" s="38">
        <f>'Total Cost'!P65/(1+Assumptions!$D$49)^($A65-2022)</f>
        <v>108011082.35338899</v>
      </c>
      <c r="S65" s="38">
        <f>'Total Cost'!Q65/(1+Assumptions!$D$49)^($A65-2022)</f>
        <v>38552786.244832329</v>
      </c>
      <c r="T65" s="38">
        <f>'Total Cost'!R65/(1+Assumptions!$D$49)^($A65-2022)</f>
        <v>26312969.308584984</v>
      </c>
      <c r="U65" s="38">
        <f>'Total Cost'!S65/(1+Assumptions!$D$49)^($A65-2022)</f>
        <v>14773036.543340297</v>
      </c>
      <c r="V65" s="84">
        <f t="shared" si="5"/>
        <v>82827148.583941817</v>
      </c>
      <c r="W65" s="84">
        <f t="shared" si="0"/>
        <v>147961623.99146634</v>
      </c>
      <c r="X65" s="84">
        <f t="shared" si="1"/>
        <v>110365994.81224085</v>
      </c>
      <c r="Y65" s="84">
        <f t="shared" si="2"/>
        <v>40146062.53221903</v>
      </c>
      <c r="Z65" s="84">
        <f t="shared" si="3"/>
        <v>27660941.104027573</v>
      </c>
      <c r="AA65" s="84">
        <f t="shared" si="4"/>
        <v>15524276.841861479</v>
      </c>
    </row>
    <row r="66" spans="1:27" x14ac:dyDescent="0.35">
      <c r="A66">
        <v>2085</v>
      </c>
      <c r="B66">
        <v>2080</v>
      </c>
      <c r="C66">
        <f>'[2]Total Frequency Model'!L66</f>
        <v>2.0168244457759137</v>
      </c>
      <c r="D66" s="36">
        <f>'Total Cost'!B66/(1+Assumptions!$D$49)^($A66-2022)</f>
        <v>1333764.1034346947</v>
      </c>
      <c r="E66" s="36">
        <f>'Total Cost'!C66/(1+Assumptions!$D$49)^($A66-2022)</f>
        <v>1711146.9699104025</v>
      </c>
      <c r="F66" s="36">
        <f>'Total Cost'!D66/(1+Assumptions!$D$49)^($A66-2022)</f>
        <v>1804200.2794523584</v>
      </c>
      <c r="G66" s="36">
        <f>'Total Cost'!E66/(1+Assumptions!$D$49)^($A66-2022)</f>
        <v>1186429.6966599317</v>
      </c>
      <c r="H66" s="36">
        <f>'Total Cost'!F66/(1+Assumptions!$D$49)^($A66-2022)</f>
        <v>987399.00680630491</v>
      </c>
      <c r="I66" s="36">
        <f>'Total Cost'!G66/(1+Assumptions!$D$49)^($A66-2022)</f>
        <v>591922.44125299435</v>
      </c>
      <c r="J66" s="37">
        <f>'Total Cost'!H66/(1+Assumptions!$D$49)^($A66-2022)</f>
        <v>692291.57107134769</v>
      </c>
      <c r="K66" s="37">
        <f>'Total Cost'!I66/(1+Assumptions!$D$49)^($A66-2022)</f>
        <v>737939.47835837398</v>
      </c>
      <c r="L66" s="37">
        <f>'Total Cost'!J66/(1+Assumptions!$D$49)^($A66-2022)</f>
        <v>467271.23382699571</v>
      </c>
      <c r="M66" s="37">
        <f>'Total Cost'!K66/(1+Assumptions!$D$49)^($A66-2022)</f>
        <v>349672.16055341804</v>
      </c>
      <c r="N66" s="37">
        <f>'Total Cost'!L66/(1+Assumptions!$D$49)^($A66-2022)</f>
        <v>311831.76480645651</v>
      </c>
      <c r="O66" s="37">
        <f>'Total Cost'!M66/(1+Assumptions!$D$49)^($A66-2022)</f>
        <v>133063.82875269573</v>
      </c>
      <c r="P66" s="38">
        <f>'Total Cost'!N66/(1+Assumptions!$D$49)^($A66-2022)</f>
        <v>77158173.548160255</v>
      </c>
      <c r="Q66" s="38">
        <f>'Total Cost'!O66/(1+Assumptions!$D$49)^($A66-2022)</f>
        <v>139007155.47343981</v>
      </c>
      <c r="R66" s="38">
        <f>'Total Cost'!P66/(1+Assumptions!$D$49)^($A66-2022)</f>
        <v>103257372.84007137</v>
      </c>
      <c r="S66" s="38">
        <f>'Total Cost'!Q66/(1+Assumptions!$D$49)^($A66-2022)</f>
        <v>36867589.770622559</v>
      </c>
      <c r="T66" s="38">
        <f>'Total Cost'!R66/(1+Assumptions!$D$49)^($A66-2022)</f>
        <v>25159937.502909236</v>
      </c>
      <c r="U66" s="38">
        <f>'Total Cost'!S66/(1+Assumptions!$D$49)^($A66-2022)</f>
        <v>14124541.142285828</v>
      </c>
      <c r="V66" s="84">
        <f t="shared" si="5"/>
        <v>79184229.222666293</v>
      </c>
      <c r="W66" s="84">
        <f t="shared" si="0"/>
        <v>141456241.92170858</v>
      </c>
      <c r="X66" s="84">
        <f t="shared" si="1"/>
        <v>105528844.35335071</v>
      </c>
      <c r="Y66" s="84">
        <f t="shared" si="2"/>
        <v>38403691.627835907</v>
      </c>
      <c r="Z66" s="84">
        <f t="shared" si="3"/>
        <v>26459168.274521999</v>
      </c>
      <c r="AA66" s="84">
        <f t="shared" si="4"/>
        <v>14849527.412291517</v>
      </c>
    </row>
    <row r="67" spans="1:27" x14ac:dyDescent="0.35">
      <c r="A67">
        <v>2086</v>
      </c>
      <c r="B67">
        <v>2080</v>
      </c>
      <c r="C67">
        <f>'[2]Total Frequency Model'!L67</f>
        <v>2.0168244457759137</v>
      </c>
      <c r="D67" s="36">
        <f>'Total Cost'!B67/(1+Assumptions!$D$49)^($A67-2022)</f>
        <v>1292455.7253678215</v>
      </c>
      <c r="E67" s="36">
        <f>'Total Cost'!C67/(1+Assumptions!$D$49)^($A67-2022)</f>
        <v>1658150.5623904995</v>
      </c>
      <c r="F67" s="36">
        <f>'Total Cost'!D67/(1+Assumptions!$D$49)^($A67-2022)</f>
        <v>1748321.8920673244</v>
      </c>
      <c r="G67" s="36">
        <f>'Total Cost'!E67/(1+Assumptions!$D$49)^($A67-2022)</f>
        <v>1149684.4533795158</v>
      </c>
      <c r="H67" s="36">
        <f>'Total Cost'!F67/(1+Assumptions!$D$49)^($A67-2022)</f>
        <v>956817.99823741824</v>
      </c>
      <c r="I67" s="36">
        <f>'Total Cost'!G67/(1+Assumptions!$D$49)^($A67-2022)</f>
        <v>573589.84711091314</v>
      </c>
      <c r="J67" s="37">
        <f>'Total Cost'!H67/(1+Assumptions!$D$49)^($A67-2022)</f>
        <v>656076.96640086849</v>
      </c>
      <c r="K67" s="37">
        <f>'Total Cost'!I67/(1+Assumptions!$D$49)^($A67-2022)</f>
        <v>699346.85273671825</v>
      </c>
      <c r="L67" s="37">
        <f>'Total Cost'!J67/(1+Assumptions!$D$49)^($A67-2022)</f>
        <v>442842.92910118168</v>
      </c>
      <c r="M67" s="37">
        <f>'Total Cost'!K67/(1+Assumptions!$D$49)^($A67-2022)</f>
        <v>331423.02005574369</v>
      </c>
      <c r="N67" s="37">
        <f>'Total Cost'!L67/(1+Assumptions!$D$49)^($A67-2022)</f>
        <v>295547.07304133906</v>
      </c>
      <c r="O67" s="37">
        <f>'Total Cost'!M67/(1+Assumptions!$D$49)^($A67-2022)</f>
        <v>126111.81180764237</v>
      </c>
      <c r="P67" s="38">
        <f>'Total Cost'!N67/(1+Assumptions!$D$49)^($A67-2022)</f>
        <v>73753669.918848857</v>
      </c>
      <c r="Q67" s="38">
        <f>'Total Cost'!O67/(1+Assumptions!$D$49)^($A67-2022)</f>
        <v>132880452.79156692</v>
      </c>
      <c r="R67" s="38">
        <f>'Total Cost'!P67/(1+Assumptions!$D$49)^($A67-2022)</f>
        <v>98713437.144341186</v>
      </c>
      <c r="S67" s="38">
        <f>'Total Cost'!Q67/(1+Assumptions!$D$49)^($A67-2022)</f>
        <v>35256290.187095135</v>
      </c>
      <c r="T67" s="38">
        <f>'Total Cost'!R67/(1+Assumptions!$D$49)^($A67-2022)</f>
        <v>24057583.24688375</v>
      </c>
      <c r="U67" s="38">
        <f>'Total Cost'!S67/(1+Assumptions!$D$49)^($A67-2022)</f>
        <v>13504594.588841593</v>
      </c>
      <c r="V67" s="84">
        <f t="shared" si="5"/>
        <v>75702202.610617548</v>
      </c>
      <c r="W67" s="84">
        <f t="shared" si="0"/>
        <v>135237950.20669413</v>
      </c>
      <c r="X67" s="84">
        <f t="shared" si="1"/>
        <v>100904601.9655097</v>
      </c>
      <c r="Y67" s="84">
        <f t="shared" si="2"/>
        <v>36737397.660530396</v>
      </c>
      <c r="Z67" s="84">
        <f t="shared" si="3"/>
        <v>25309948.318162508</v>
      </c>
      <c r="AA67" s="84">
        <f t="shared" si="4"/>
        <v>14204296.247760149</v>
      </c>
    </row>
    <row r="68" spans="1:27" x14ac:dyDescent="0.35">
      <c r="A68">
        <v>2087</v>
      </c>
      <c r="B68">
        <v>2080</v>
      </c>
      <c r="C68">
        <f>'[2]Total Frequency Model'!L68</f>
        <v>2.0168244457759137</v>
      </c>
      <c r="D68" s="36">
        <f>'Total Cost'!B68/(1+Assumptions!$D$49)^($A68-2022)</f>
        <v>1252426.7205380311</v>
      </c>
      <c r="E68" s="36">
        <f>'Total Cost'!C68/(1+Assumptions!$D$49)^($A68-2022)</f>
        <v>1606795.5213104195</v>
      </c>
      <c r="F68" s="36">
        <f>'Total Cost'!D68/(1+Assumptions!$D$49)^($A68-2022)</f>
        <v>1694174.1297200499</v>
      </c>
      <c r="G68" s="36">
        <f>'Total Cost'!E68/(1+Assumptions!$D$49)^($A68-2022)</f>
        <v>1114077.2572227835</v>
      </c>
      <c r="H68" s="36">
        <f>'Total Cost'!F68/(1+Assumptions!$D$49)^($A68-2022)</f>
        <v>927184.12256885238</v>
      </c>
      <c r="I68" s="36">
        <f>'Total Cost'!G68/(1+Assumptions!$D$49)^($A68-2022)</f>
        <v>555825.03682792466</v>
      </c>
      <c r="J68" s="37">
        <f>'Total Cost'!H68/(1+Assumptions!$D$49)^($A68-2022)</f>
        <v>621757.67784613417</v>
      </c>
      <c r="K68" s="37">
        <f>'Total Cost'!I68/(1+Assumptions!$D$49)^($A68-2022)</f>
        <v>662773.53309586213</v>
      </c>
      <c r="L68" s="37">
        <f>'Total Cost'!J68/(1+Assumptions!$D$49)^($A68-2022)</f>
        <v>419692.37926087237</v>
      </c>
      <c r="M68" s="37">
        <f>'Total Cost'!K68/(1+Assumptions!$D$49)^($A68-2022)</f>
        <v>314126.95147985499</v>
      </c>
      <c r="N68" s="37">
        <f>'Total Cost'!L68/(1+Assumptions!$D$49)^($A68-2022)</f>
        <v>280113.35074468987</v>
      </c>
      <c r="O68" s="37">
        <f>'Total Cost'!M68/(1+Assumptions!$D$49)^($A68-2022)</f>
        <v>119523.22280161278</v>
      </c>
      <c r="P68" s="38">
        <f>'Total Cost'!N68/(1+Assumptions!$D$49)^($A68-2022)</f>
        <v>70499752.883597136</v>
      </c>
      <c r="Q68" s="38">
        <f>'Total Cost'!O68/(1+Assumptions!$D$49)^($A68-2022)</f>
        <v>127024468.95822482</v>
      </c>
      <c r="R68" s="38">
        <f>'Total Cost'!P68/(1+Assumptions!$D$49)^($A68-2022)</f>
        <v>94369995.724985003</v>
      </c>
      <c r="S68" s="38">
        <f>'Total Cost'!Q68/(1+Assumptions!$D$49)^($A68-2022)</f>
        <v>33715637.505993813</v>
      </c>
      <c r="T68" s="38">
        <f>'Total Cost'!R68/(1+Assumptions!$D$49)^($A68-2022)</f>
        <v>23003673.008793082</v>
      </c>
      <c r="U68" s="38">
        <f>'Total Cost'!S68/(1+Assumptions!$D$49)^($A68-2022)</f>
        <v>12911936.754334772</v>
      </c>
      <c r="V68" s="84">
        <f t="shared" si="5"/>
        <v>72373937.281981304</v>
      </c>
      <c r="W68" s="84">
        <f t="shared" ref="W68:W131" si="6">SUM(E68,K68,Q68)</f>
        <v>129294038.0126311</v>
      </c>
      <c r="X68" s="84">
        <f t="shared" ref="X68:X131" si="7">SUM(F68,L68,R68)</f>
        <v>96483862.233965933</v>
      </c>
      <c r="Y68" s="84">
        <f t="shared" ref="Y68:Y131" si="8">SUM(G68,M68,S68)</f>
        <v>35143841.714696452</v>
      </c>
      <c r="Z68" s="84">
        <f t="shared" ref="Z68:Z131" si="9">SUM(H68,N68,T68)</f>
        <v>24210970.482106626</v>
      </c>
      <c r="AA68" s="84">
        <f t="shared" ref="AA68:AA131" si="10">SUM(I68,O68,U68)</f>
        <v>13587285.01396431</v>
      </c>
    </row>
    <row r="69" spans="1:27" x14ac:dyDescent="0.35">
      <c r="A69">
        <v>2088</v>
      </c>
      <c r="B69">
        <v>2080</v>
      </c>
      <c r="C69">
        <f>'[2]Total Frequency Model'!L69</f>
        <v>2.0168244457759137</v>
      </c>
      <c r="D69" s="36">
        <f>'Total Cost'!B69/(1+Assumptions!$D$49)^($A69-2022)</f>
        <v>1213637.4651218676</v>
      </c>
      <c r="E69" s="36">
        <f>'Total Cost'!C69/(1+Assumptions!$D$49)^($A69-2022)</f>
        <v>1557031.011454799</v>
      </c>
      <c r="F69" s="36">
        <f>'Total Cost'!D69/(1+Assumptions!$D$49)^($A69-2022)</f>
        <v>1641703.3927423712</v>
      </c>
      <c r="G69" s="36">
        <f>'Total Cost'!E69/(1+Assumptions!$D$49)^($A69-2022)</f>
        <v>1079572.861416545</v>
      </c>
      <c r="H69" s="36">
        <f>'Total Cost'!F69/(1+Assumptions!$D$49)^($A69-2022)</f>
        <v>898468.04588479339</v>
      </c>
      <c r="I69" s="36">
        <f>'Total Cost'!G69/(1+Assumptions!$D$49)^($A69-2022)</f>
        <v>538610.4254126118</v>
      </c>
      <c r="J69" s="37">
        <f>'Total Cost'!H69/(1+Assumptions!$D$49)^($A69-2022)</f>
        <v>589234.47095322888</v>
      </c>
      <c r="K69" s="37">
        <f>'Total Cost'!I69/(1+Assumptions!$D$49)^($A69-2022)</f>
        <v>628113.81508352852</v>
      </c>
      <c r="L69" s="37">
        <f>'Total Cost'!J69/(1+Assumptions!$D$49)^($A69-2022)</f>
        <v>397752.71774404199</v>
      </c>
      <c r="M69" s="37">
        <f>'Total Cost'!K69/(1+Assumptions!$D$49)^($A69-2022)</f>
        <v>297734.14880361076</v>
      </c>
      <c r="N69" s="37">
        <f>'Total Cost'!L69/(1+Assumptions!$D$49)^($A69-2022)</f>
        <v>265486.10437758465</v>
      </c>
      <c r="O69" s="37">
        <f>'Total Cost'!M69/(1+Assumptions!$D$49)^($A69-2022)</f>
        <v>113279.0528169437</v>
      </c>
      <c r="P69" s="38">
        <f>'Total Cost'!N69/(1+Assumptions!$D$49)^($A69-2022)</f>
        <v>67389746.921936601</v>
      </c>
      <c r="Q69" s="38">
        <f>'Total Cost'!O69/(1+Assumptions!$D$49)^($A69-2022)</f>
        <v>121427214.05440663</v>
      </c>
      <c r="R69" s="38">
        <f>'Total Cost'!P69/(1+Assumptions!$D$49)^($A69-2022)</f>
        <v>90218180.44065626</v>
      </c>
      <c r="S69" s="38">
        <f>'Total Cost'!Q69/(1+Assumptions!$D$49)^($A69-2022)</f>
        <v>32242525.062416602</v>
      </c>
      <c r="T69" s="38">
        <f>'Total Cost'!R69/(1+Assumptions!$D$49)^($A69-2022)</f>
        <v>21996071.946613848</v>
      </c>
      <c r="U69" s="38">
        <f>'Total Cost'!S69/(1+Assumptions!$D$49)^($A69-2022)</f>
        <v>12345363.265679885</v>
      </c>
      <c r="V69" s="84">
        <f t="shared" ref="V69:V131" si="11">SUM(D69,J69,P69)</f>
        <v>69192618.858011693</v>
      </c>
      <c r="W69" s="84">
        <f t="shared" si="6"/>
        <v>123612358.88094495</v>
      </c>
      <c r="X69" s="84">
        <f t="shared" si="7"/>
        <v>92257636.551142678</v>
      </c>
      <c r="Y69" s="84">
        <f t="shared" si="8"/>
        <v>33619832.072636761</v>
      </c>
      <c r="Z69" s="84">
        <f t="shared" si="9"/>
        <v>23160026.096876226</v>
      </c>
      <c r="AA69" s="84">
        <f t="shared" si="10"/>
        <v>12997252.743909441</v>
      </c>
    </row>
    <row r="70" spans="1:27" x14ac:dyDescent="0.35">
      <c r="A70">
        <v>2089</v>
      </c>
      <c r="B70">
        <v>2080</v>
      </c>
      <c r="C70">
        <f>'[2]Total Frequency Model'!L70</f>
        <v>2.0168244457759137</v>
      </c>
      <c r="D70" s="36">
        <f>'Total Cost'!B70/(1+Assumptions!$D$49)^($A70-2022)</f>
        <v>1176049.5624963043</v>
      </c>
      <c r="E70" s="36">
        <f>'Total Cost'!C70/(1+Assumptions!$D$49)^($A70-2022)</f>
        <v>1508807.7720398318</v>
      </c>
      <c r="F70" s="36">
        <f>'Total Cost'!D70/(1+Assumptions!$D$49)^($A70-2022)</f>
        <v>1590857.7415163184</v>
      </c>
      <c r="G70" s="36">
        <f>'Total Cost'!E70/(1+Assumptions!$D$49)^($A70-2022)</f>
        <v>1046137.1108252007</v>
      </c>
      <c r="H70" s="36">
        <f>'Total Cost'!F70/(1+Assumptions!$D$49)^($A70-2022)</f>
        <v>870641.34277827153</v>
      </c>
      <c r="I70" s="36">
        <f>'Total Cost'!G70/(1+Assumptions!$D$49)^($A70-2022)</f>
        <v>521928.97250320471</v>
      </c>
      <c r="J70" s="37">
        <f>'Total Cost'!H70/(1+Assumptions!$D$49)^($A70-2022)</f>
        <v>558413.30892791075</v>
      </c>
      <c r="K70" s="37">
        <f>'Total Cost'!I70/(1+Assumptions!$D$49)^($A70-2022)</f>
        <v>595267.5298519677</v>
      </c>
      <c r="L70" s="37">
        <f>'Total Cost'!J70/(1+Assumptions!$D$49)^($A70-2022)</f>
        <v>376960.57870572893</v>
      </c>
      <c r="M70" s="37">
        <f>'Total Cost'!K70/(1+Assumptions!$D$49)^($A70-2022)</f>
        <v>282197.41026553971</v>
      </c>
      <c r="N70" s="37">
        <f>'Total Cost'!L70/(1+Assumptions!$D$49)^($A70-2022)</f>
        <v>251623.16797823209</v>
      </c>
      <c r="O70" s="37">
        <f>'Total Cost'!M70/(1+Assumptions!$D$49)^($A70-2022)</f>
        <v>107361.28766591953</v>
      </c>
      <c r="P70" s="38">
        <f>'Total Cost'!N70/(1+Assumptions!$D$49)^($A70-2022)</f>
        <v>64417273.037779517</v>
      </c>
      <c r="Q70" s="38">
        <f>'Total Cost'!O70/(1+Assumptions!$D$49)^($A70-2022)</f>
        <v>116077230.3039244</v>
      </c>
      <c r="R70" s="38">
        <f>'Total Cost'!P70/(1+Assumptions!$D$49)^($A70-2022)</f>
        <v>86249516.27415286</v>
      </c>
      <c r="S70" s="38">
        <f>'Total Cost'!Q70/(1+Assumptions!$D$49)^($A70-2022)</f>
        <v>30833983.178552467</v>
      </c>
      <c r="T70" s="38">
        <f>'Total Cost'!R70/(1+Assumptions!$D$49)^($A70-2022)</f>
        <v>21032739.537238158</v>
      </c>
      <c r="U70" s="38">
        <f>'Total Cost'!S70/(1+Assumptions!$D$49)^($A70-2022)</f>
        <v>11803723.032998176</v>
      </c>
      <c r="V70" s="84">
        <f t="shared" si="11"/>
        <v>66151735.909203731</v>
      </c>
      <c r="W70" s="84">
        <f t="shared" si="6"/>
        <v>118181305.6058162</v>
      </c>
      <c r="X70" s="84">
        <f t="shared" si="7"/>
        <v>88217334.59437491</v>
      </c>
      <c r="Y70" s="84">
        <f t="shared" si="8"/>
        <v>32162317.69964321</v>
      </c>
      <c r="Z70" s="84">
        <f t="shared" si="9"/>
        <v>22155004.047994662</v>
      </c>
      <c r="AA70" s="84">
        <f t="shared" si="10"/>
        <v>12433013.293167301</v>
      </c>
    </row>
    <row r="71" spans="1:27" x14ac:dyDescent="0.35">
      <c r="A71">
        <v>2090</v>
      </c>
      <c r="B71">
        <v>2090</v>
      </c>
      <c r="C71">
        <f>'[2]Total Frequency Model'!L71</f>
        <v>2.3099820251647696</v>
      </c>
      <c r="D71" s="36">
        <f>'Total Cost'!B71/(1+Assumptions!$D$49)^($A71-2022)</f>
        <v>1121322.4730763116</v>
      </c>
      <c r="E71" s="36">
        <f>'Total Cost'!C71/(1+Assumptions!$D$49)^($A71-2022)</f>
        <v>1438595.8860010044</v>
      </c>
      <c r="F71" s="36">
        <f>'Total Cost'!D71/(1+Assumptions!$D$49)^($A71-2022)</f>
        <v>1516827.686448189</v>
      </c>
      <c r="G71" s="36">
        <f>'Total Cost'!E71/(1+Assumptions!$D$49)^($A71-2022)</f>
        <v>997455.45570160274</v>
      </c>
      <c r="H71" s="36">
        <f>'Total Cost'!F71/(1+Assumptions!$D$49)^($A71-2022)</f>
        <v>830126.32696734695</v>
      </c>
      <c r="I71" s="36">
        <f>'Total Cost'!G71/(1+Assumptions!$D$49)^($A71-2022)</f>
        <v>497641.17506681272</v>
      </c>
      <c r="J71" s="37">
        <f>'Total Cost'!H71/(1+Assumptions!$D$49)^($A71-2022)</f>
        <v>520705.60940724384</v>
      </c>
      <c r="K71" s="37">
        <f>'Total Cost'!I71/(1+Assumptions!$D$49)^($A71-2022)</f>
        <v>555079.20344790432</v>
      </c>
      <c r="L71" s="37">
        <f>'Total Cost'!J71/(1+Assumptions!$D$49)^($A71-2022)</f>
        <v>351518.08848174254</v>
      </c>
      <c r="M71" s="37">
        <f>'Total Cost'!K71/(1+Assumptions!$D$49)^($A71-2022)</f>
        <v>263176.18074551364</v>
      </c>
      <c r="N71" s="37">
        <f>'Total Cost'!L71/(1+Assumptions!$D$49)^($A71-2022)</f>
        <v>234654.32189691439</v>
      </c>
      <c r="O71" s="37">
        <f>'Total Cost'!M71/(1+Assumptions!$D$49)^($A71-2022)</f>
        <v>100118.62086717738</v>
      </c>
      <c r="P71" s="38">
        <f>'Total Cost'!N71/(1+Assumptions!$D$49)^($A71-2022)</f>
        <v>60587270.337588824</v>
      </c>
      <c r="Q71" s="38">
        <f>'Total Cost'!O71/(1+Assumptions!$D$49)^($A71-2022)</f>
        <v>109181401.80783558</v>
      </c>
      <c r="R71" s="38">
        <f>'Total Cost'!P71/(1+Assumptions!$D$49)^($A71-2022)</f>
        <v>81131593.916977584</v>
      </c>
      <c r="S71" s="38">
        <f>'Total Cost'!Q71/(1+Assumptions!$D$49)^($A71-2022)</f>
        <v>29013584.741524771</v>
      </c>
      <c r="T71" s="38">
        <f>'Total Cost'!R71/(1+Assumptions!$D$49)^($A71-2022)</f>
        <v>19788714.470564865</v>
      </c>
      <c r="U71" s="38">
        <f>'Total Cost'!S71/(1+Assumptions!$D$49)^($A71-2022)</f>
        <v>11104654.751897944</v>
      </c>
      <c r="V71" s="84">
        <f t="shared" si="11"/>
        <v>62229298.420072377</v>
      </c>
      <c r="W71" s="84">
        <f t="shared" si="6"/>
        <v>111175076.89728449</v>
      </c>
      <c r="X71" s="84">
        <f t="shared" si="7"/>
        <v>82999939.69190751</v>
      </c>
      <c r="Y71" s="84">
        <f t="shared" si="8"/>
        <v>30274216.377971888</v>
      </c>
      <c r="Z71" s="84">
        <f t="shared" si="9"/>
        <v>20853495.119429126</v>
      </c>
      <c r="AA71" s="84">
        <f t="shared" si="10"/>
        <v>11702414.547831934</v>
      </c>
    </row>
    <row r="72" spans="1:27" x14ac:dyDescent="0.35">
      <c r="A72">
        <v>2091</v>
      </c>
      <c r="B72">
        <v>2090</v>
      </c>
      <c r="C72">
        <f>'[2]Total Frequency Model'!L72</f>
        <v>2.3099820251647696</v>
      </c>
      <c r="D72" s="36">
        <f>'Total Cost'!B72/(1+Assumptions!$D$49)^($A72-2022)</f>
        <v>1086593.6836798703</v>
      </c>
      <c r="E72" s="36">
        <f>'Total Cost'!C72/(1+Assumptions!$D$49)^($A72-2022)</f>
        <v>1394040.7337133219</v>
      </c>
      <c r="F72" s="36">
        <f>'Total Cost'!D72/(1+Assumptions!$D$49)^($A72-2022)</f>
        <v>1469849.5953654058</v>
      </c>
      <c r="G72" s="36">
        <f>'Total Cost'!E72/(1+Assumptions!$D$49)^($A72-2022)</f>
        <v>966562.98606407049</v>
      </c>
      <c r="H72" s="36">
        <f>'Total Cost'!F72/(1+Assumptions!$D$49)^($A72-2022)</f>
        <v>804416.2541971131</v>
      </c>
      <c r="I72" s="36">
        <f>'Total Cost'!G72/(1+Assumptions!$D$49)^($A72-2022)</f>
        <v>482228.59217575635</v>
      </c>
      <c r="J72" s="37">
        <f>'Total Cost'!H72/(1+Assumptions!$D$49)^($A72-2022)</f>
        <v>493470.42946715705</v>
      </c>
      <c r="K72" s="37">
        <f>'Total Cost'!I72/(1+Assumptions!$D$49)^($A72-2022)</f>
        <v>526053.76634956384</v>
      </c>
      <c r="L72" s="37">
        <f>'Total Cost'!J72/(1+Assumptions!$D$49)^($A72-2022)</f>
        <v>333143.91401773167</v>
      </c>
      <c r="M72" s="37">
        <f>'Total Cost'!K72/(1+Assumptions!$D$49)^($A72-2022)</f>
        <v>249443.86064799028</v>
      </c>
      <c r="N72" s="37">
        <f>'Total Cost'!L72/(1+Assumptions!$D$49)^($A72-2022)</f>
        <v>222402.20626630494</v>
      </c>
      <c r="O72" s="37">
        <f>'Total Cost'!M72/(1+Assumptions!$D$49)^($A72-2022)</f>
        <v>94888.711822837999</v>
      </c>
      <c r="P72" s="38">
        <f>'Total Cost'!N72/(1+Assumptions!$D$49)^($A72-2022)</f>
        <v>57915456.313721485</v>
      </c>
      <c r="Q72" s="38">
        <f>'Total Cost'!O72/(1+Assumptions!$D$49)^($A72-2022)</f>
        <v>104372100.50901742</v>
      </c>
      <c r="R72" s="38">
        <f>'Total Cost'!P72/(1+Assumptions!$D$49)^($A72-2022)</f>
        <v>77563534.287242696</v>
      </c>
      <c r="S72" s="38">
        <f>'Total Cost'!Q72/(1+Assumptions!$D$49)^($A72-2022)</f>
        <v>27746475.884205028</v>
      </c>
      <c r="T72" s="38">
        <f>'Total Cost'!R72/(1+Assumptions!$D$49)^($A72-2022)</f>
        <v>18922296.897303846</v>
      </c>
      <c r="U72" s="38">
        <f>'Total Cost'!S72/(1+Assumptions!$D$49)^($A72-2022)</f>
        <v>10617579.706309086</v>
      </c>
      <c r="V72" s="84">
        <f t="shared" si="11"/>
        <v>59495520.426868513</v>
      </c>
      <c r="W72" s="84">
        <f t="shared" si="6"/>
        <v>106292195.00908031</v>
      </c>
      <c r="X72" s="84">
        <f t="shared" si="7"/>
        <v>79366527.796625838</v>
      </c>
      <c r="Y72" s="84">
        <f t="shared" si="8"/>
        <v>28962482.730917089</v>
      </c>
      <c r="Z72" s="84">
        <f t="shared" si="9"/>
        <v>19949115.357767265</v>
      </c>
      <c r="AA72" s="84">
        <f t="shared" si="10"/>
        <v>11194697.010307681</v>
      </c>
    </row>
    <row r="73" spans="1:27" x14ac:dyDescent="0.35">
      <c r="A73">
        <v>2092</v>
      </c>
      <c r="B73">
        <v>2090</v>
      </c>
      <c r="C73">
        <f>'[2]Total Frequency Model'!L73</f>
        <v>2.3099820251647696</v>
      </c>
      <c r="D73" s="36">
        <f>'Total Cost'!B73/(1+Assumptions!$D$49)^($A73-2022)</f>
        <v>1052940.4892544574</v>
      </c>
      <c r="E73" s="36">
        <f>'Total Cost'!C73/(1+Assumptions!$D$49)^($A73-2022)</f>
        <v>1350865.5114078501</v>
      </c>
      <c r="F73" s="36">
        <f>'Total Cost'!D73/(1+Assumptions!$D$49)^($A73-2022)</f>
        <v>1424326.4757744402</v>
      </c>
      <c r="G73" s="36">
        <f>'Total Cost'!E73/(1+Assumptions!$D$49)^($A73-2022)</f>
        <v>936627.2956740231</v>
      </c>
      <c r="H73" s="36">
        <f>'Total Cost'!F73/(1+Assumptions!$D$49)^($A73-2022)</f>
        <v>779502.45522326103</v>
      </c>
      <c r="I73" s="36">
        <f>'Total Cost'!G73/(1+Assumptions!$D$49)^($A73-2022)</f>
        <v>467293.35666525335</v>
      </c>
      <c r="J73" s="37">
        <f>'Total Cost'!H73/(1+Assumptions!$D$49)^($A73-2022)</f>
        <v>467660.45366501698</v>
      </c>
      <c r="K73" s="37">
        <f>'Total Cost'!I73/(1+Assumptions!$D$49)^($A73-2022)</f>
        <v>498546.85692932166</v>
      </c>
      <c r="L73" s="37">
        <f>'Total Cost'!J73/(1+Assumptions!$D$49)^($A73-2022)</f>
        <v>315730.69716141379</v>
      </c>
      <c r="M73" s="37">
        <f>'Total Cost'!K73/(1+Assumptions!$D$49)^($A73-2022)</f>
        <v>236428.59338982333</v>
      </c>
      <c r="N73" s="37">
        <f>'Total Cost'!L73/(1+Assumptions!$D$49)^($A73-2022)</f>
        <v>210790.23252565807</v>
      </c>
      <c r="O73" s="37">
        <f>'Total Cost'!M73/(1+Assumptions!$D$49)^($A73-2022)</f>
        <v>89932.164085655022</v>
      </c>
      <c r="P73" s="38">
        <f>'Total Cost'!N73/(1+Assumptions!$D$49)^($A73-2022)</f>
        <v>55361759.459497541</v>
      </c>
      <c r="Q73" s="38">
        <f>'Total Cost'!O73/(1+Assumptions!$D$49)^($A73-2022)</f>
        <v>99775191.607968941</v>
      </c>
      <c r="R73" s="38">
        <f>'Total Cost'!P73/(1+Assumptions!$D$49)^($A73-2022)</f>
        <v>74152820.343985587</v>
      </c>
      <c r="S73" s="38">
        <f>'Total Cost'!Q73/(1+Assumptions!$D$49)^($A73-2022)</f>
        <v>26534885.030584022</v>
      </c>
      <c r="T73" s="38">
        <f>'Total Cost'!R73/(1+Assumptions!$D$49)^($A73-2022)</f>
        <v>18093930.364959054</v>
      </c>
      <c r="U73" s="38">
        <f>'Total Cost'!S73/(1+Assumptions!$D$49)^($A73-2022)</f>
        <v>10151931.491269402</v>
      </c>
      <c r="V73" s="84">
        <f t="shared" si="11"/>
        <v>56882360.402417019</v>
      </c>
      <c r="W73" s="84">
        <f t="shared" si="6"/>
        <v>101624603.97630611</v>
      </c>
      <c r="X73" s="84">
        <f t="shared" si="7"/>
        <v>75892877.516921446</v>
      </c>
      <c r="Y73" s="84">
        <f t="shared" si="8"/>
        <v>27707940.919647869</v>
      </c>
      <c r="Z73" s="84">
        <f t="shared" si="9"/>
        <v>19084223.052707974</v>
      </c>
      <c r="AA73" s="84">
        <f t="shared" si="10"/>
        <v>10709157.01202031</v>
      </c>
    </row>
    <row r="74" spans="1:27" x14ac:dyDescent="0.35">
      <c r="A74">
        <v>2093</v>
      </c>
      <c r="B74">
        <v>2090</v>
      </c>
      <c r="C74">
        <f>'[2]Total Frequency Model'!L74</f>
        <v>2.3099820251647696</v>
      </c>
      <c r="D74" s="36">
        <f>'Total Cost'!B74/(1+Assumptions!$D$49)^($A74-2022)</f>
        <v>1020329.5772498286</v>
      </c>
      <c r="E74" s="36">
        <f>'Total Cost'!C74/(1+Assumptions!$D$49)^($A74-2022)</f>
        <v>1309027.4808902838</v>
      </c>
      <c r="F74" s="36">
        <f>'Total Cost'!D74/(1+Assumptions!$D$49)^($A74-2022)</f>
        <v>1380213.2653495742</v>
      </c>
      <c r="G74" s="36">
        <f>'Total Cost'!E74/(1+Assumptions!$D$49)^($A74-2022)</f>
        <v>907618.75185595208</v>
      </c>
      <c r="H74" s="36">
        <f>'Total Cost'!F74/(1+Assumptions!$D$49)^($A74-2022)</f>
        <v>755360.2684291366</v>
      </c>
      <c r="I74" s="36">
        <f>'Total Cost'!G74/(1+Assumptions!$D$49)^($A74-2022)</f>
        <v>452820.68447715265</v>
      </c>
      <c r="J74" s="37">
        <f>'Total Cost'!H74/(1+Assumptions!$D$49)^($A74-2022)</f>
        <v>443201.06944178056</v>
      </c>
      <c r="K74" s="37">
        <f>'Total Cost'!I74/(1+Assumptions!$D$49)^($A74-2022)</f>
        <v>472478.99388777529</v>
      </c>
      <c r="L74" s="37">
        <f>'Total Cost'!J74/(1+Assumptions!$D$49)^($A74-2022)</f>
        <v>299228.15579301573</v>
      </c>
      <c r="M74" s="37">
        <f>'Total Cost'!K74/(1+Assumptions!$D$49)^($A74-2022)</f>
        <v>224092.9128566276</v>
      </c>
      <c r="N74" s="37">
        <f>'Total Cost'!L74/(1+Assumptions!$D$49)^($A74-2022)</f>
        <v>199784.93522298679</v>
      </c>
      <c r="O74" s="37">
        <f>'Total Cost'!M74/(1+Assumptions!$D$49)^($A74-2022)</f>
        <v>85234.681545785686</v>
      </c>
      <c r="P74" s="38">
        <f>'Total Cost'!N74/(1+Assumptions!$D$49)^($A74-2022)</f>
        <v>52920946.101704106</v>
      </c>
      <c r="Q74" s="38">
        <f>'Total Cost'!O74/(1+Assumptions!$D$49)^($A74-2022)</f>
        <v>95381273.04801096</v>
      </c>
      <c r="R74" s="38">
        <f>'Total Cost'!P74/(1+Assumptions!$D$49)^($A74-2022)</f>
        <v>70892496.084733412</v>
      </c>
      <c r="S74" s="38">
        <f>'Total Cost'!Q74/(1+Assumptions!$D$49)^($A74-2022)</f>
        <v>25376372.345491301</v>
      </c>
      <c r="T74" s="38">
        <f>'Total Cost'!R74/(1+Assumptions!$D$49)^($A74-2022)</f>
        <v>17301939.025698122</v>
      </c>
      <c r="U74" s="38">
        <f>'Total Cost'!S74/(1+Assumptions!$D$49)^($A74-2022)</f>
        <v>9706764.978228122</v>
      </c>
      <c r="V74" s="84">
        <f t="shared" si="11"/>
        <v>54384476.748395711</v>
      </c>
      <c r="W74" s="84">
        <f t="shared" si="6"/>
        <v>97162779.522789016</v>
      </c>
      <c r="X74" s="84">
        <f t="shared" si="7"/>
        <v>72571937.505876005</v>
      </c>
      <c r="Y74" s="84">
        <f t="shared" si="8"/>
        <v>26508084.010203879</v>
      </c>
      <c r="Z74" s="84">
        <f t="shared" si="9"/>
        <v>18257084.229350246</v>
      </c>
      <c r="AA74" s="84">
        <f t="shared" si="10"/>
        <v>10244820.344251061</v>
      </c>
    </row>
    <row r="75" spans="1:27" x14ac:dyDescent="0.35">
      <c r="A75">
        <v>2094</v>
      </c>
      <c r="B75">
        <v>2090</v>
      </c>
      <c r="C75">
        <f>'[2]Total Frequency Model'!L75</f>
        <v>2.3099820251647696</v>
      </c>
      <c r="D75" s="36">
        <f>'Total Cost'!B75/(1+Assumptions!$D$49)^($A75-2022)</f>
        <v>988728.66684797476</v>
      </c>
      <c r="E75" s="36">
        <f>'Total Cost'!C75/(1+Assumptions!$D$49)^($A75-2022)</f>
        <v>1268485.2276227891</v>
      </c>
      <c r="F75" s="36">
        <f>'Total Cost'!D75/(1+Assumptions!$D$49)^($A75-2022)</f>
        <v>1337466.2974028804</v>
      </c>
      <c r="G75" s="36">
        <f>'Total Cost'!E75/(1+Assumptions!$D$49)^($A75-2022)</f>
        <v>879508.63969616359</v>
      </c>
      <c r="H75" s="36">
        <f>'Total Cost'!F75/(1+Assumptions!$D$49)^($A75-2022)</f>
        <v>731965.79599985725</v>
      </c>
      <c r="I75" s="36">
        <f>'Total Cost'!G75/(1+Assumptions!$D$49)^($A75-2022)</f>
        <v>438796.24943446944</v>
      </c>
      <c r="J75" s="37">
        <f>'Total Cost'!H75/(1+Assumptions!$D$49)^($A75-2022)</f>
        <v>420021.57189110917</v>
      </c>
      <c r="K75" s="37">
        <f>'Total Cost'!I75/(1+Assumptions!$D$49)^($A75-2022)</f>
        <v>447774.85776839952</v>
      </c>
      <c r="L75" s="37">
        <f>'Total Cost'!J75/(1+Assumptions!$D$49)^($A75-2022)</f>
        <v>283588.63996744534</v>
      </c>
      <c r="M75" s="37">
        <f>'Total Cost'!K75/(1+Assumptions!$D$49)^($A75-2022)</f>
        <v>212401.31168515517</v>
      </c>
      <c r="N75" s="37">
        <f>'Total Cost'!L75/(1+Assumptions!$D$49)^($A75-2022)</f>
        <v>189354.59934722568</v>
      </c>
      <c r="O75" s="37">
        <f>'Total Cost'!M75/(1+Assumptions!$D$49)^($A75-2022)</f>
        <v>80782.716113380055</v>
      </c>
      <c r="P75" s="38">
        <f>'Total Cost'!N75/(1+Assumptions!$D$49)^($A75-2022)</f>
        <v>50588014.945671186</v>
      </c>
      <c r="Q75" s="38">
        <f>'Total Cost'!O75/(1+Assumptions!$D$49)^($A75-2022)</f>
        <v>91181359.873078138</v>
      </c>
      <c r="R75" s="38">
        <f>'Total Cost'!P75/(1+Assumptions!$D$49)^($A75-2022)</f>
        <v>67775913.720437691</v>
      </c>
      <c r="S75" s="38">
        <f>'Total Cost'!Q75/(1+Assumptions!$D$49)^($A75-2022)</f>
        <v>24268605.514716916</v>
      </c>
      <c r="T75" s="38">
        <f>'Total Cost'!R75/(1+Assumptions!$D$49)^($A75-2022)</f>
        <v>16544721.03169349</v>
      </c>
      <c r="U75" s="38">
        <f>'Total Cost'!S75/(1+Assumptions!$D$49)^($A75-2022)</f>
        <v>9281176.830956066</v>
      </c>
      <c r="V75" s="84">
        <f t="shared" si="11"/>
        <v>51996765.184410267</v>
      </c>
      <c r="W75" s="84">
        <f t="shared" si="6"/>
        <v>92897619.958469331</v>
      </c>
      <c r="X75" s="84">
        <f t="shared" si="7"/>
        <v>69396968.657808021</v>
      </c>
      <c r="Y75" s="84">
        <f t="shared" si="8"/>
        <v>25360515.466098234</v>
      </c>
      <c r="Z75" s="84">
        <f t="shared" si="9"/>
        <v>17466041.427040573</v>
      </c>
      <c r="AA75" s="84">
        <f t="shared" si="10"/>
        <v>9800755.7965039164</v>
      </c>
    </row>
    <row r="76" spans="1:27" x14ac:dyDescent="0.35">
      <c r="A76">
        <v>2095</v>
      </c>
      <c r="B76">
        <v>2090</v>
      </c>
      <c r="C76">
        <f>'[2]Total Frequency Model'!L76</f>
        <v>2.3099820251647696</v>
      </c>
      <c r="D76" s="36">
        <f>'Total Cost'!B76/(1+Assumptions!$D$49)^($A76-2022)</f>
        <v>958106.47700905695</v>
      </c>
      <c r="E76" s="36">
        <f>'Total Cost'!C76/(1+Assumptions!$D$49)^($A76-2022)</f>
        <v>1229198.6197286737</v>
      </c>
      <c r="F76" s="36">
        <f>'Total Cost'!D76/(1+Assumptions!$D$49)^($A76-2022)</f>
        <v>1296043.257659538</v>
      </c>
      <c r="G76" s="36">
        <f>'Total Cost'!E76/(1+Assumptions!$D$49)^($A76-2022)</f>
        <v>852269.13361852162</v>
      </c>
      <c r="H76" s="36">
        <f>'Total Cost'!F76/(1+Assumptions!$D$49)^($A76-2022)</f>
        <v>709295.88026639482</v>
      </c>
      <c r="I76" s="36">
        <f>'Total Cost'!G76/(1+Assumptions!$D$49)^($A76-2022)</f>
        <v>425206.169060221</v>
      </c>
      <c r="J76" s="37">
        <f>'Total Cost'!H76/(1+Assumptions!$D$49)^($A76-2022)</f>
        <v>398054.95903381897</v>
      </c>
      <c r="K76" s="37">
        <f>'Total Cost'!I76/(1+Assumptions!$D$49)^($A76-2022)</f>
        <v>424363.07295232243</v>
      </c>
      <c r="L76" s="37">
        <f>'Total Cost'!J76/(1+Assumptions!$D$49)^($A76-2022)</f>
        <v>268766.99407012423</v>
      </c>
      <c r="M76" s="37">
        <f>'Total Cost'!K76/(1+Assumptions!$D$49)^($A76-2022)</f>
        <v>201320.13880474606</v>
      </c>
      <c r="N76" s="37">
        <f>'Total Cost'!L76/(1+Assumptions!$D$49)^($A76-2022)</f>
        <v>179469.16872605553</v>
      </c>
      <c r="O76" s="37">
        <f>'Total Cost'!M76/(1+Assumptions!$D$49)^($A76-2022)</f>
        <v>76563.428562274727</v>
      </c>
      <c r="P76" s="38">
        <f>'Total Cost'!N76/(1+Assumptions!$D$49)^($A76-2022)</f>
        <v>48358186.738250501</v>
      </c>
      <c r="Q76" s="38">
        <f>'Total Cost'!O76/(1+Assumptions!$D$49)^($A76-2022)</f>
        <v>87166865.687931374</v>
      </c>
      <c r="R76" s="38">
        <f>'Total Cost'!P76/(1+Assumptions!$D$49)^($A76-2022)</f>
        <v>64796719.990644932</v>
      </c>
      <c r="S76" s="38">
        <f>'Total Cost'!Q76/(1+Assumptions!$D$49)^($A76-2022)</f>
        <v>23209354.994584352</v>
      </c>
      <c r="T76" s="38">
        <f>'Total Cost'!R76/(1+Assumptions!$D$49)^($A76-2022)</f>
        <v>15820745.259746803</v>
      </c>
      <c r="U76" s="38">
        <f>'Total Cost'!S76/(1+Assumptions!$D$49)^($A76-2022)</f>
        <v>8874303.6533795018</v>
      </c>
      <c r="V76" s="84">
        <f t="shared" si="11"/>
        <v>49714348.174293377</v>
      </c>
      <c r="W76" s="84">
        <f t="shared" si="6"/>
        <v>88820427.380612373</v>
      </c>
      <c r="X76" s="84">
        <f t="shared" si="7"/>
        <v>66361530.242374592</v>
      </c>
      <c r="Y76" s="84">
        <f t="shared" si="8"/>
        <v>24262944.267007619</v>
      </c>
      <c r="Z76" s="84">
        <f t="shared" si="9"/>
        <v>16709510.308739252</v>
      </c>
      <c r="AA76" s="84">
        <f t="shared" si="10"/>
        <v>9376073.2510019969</v>
      </c>
    </row>
    <row r="77" spans="1:27" x14ac:dyDescent="0.35">
      <c r="A77">
        <v>2096</v>
      </c>
      <c r="B77">
        <v>2090</v>
      </c>
      <c r="C77">
        <f>'[2]Total Frequency Model'!L77</f>
        <v>2.3099820251647696</v>
      </c>
      <c r="D77" s="36">
        <f>'Total Cost'!B77/(1+Assumptions!$D$49)^($A77-2022)</f>
        <v>928432.69550699845</v>
      </c>
      <c r="E77" s="36">
        <f>'Total Cost'!C77/(1+Assumptions!$D$49)^($A77-2022)</f>
        <v>1191128.7682667305</v>
      </c>
      <c r="F77" s="36">
        <f>'Total Cost'!D77/(1+Assumptions!$D$49)^($A77-2022)</f>
        <v>1255903.1423718699</v>
      </c>
      <c r="G77" s="36">
        <f>'Total Cost'!E77/(1+Assumptions!$D$49)^($A77-2022)</f>
        <v>825873.26984052768</v>
      </c>
      <c r="H77" s="36">
        <f>'Total Cost'!F77/(1+Assumptions!$D$49)^($A77-2022)</f>
        <v>687328.08078231278</v>
      </c>
      <c r="I77" s="36">
        <f>'Total Cost'!G77/(1+Assumptions!$D$49)^($A77-2022)</f>
        <v>412036.99083547021</v>
      </c>
      <c r="J77" s="37">
        <f>'Total Cost'!H77/(1+Assumptions!$D$49)^($A77-2022)</f>
        <v>377237.73782146652</v>
      </c>
      <c r="K77" s="37">
        <f>'Total Cost'!I77/(1+Assumptions!$D$49)^($A77-2022)</f>
        <v>402176.00107642182</v>
      </c>
      <c r="L77" s="37">
        <f>'Total Cost'!J77/(1+Assumptions!$D$49)^($A77-2022)</f>
        <v>254720.42619415096</v>
      </c>
      <c r="M77" s="37">
        <f>'Total Cost'!K77/(1+Assumptions!$D$49)^($A77-2022)</f>
        <v>190817.50234073133</v>
      </c>
      <c r="N77" s="37">
        <f>'Total Cost'!L77/(1+Assumptions!$D$49)^($A77-2022)</f>
        <v>170100.15921941714</v>
      </c>
      <c r="O77" s="37">
        <f>'Total Cost'!M77/(1+Assumptions!$D$49)^($A77-2022)</f>
        <v>72564.65142420707</v>
      </c>
      <c r="P77" s="38">
        <f>'Total Cost'!N77/(1+Assumptions!$D$49)^($A77-2022)</f>
        <v>46226894.3913946</v>
      </c>
      <c r="Q77" s="38">
        <f>'Total Cost'!O77/(1+Assumptions!$D$49)^($A77-2022)</f>
        <v>83329584.943898141</v>
      </c>
      <c r="R77" s="38">
        <f>'Total Cost'!P77/(1+Assumptions!$D$49)^($A77-2022)</f>
        <v>61948843.087414779</v>
      </c>
      <c r="S77" s="38">
        <f>'Total Cost'!Q77/(1+Assumptions!$D$49)^($A77-2022)</f>
        <v>22196489.471893031</v>
      </c>
      <c r="T77" s="38">
        <f>'Total Cost'!R77/(1+Assumptions!$D$49)^($A77-2022)</f>
        <v>15128548.181201251</v>
      </c>
      <c r="U77" s="38">
        <f>'Total Cost'!S77/(1+Assumptions!$D$49)^($A77-2022)</f>
        <v>8485320.2196667492</v>
      </c>
      <c r="V77" s="84">
        <f t="shared" si="11"/>
        <v>47532564.824723065</v>
      </c>
      <c r="W77" s="84">
        <f t="shared" si="6"/>
        <v>84922889.713241294</v>
      </c>
      <c r="X77" s="84">
        <f t="shared" si="7"/>
        <v>63459466.655980803</v>
      </c>
      <c r="Y77" s="84">
        <f t="shared" si="8"/>
        <v>23213180.244074289</v>
      </c>
      <c r="Z77" s="84">
        <f t="shared" si="9"/>
        <v>15985976.421202982</v>
      </c>
      <c r="AA77" s="84">
        <f t="shared" si="10"/>
        <v>8969921.8619264271</v>
      </c>
    </row>
    <row r="78" spans="1:27" x14ac:dyDescent="0.35">
      <c r="A78">
        <v>2097</v>
      </c>
      <c r="B78">
        <v>2090</v>
      </c>
      <c r="C78">
        <f>'[2]Total Frequency Model'!L78</f>
        <v>2.3099820251647696</v>
      </c>
      <c r="D78" s="36">
        <f>'Total Cost'!B78/(1+Assumptions!$D$49)^($A78-2022)</f>
        <v>899677.94892408687</v>
      </c>
      <c r="E78" s="36">
        <f>'Total Cost'!C78/(1+Assumptions!$D$49)^($A78-2022)</f>
        <v>1154237.9887359405</v>
      </c>
      <c r="F78" s="36">
        <f>'Total Cost'!D78/(1+Assumptions!$D$49)^($A78-2022)</f>
        <v>1217006.2177306446</v>
      </c>
      <c r="G78" s="36">
        <f>'Total Cost'!E78/(1+Assumptions!$D$49)^($A78-2022)</f>
        <v>800294.91968247248</v>
      </c>
      <c r="H78" s="36">
        <f>'Total Cost'!F78/(1+Assumptions!$D$49)^($A78-2022)</f>
        <v>666040.65211046732</v>
      </c>
      <c r="I78" s="36">
        <f>'Total Cost'!G78/(1+Assumptions!$D$49)^($A78-2022)</f>
        <v>399275.67888297647</v>
      </c>
      <c r="J78" s="37">
        <f>'Total Cost'!H78/(1+Assumptions!$D$49)^($A78-2022)</f>
        <v>357509.74030662625</v>
      </c>
      <c r="K78" s="37">
        <f>'Total Cost'!I78/(1+Assumptions!$D$49)^($A78-2022)</f>
        <v>381149.54527599004</v>
      </c>
      <c r="L78" s="37">
        <f>'Total Cost'!J78/(1+Assumptions!$D$49)^($A78-2022)</f>
        <v>241408.38436036455</v>
      </c>
      <c r="M78" s="37">
        <f>'Total Cost'!K78/(1+Assumptions!$D$49)^($A78-2022)</f>
        <v>180863.17759906175</v>
      </c>
      <c r="N78" s="37">
        <f>'Total Cost'!L78/(1+Assumptions!$D$49)^($A78-2022)</f>
        <v>161220.57645754615</v>
      </c>
      <c r="O78" s="37">
        <f>'Total Cost'!M78/(1+Assumptions!$D$49)^($A78-2022)</f>
        <v>68774.853826130173</v>
      </c>
      <c r="P78" s="38">
        <f>'Total Cost'!N78/(1+Assumptions!$D$49)^($A78-2022)</f>
        <v>44189773.545782156</v>
      </c>
      <c r="Q78" s="38">
        <f>'Total Cost'!O78/(1+Assumptions!$D$49)^($A78-2022)</f>
        <v>79661676.013324603</v>
      </c>
      <c r="R78" s="38">
        <f>'Total Cost'!P78/(1+Assumptions!$D$49)^($A78-2022)</f>
        <v>59226480.160861395</v>
      </c>
      <c r="S78" s="38">
        <f>'Total Cost'!Q78/(1+Assumptions!$D$49)^($A78-2022)</f>
        <v>21227971.524894565</v>
      </c>
      <c r="T78" s="38">
        <f>'Total Cost'!R78/(1+Assumptions!$D$49)^($A78-2022)</f>
        <v>14466730.870684667</v>
      </c>
      <c r="U78" s="38">
        <f>'Total Cost'!S78/(1+Assumptions!$D$49)^($A78-2022)</f>
        <v>8113437.7829081789</v>
      </c>
      <c r="V78" s="84">
        <f t="shared" si="11"/>
        <v>45446961.235012867</v>
      </c>
      <c r="W78" s="84">
        <f t="shared" si="6"/>
        <v>81197063.547336534</v>
      </c>
      <c r="X78" s="84">
        <f t="shared" si="7"/>
        <v>60684894.762952402</v>
      </c>
      <c r="Y78" s="84">
        <f t="shared" si="8"/>
        <v>22209129.6221761</v>
      </c>
      <c r="Z78" s="84">
        <f t="shared" si="9"/>
        <v>15293992.09925268</v>
      </c>
      <c r="AA78" s="84">
        <f t="shared" si="10"/>
        <v>8581488.3156172857</v>
      </c>
    </row>
    <row r="79" spans="1:27" x14ac:dyDescent="0.35">
      <c r="A79">
        <v>2098</v>
      </c>
      <c r="B79">
        <v>2090</v>
      </c>
      <c r="C79">
        <f>'[2]Total Frequency Model'!L79</f>
        <v>2.3099820251647696</v>
      </c>
      <c r="D79" s="36">
        <f>'Total Cost'!B79/(1+Assumptions!$D$49)^($A79-2022)</f>
        <v>871813.77357487765</v>
      </c>
      <c r="E79" s="36">
        <f>'Total Cost'!C79/(1+Assumptions!$D$49)^($A79-2022)</f>
        <v>1118489.7637724204</v>
      </c>
      <c r="F79" s="36">
        <f>'Total Cost'!D79/(1+Assumptions!$D$49)^($A79-2022)</f>
        <v>1179313.9805334585</v>
      </c>
      <c r="G79" s="36">
        <f>'Total Cost'!E79/(1+Assumptions!$D$49)^($A79-2022)</f>
        <v>775508.76370323426</v>
      </c>
      <c r="H79" s="36">
        <f>'Total Cost'!F79/(1+Assumptions!$D$49)^($A79-2022)</f>
        <v>645412.52229768073</v>
      </c>
      <c r="I79" s="36">
        <f>'Total Cost'!G79/(1+Assumptions!$D$49)^($A79-2022)</f>
        <v>386909.60106326937</v>
      </c>
      <c r="J79" s="37">
        <f>'Total Cost'!H79/(1+Assumptions!$D$49)^($A79-2022)</f>
        <v>338813.94944690348</v>
      </c>
      <c r="K79" s="37">
        <f>'Total Cost'!I79/(1+Assumptions!$D$49)^($A79-2022)</f>
        <v>361222.96468460461</v>
      </c>
      <c r="L79" s="37">
        <f>'Total Cost'!J79/(1+Assumptions!$D$49)^($A79-2022)</f>
        <v>228792.43922171637</v>
      </c>
      <c r="M79" s="37">
        <f>'Total Cost'!K79/(1+Assumptions!$D$49)^($A79-2022)</f>
        <v>171428.51986613835</v>
      </c>
      <c r="N79" s="37">
        <f>'Total Cost'!L79/(1+Assumptions!$D$49)^($A79-2022)</f>
        <v>152804.83788551914</v>
      </c>
      <c r="O79" s="37">
        <f>'Total Cost'!M79/(1+Assumptions!$D$49)^($A79-2022)</f>
        <v>65183.108168838284</v>
      </c>
      <c r="P79" s="38">
        <f>'Total Cost'!N79/(1+Assumptions!$D$49)^($A79-2022)</f>
        <v>42242653.554852702</v>
      </c>
      <c r="Q79" s="38">
        <f>'Total Cost'!O79/(1+Assumptions!$D$49)^($A79-2022)</f>
        <v>76155645.017566249</v>
      </c>
      <c r="R79" s="38">
        <f>'Total Cost'!P79/(1+Assumptions!$D$49)^($A79-2022)</f>
        <v>56624085.38040334</v>
      </c>
      <c r="S79" s="38">
        <f>'Total Cost'!Q79/(1+Assumptions!$D$49)^($A79-2022)</f>
        <v>20301853.476382036</v>
      </c>
      <c r="T79" s="38">
        <f>'Total Cost'!R79/(1+Assumptions!$D$49)^($A79-2022)</f>
        <v>13833956.147513386</v>
      </c>
      <c r="U79" s="38">
        <f>'Total Cost'!S79/(1+Assumptions!$D$49)^($A79-2022)</f>
        <v>7757902.4588929927</v>
      </c>
      <c r="V79" s="84">
        <f t="shared" si="11"/>
        <v>43453281.277874485</v>
      </c>
      <c r="W79" s="84">
        <f t="shared" si="6"/>
        <v>77635357.746023268</v>
      </c>
      <c r="X79" s="84">
        <f t="shared" si="7"/>
        <v>58032191.800158516</v>
      </c>
      <c r="Y79" s="84">
        <f t="shared" si="8"/>
        <v>21248790.759951409</v>
      </c>
      <c r="Z79" s="84">
        <f t="shared" si="9"/>
        <v>14632173.507696586</v>
      </c>
      <c r="AA79" s="84">
        <f t="shared" si="10"/>
        <v>8209995.1681251004</v>
      </c>
    </row>
    <row r="80" spans="1:27" x14ac:dyDescent="0.35">
      <c r="A80">
        <v>2099</v>
      </c>
      <c r="B80">
        <v>2090</v>
      </c>
      <c r="C80">
        <f>'[2]Total Frequency Model'!L80</f>
        <v>2.3099820251647696</v>
      </c>
      <c r="D80" s="36">
        <f>'Total Cost'!B80/(1+Assumptions!$D$49)^($A80-2022)</f>
        <v>844812.58733062551</v>
      </c>
      <c r="E80" s="36">
        <f>'Total Cost'!C80/(1+Assumptions!$D$49)^($A80-2022)</f>
        <v>1083848.7070016938</v>
      </c>
      <c r="F80" s="36">
        <f>'Total Cost'!D80/(1+Assumptions!$D$49)^($A80-2022)</f>
        <v>1142789.1200712724</v>
      </c>
      <c r="G80" s="36">
        <f>'Total Cost'!E80/(1+Assumptions!$D$49)^($A80-2022)</f>
        <v>751490.2666371261</v>
      </c>
      <c r="H80" s="36">
        <f>'Total Cost'!F80/(1+Assumptions!$D$49)^($A80-2022)</f>
        <v>625423.27201608312</v>
      </c>
      <c r="I80" s="36">
        <f>'Total Cost'!G80/(1+Assumptions!$D$49)^($A80-2022)</f>
        <v>374926.51647037448</v>
      </c>
      <c r="J80" s="37">
        <f>'Total Cost'!H80/(1+Assumptions!$D$49)^($A80-2022)</f>
        <v>321096.3340376796</v>
      </c>
      <c r="K80" s="37">
        <f>'Total Cost'!I80/(1+Assumptions!$D$49)^($A80-2022)</f>
        <v>342338.69865359209</v>
      </c>
      <c r="L80" s="37">
        <f>'Total Cost'!J80/(1+Assumptions!$D$49)^($A80-2022)</f>
        <v>216836.1729121533</v>
      </c>
      <c r="M80" s="37">
        <f>'Total Cost'!K80/(1+Assumptions!$D$49)^($A80-2022)</f>
        <v>162486.38177175599</v>
      </c>
      <c r="N80" s="37">
        <f>'Total Cost'!L80/(1+Assumptions!$D$49)^($A80-2022)</f>
        <v>144828.69888877354</v>
      </c>
      <c r="O80" s="37">
        <f>'Total Cost'!M80/(1+Assumptions!$D$49)^($A80-2022)</f>
        <v>61779.058550446607</v>
      </c>
      <c r="P80" s="38">
        <f>'Total Cost'!N80/(1+Assumptions!$D$49)^($A80-2022)</f>
        <v>40381548.870492883</v>
      </c>
      <c r="Q80" s="38">
        <f>'Total Cost'!O80/(1+Assumptions!$D$49)^($A80-2022)</f>
        <v>72804330.374916032</v>
      </c>
      <c r="R80" s="38">
        <f>'Total Cost'!P80/(1+Assumptions!$D$49)^($A80-2022)</f>
        <v>54136358.526964575</v>
      </c>
      <c r="S80" s="38">
        <f>'Total Cost'!Q80/(1+Assumptions!$D$49)^($A80-2022)</f>
        <v>19416273.430368263</v>
      </c>
      <c r="T80" s="38">
        <f>'Total Cost'!R80/(1+Assumptions!$D$49)^($A80-2022)</f>
        <v>13228945.843862053</v>
      </c>
      <c r="U80" s="38">
        <f>'Total Cost'!S80/(1+Assumptions!$D$49)^($A80-2022)</f>
        <v>7417993.6816423088</v>
      </c>
      <c r="V80" s="84">
        <f t="shared" si="11"/>
        <v>41547457.791861191</v>
      </c>
      <c r="W80" s="84">
        <f t="shared" si="6"/>
        <v>74230517.780571312</v>
      </c>
      <c r="X80" s="84">
        <f t="shared" si="7"/>
        <v>55495983.819948003</v>
      </c>
      <c r="Y80" s="84">
        <f t="shared" si="8"/>
        <v>20330250.078777146</v>
      </c>
      <c r="Z80" s="84">
        <f t="shared" si="9"/>
        <v>13999197.81476691</v>
      </c>
      <c r="AA80" s="84">
        <f t="shared" si="10"/>
        <v>7854699.2566631297</v>
      </c>
    </row>
    <row r="81" spans="1:27" x14ac:dyDescent="0.35">
      <c r="A81">
        <v>2100</v>
      </c>
      <c r="B81">
        <v>2100</v>
      </c>
      <c r="C81">
        <f>'[2]Total Frequency Model'!L81</f>
        <v>2.6098741761533852</v>
      </c>
      <c r="D81" s="36">
        <f>'Total Cost'!B81/(1+Assumptions!$D$49)^($A81-2022)</f>
        <v>797337.32593998453</v>
      </c>
      <c r="E81" s="36">
        <f>'Total Cost'!C81/(1+Assumptions!$D$49)^($A81-2022)</f>
        <v>1022940.5228144762</v>
      </c>
      <c r="F81" s="36">
        <f>'Total Cost'!D81/(1+Assumptions!$D$49)^($A81-2022)</f>
        <v>1078568.7083451727</v>
      </c>
      <c r="G81" s="36">
        <f>'Total Cost'!E81/(1+Assumptions!$D$49)^($A81-2022)</f>
        <v>709259.36551638157</v>
      </c>
      <c r="H81" s="36">
        <f>'Total Cost'!F81/(1+Assumptions!$D$49)^($A81-2022)</f>
        <v>590276.85757572483</v>
      </c>
      <c r="I81" s="36">
        <f>'Total Cost'!G81/(1+Assumptions!$D$49)^($A81-2022)</f>
        <v>353857.06907026441</v>
      </c>
      <c r="J81" s="37">
        <f>'Total Cost'!H81/(1+Assumptions!$D$49)^($A81-2022)</f>
        <v>296384.26655531937</v>
      </c>
      <c r="K81" s="37">
        <f>'Total Cost'!I81/(1+Assumptions!$D$49)^($A81-2022)</f>
        <v>315996.59807611012</v>
      </c>
      <c r="L81" s="37">
        <f>'Total Cost'!J81/(1+Assumptions!$D$49)^($A81-2022)</f>
        <v>200155.54125178049</v>
      </c>
      <c r="M81" s="37">
        <f>'Total Cost'!K81/(1+Assumptions!$D$49)^($A81-2022)</f>
        <v>150001.95132271378</v>
      </c>
      <c r="N81" s="37">
        <f>'Total Cost'!L81/(1+Assumptions!$D$49)^($A81-2022)</f>
        <v>133695.90872191745</v>
      </c>
      <c r="O81" s="37">
        <f>'Total Cost'!M81/(1+Assumptions!$D$49)^($A81-2022)</f>
        <v>57028.69202481259</v>
      </c>
      <c r="P81" s="38">
        <f>'Total Cost'!N81/(1+Assumptions!$D$49)^($A81-2022)</f>
        <v>37597779.594101481</v>
      </c>
      <c r="Q81" s="38">
        <f>'Total Cost'!O81/(1+Assumptions!$D$49)^($A81-2022)</f>
        <v>67789097.19590874</v>
      </c>
      <c r="R81" s="38">
        <f>'Total Cost'!P81/(1+Assumptions!$D$49)^($A81-2022)</f>
        <v>50410907.972178243</v>
      </c>
      <c r="S81" s="38">
        <f>'Total Cost'!Q81/(1+Assumptions!$D$49)^($A81-2022)</f>
        <v>18086067.391552746</v>
      </c>
      <c r="T81" s="38">
        <f>'Total Cost'!R81/(1+Assumptions!$D$49)^($A81-2022)</f>
        <v>12321171.756087322</v>
      </c>
      <c r="U81" s="38">
        <f>'Total Cost'!S81/(1+Assumptions!$D$49)^($A81-2022)</f>
        <v>6908383.2211522255</v>
      </c>
      <c r="V81" s="84">
        <f t="shared" si="11"/>
        <v>38691501.186596788</v>
      </c>
      <c r="W81" s="84">
        <f t="shared" si="6"/>
        <v>69128034.316799328</v>
      </c>
      <c r="X81" s="84">
        <f t="shared" si="7"/>
        <v>51689632.221775196</v>
      </c>
      <c r="Y81" s="84">
        <f t="shared" si="8"/>
        <v>18945328.708391842</v>
      </c>
      <c r="Z81" s="84">
        <f t="shared" si="9"/>
        <v>13045144.522384964</v>
      </c>
      <c r="AA81" s="84">
        <f t="shared" si="10"/>
        <v>7319268.9822473023</v>
      </c>
    </row>
    <row r="82" spans="1:27" x14ac:dyDescent="0.35">
      <c r="A82">
        <v>2101</v>
      </c>
      <c r="B82">
        <v>2100</v>
      </c>
      <c r="C82">
        <f>'[2]Total Frequency Model'!L82</f>
        <v>2.6098741761533852</v>
      </c>
      <c r="D82" s="36">
        <f>'Total Cost'!B82/(1+Assumptions!$D$49)^($A82-2022)</f>
        <v>772642.77041705488</v>
      </c>
      <c r="E82" s="36">
        <f>'Total Cost'!C82/(1+Assumptions!$D$49)^($A82-2022)</f>
        <v>991258.74809319817</v>
      </c>
      <c r="F82" s="36">
        <f>'Total Cost'!D82/(1+Assumptions!$D$49)^($A82-2022)</f>
        <v>1045164.057657179</v>
      </c>
      <c r="G82" s="36">
        <f>'Total Cost'!E82/(1+Assumptions!$D$49)^($A82-2022)</f>
        <v>687292.69694075233</v>
      </c>
      <c r="H82" s="36">
        <f>'Total Cost'!F82/(1+Assumptions!$D$49)^($A82-2022)</f>
        <v>571995.22926223825</v>
      </c>
      <c r="I82" s="36">
        <f>'Total Cost'!G82/(1+Assumptions!$D$49)^($A82-2022)</f>
        <v>342897.66361532087</v>
      </c>
      <c r="J82" s="37">
        <f>'Total Cost'!H82/(1+Assumptions!$D$49)^($A82-2022)</f>
        <v>280886.29039338091</v>
      </c>
      <c r="K82" s="37">
        <f>'Total Cost'!I82/(1+Assumptions!$D$49)^($A82-2022)</f>
        <v>299477.67518135638</v>
      </c>
      <c r="L82" s="37">
        <f>'Total Cost'!J82/(1+Assumptions!$D$49)^($A82-2022)</f>
        <v>189696.44283419641</v>
      </c>
      <c r="M82" s="37">
        <f>'Total Cost'!K82/(1+Assumptions!$D$49)^($A82-2022)</f>
        <v>142178.11890616306</v>
      </c>
      <c r="N82" s="37">
        <f>'Total Cost'!L82/(1+Assumptions!$D$49)^($A82-2022)</f>
        <v>126717.7449447254</v>
      </c>
      <c r="O82" s="37">
        <f>'Total Cost'!M82/(1+Assumptions!$D$49)^($A82-2022)</f>
        <v>54050.697998427029</v>
      </c>
      <c r="P82" s="38">
        <f>'Total Cost'!N82/(1+Assumptions!$D$49)^($A82-2022)</f>
        <v>35941710.052424453</v>
      </c>
      <c r="Q82" s="38">
        <f>'Total Cost'!O82/(1+Assumptions!$D$49)^($A82-2022)</f>
        <v>64806696.786033228</v>
      </c>
      <c r="R82" s="38">
        <f>'Total Cost'!P82/(1+Assumptions!$D$49)^($A82-2022)</f>
        <v>48196722.992641069</v>
      </c>
      <c r="S82" s="38">
        <f>'Total Cost'!Q82/(1+Assumptions!$D$49)^($A82-2022)</f>
        <v>17297381.1360096</v>
      </c>
      <c r="T82" s="38">
        <f>'Total Cost'!R82/(1+Assumptions!$D$49)^($A82-2022)</f>
        <v>11782476.542242922</v>
      </c>
      <c r="U82" s="38">
        <f>'Total Cost'!S82/(1+Assumptions!$D$49)^($A82-2022)</f>
        <v>6605779.4520417424</v>
      </c>
      <c r="V82" s="84">
        <f t="shared" si="11"/>
        <v>36995239.113234892</v>
      </c>
      <c r="W82" s="84">
        <f t="shared" si="6"/>
        <v>66097433.209307782</v>
      </c>
      <c r="X82" s="84">
        <f t="shared" si="7"/>
        <v>49431583.493132442</v>
      </c>
      <c r="Y82" s="84">
        <f t="shared" si="8"/>
        <v>18126851.951856516</v>
      </c>
      <c r="Z82" s="84">
        <f t="shared" si="9"/>
        <v>12481189.516449885</v>
      </c>
      <c r="AA82" s="84">
        <f t="shared" si="10"/>
        <v>7002727.8136554901</v>
      </c>
    </row>
    <row r="83" spans="1:27" x14ac:dyDescent="0.35">
      <c r="A83">
        <v>2102</v>
      </c>
      <c r="B83">
        <v>2100</v>
      </c>
      <c r="C83">
        <f>'[2]Total Frequency Model'!L83</f>
        <v>2.6098741761533852</v>
      </c>
      <c r="D83" s="36">
        <f>'Total Cost'!B83/(1+Assumptions!$D$49)^($A83-2022)</f>
        <v>748713.03682411113</v>
      </c>
      <c r="E83" s="36">
        <f>'Total Cost'!C83/(1+Assumptions!$D$49)^($A83-2022)</f>
        <v>960558.19840612705</v>
      </c>
      <c r="F83" s="36">
        <f>'Total Cost'!D83/(1+Assumptions!$D$49)^($A83-2022)</f>
        <v>1012793.9916729255</v>
      </c>
      <c r="G83" s="36">
        <f>'Total Cost'!E83/(1+Assumptions!$D$49)^($A83-2022)</f>
        <v>666006.36415168026</v>
      </c>
      <c r="H83" s="36">
        <f>'Total Cost'!F83/(1+Assumptions!$D$49)^($A83-2022)</f>
        <v>554279.806331028</v>
      </c>
      <c r="I83" s="36">
        <f>'Total Cost'!G83/(1+Assumptions!$D$49)^($A83-2022)</f>
        <v>332277.68494713458</v>
      </c>
      <c r="J83" s="37">
        <f>'Total Cost'!H83/(1+Assumptions!$D$49)^($A83-2022)</f>
        <v>266199.11724618415</v>
      </c>
      <c r="K83" s="37">
        <f>'Total Cost'!I83/(1+Assumptions!$D$49)^($A83-2022)</f>
        <v>283822.75167832634</v>
      </c>
      <c r="L83" s="37">
        <f>'Total Cost'!J83/(1+Assumptions!$D$49)^($A83-2022)</f>
        <v>179784.19688708137</v>
      </c>
      <c r="M83" s="37">
        <f>'Total Cost'!K83/(1+Assumptions!$D$49)^($A83-2022)</f>
        <v>134762.6703979529</v>
      </c>
      <c r="N83" s="37">
        <f>'Total Cost'!L83/(1+Assumptions!$D$49)^($A83-2022)</f>
        <v>120104.0514484279</v>
      </c>
      <c r="O83" s="37">
        <f>'Total Cost'!M83/(1+Assumptions!$D$49)^($A83-2022)</f>
        <v>51228.312091644955</v>
      </c>
      <c r="P83" s="38">
        <f>'Total Cost'!N83/(1+Assumptions!$D$49)^($A83-2022)</f>
        <v>34358774.627994023</v>
      </c>
      <c r="Q83" s="38">
        <f>'Total Cost'!O83/(1+Assumptions!$D$49)^($A83-2022)</f>
        <v>61955861.066694677</v>
      </c>
      <c r="R83" s="38">
        <f>'Total Cost'!P83/(1+Assumptions!$D$49)^($A83-2022)</f>
        <v>46080065.737363867</v>
      </c>
      <c r="S83" s="38">
        <f>'Total Cost'!Q83/(1+Assumptions!$D$49)^($A83-2022)</f>
        <v>16543202.552124415</v>
      </c>
      <c r="T83" s="38">
        <f>'Total Cost'!R83/(1+Assumptions!$D$49)^($A83-2022)</f>
        <v>11267408.31273835</v>
      </c>
      <c r="U83" s="38">
        <f>'Total Cost'!S83/(1+Assumptions!$D$49)^($A83-2022)</f>
        <v>6316470.6732212547</v>
      </c>
      <c r="V83" s="84">
        <f t="shared" si="11"/>
        <v>35373686.782064319</v>
      </c>
      <c r="W83" s="84">
        <f t="shared" si="6"/>
        <v>63200242.016779132</v>
      </c>
      <c r="X83" s="84">
        <f t="shared" si="7"/>
        <v>47272643.925923876</v>
      </c>
      <c r="Y83" s="84">
        <f t="shared" si="8"/>
        <v>17343971.586674049</v>
      </c>
      <c r="Z83" s="84">
        <f t="shared" si="9"/>
        <v>11941792.170517806</v>
      </c>
      <c r="AA83" s="84">
        <f t="shared" si="10"/>
        <v>6699976.6702600345</v>
      </c>
    </row>
    <row r="84" spans="1:27" x14ac:dyDescent="0.35">
      <c r="A84">
        <v>2103</v>
      </c>
      <c r="B84">
        <v>2100</v>
      </c>
      <c r="C84">
        <f>'[2]Total Frequency Model'!L84</f>
        <v>2.6098741761533852</v>
      </c>
      <c r="D84" s="36">
        <f>'Total Cost'!B84/(1+Assumptions!$D$49)^($A84-2022)</f>
        <v>725524.43764897878</v>
      </c>
      <c r="E84" s="36">
        <f>'Total Cost'!C84/(1+Assumptions!$D$49)^($A84-2022)</f>
        <v>930808.4839605114</v>
      </c>
      <c r="F84" s="36">
        <f>'Total Cost'!D84/(1+Assumptions!$D$49)^($A84-2022)</f>
        <v>981426.46798253327</v>
      </c>
      <c r="G84" s="36">
        <f>'Total Cost'!E84/(1+Assumptions!$D$49)^($A84-2022)</f>
        <v>645379.29628077766</v>
      </c>
      <c r="H84" s="36">
        <f>'Total Cost'!F84/(1+Assumptions!$D$49)^($A84-2022)</f>
        <v>537113.05267811997</v>
      </c>
      <c r="I84" s="36">
        <f>'Total Cost'!G84/(1+Assumptions!$D$49)^($A84-2022)</f>
        <v>321986.62058452738</v>
      </c>
      <c r="J84" s="37">
        <f>'Total Cost'!H84/(1+Assumptions!$D$49)^($A84-2022)</f>
        <v>252280.30916535587</v>
      </c>
      <c r="K84" s="37">
        <f>'Total Cost'!I84/(1+Assumptions!$D$49)^($A84-2022)</f>
        <v>268986.61547495204</v>
      </c>
      <c r="L84" s="37">
        <f>'Total Cost'!J84/(1+Assumptions!$D$49)^($A84-2022)</f>
        <v>170390.19649964888</v>
      </c>
      <c r="M84" s="37">
        <f>'Total Cost'!K84/(1+Assumptions!$D$49)^($A84-2022)</f>
        <v>127734.27470377927</v>
      </c>
      <c r="N84" s="37">
        <f>'Total Cost'!L84/(1+Assumptions!$D$49)^($A84-2022)</f>
        <v>113835.78010233316</v>
      </c>
      <c r="O84" s="37">
        <f>'Total Cost'!M84/(1+Assumptions!$D$49)^($A84-2022)</f>
        <v>48553.398663791813</v>
      </c>
      <c r="P84" s="38">
        <f>'Total Cost'!N84/(1+Assumptions!$D$49)^($A84-2022)</f>
        <v>32845735.969992589</v>
      </c>
      <c r="Q84" s="38">
        <f>'Total Cost'!O84/(1+Assumptions!$D$49)^($A84-2022)</f>
        <v>59230771.927981131</v>
      </c>
      <c r="R84" s="38">
        <f>'Total Cost'!P84/(1+Assumptions!$D$49)^($A84-2022)</f>
        <v>44056629.279006429</v>
      </c>
      <c r="S84" s="38">
        <f>'Total Cost'!Q84/(1+Assumptions!$D$49)^($A84-2022)</f>
        <v>15822017.108456649</v>
      </c>
      <c r="T84" s="38">
        <f>'Total Cost'!R84/(1+Assumptions!$D$49)^($A84-2022)</f>
        <v>10774927.753849356</v>
      </c>
      <c r="U84" s="38">
        <f>'Total Cost'!S84/(1+Assumptions!$D$49)^($A84-2022)</f>
        <v>6039871.1287524318</v>
      </c>
      <c r="V84" s="84">
        <f t="shared" si="11"/>
        <v>33823540.716806926</v>
      </c>
      <c r="W84" s="84">
        <f t="shared" si="6"/>
        <v>60430567.027416594</v>
      </c>
      <c r="X84" s="84">
        <f t="shared" si="7"/>
        <v>45208445.943488613</v>
      </c>
      <c r="Y84" s="84">
        <f t="shared" si="8"/>
        <v>16595130.679441206</v>
      </c>
      <c r="Z84" s="84">
        <f t="shared" si="9"/>
        <v>11425876.586629808</v>
      </c>
      <c r="AA84" s="84">
        <f t="shared" si="10"/>
        <v>6410411.1480007507</v>
      </c>
    </row>
    <row r="85" spans="1:27" x14ac:dyDescent="0.35">
      <c r="A85">
        <v>2104</v>
      </c>
      <c r="B85">
        <v>2100</v>
      </c>
      <c r="C85">
        <f>'[2]Total Frequency Model'!L85</f>
        <v>2.6098741761533852</v>
      </c>
      <c r="D85" s="36">
        <f>'Total Cost'!B85/(1+Assumptions!$D$49)^($A85-2022)</f>
        <v>703054.01901199459</v>
      </c>
      <c r="E85" s="36">
        <f>'Total Cost'!C85/(1+Assumptions!$D$49)^($A85-2022)</f>
        <v>901980.15617430303</v>
      </c>
      <c r="F85" s="36">
        <f>'Total Cost'!D85/(1+Assumptions!$D$49)^($A85-2022)</f>
        <v>951030.43657048885</v>
      </c>
      <c r="G85" s="36">
        <f>'Total Cost'!E85/(1+Assumptions!$D$49)^($A85-2022)</f>
        <v>625391.07505136728</v>
      </c>
      <c r="H85" s="36">
        <f>'Total Cost'!F85/(1+Assumptions!$D$49)^($A85-2022)</f>
        <v>520477.97531508119</v>
      </c>
      <c r="I85" s="36">
        <f>'Total Cost'!G85/(1+Assumptions!$D$49)^($A85-2022)</f>
        <v>312014.28363129217</v>
      </c>
      <c r="J85" s="37">
        <f>'Total Cost'!H85/(1+Assumptions!$D$49)^($A85-2022)</f>
        <v>239089.65034654949</v>
      </c>
      <c r="K85" s="37">
        <f>'Total Cost'!I85/(1+Assumptions!$D$49)^($A85-2022)</f>
        <v>254926.42140347985</v>
      </c>
      <c r="L85" s="37">
        <f>'Total Cost'!J85/(1+Assumptions!$D$49)^($A85-2022)</f>
        <v>161487.33194223436</v>
      </c>
      <c r="M85" s="37">
        <f>'Total Cost'!K85/(1+Assumptions!$D$49)^($A85-2022)</f>
        <v>121072.71560041359</v>
      </c>
      <c r="N85" s="37">
        <f>'Total Cost'!L85/(1+Assumptions!$D$49)^($A85-2022)</f>
        <v>107894.87883617751</v>
      </c>
      <c r="O85" s="37">
        <f>'Total Cost'!M85/(1+Assumptions!$D$49)^($A85-2022)</f>
        <v>46018.247650788035</v>
      </c>
      <c r="P85" s="38">
        <f>'Total Cost'!N85/(1+Assumptions!$D$49)^($A85-2022)</f>
        <v>31399500.340975009</v>
      </c>
      <c r="Q85" s="38">
        <f>'Total Cost'!O85/(1+Assumptions!$D$49)^($A85-2022)</f>
        <v>56625869.128888063</v>
      </c>
      <c r="R85" s="38">
        <f>'Total Cost'!P85/(1+Assumptions!$D$49)^($A85-2022)</f>
        <v>42122297.339637481</v>
      </c>
      <c r="S85" s="38">
        <f>'Total Cost'!Q85/(1+Assumptions!$D$49)^($A85-2022)</f>
        <v>15132376.937549679</v>
      </c>
      <c r="T85" s="38">
        <f>'Total Cost'!R85/(1+Assumptions!$D$49)^($A85-2022)</f>
        <v>10304041.393249664</v>
      </c>
      <c r="U85" s="38">
        <f>'Total Cost'!S85/(1+Assumptions!$D$49)^($A85-2022)</f>
        <v>5775420.9365451019</v>
      </c>
      <c r="V85" s="84">
        <f t="shared" si="11"/>
        <v>32341644.010333553</v>
      </c>
      <c r="W85" s="84">
        <f t="shared" si="6"/>
        <v>57782775.706465848</v>
      </c>
      <c r="X85" s="84">
        <f t="shared" si="7"/>
        <v>43234815.108150207</v>
      </c>
      <c r="Y85" s="84">
        <f t="shared" si="8"/>
        <v>15878840.72820146</v>
      </c>
      <c r="Z85" s="84">
        <f t="shared" si="9"/>
        <v>10932414.247400923</v>
      </c>
      <c r="AA85" s="84">
        <f t="shared" si="10"/>
        <v>6133453.4678271823</v>
      </c>
    </row>
    <row r="86" spans="1:27" x14ac:dyDescent="0.35">
      <c r="A86">
        <v>2105</v>
      </c>
      <c r="B86">
        <v>2100</v>
      </c>
      <c r="C86">
        <f>'[2]Total Frequency Model'!L86</f>
        <v>2.6098741761533852</v>
      </c>
      <c r="D86" s="36">
        <f>'Total Cost'!B86/(1+Assumptions!$D$49)^($A86-2022)</f>
        <v>681279.53794447053</v>
      </c>
      <c r="E86" s="36">
        <f>'Total Cost'!C86/(1+Assumptions!$D$49)^($A86-2022)</f>
        <v>874044.67852565786</v>
      </c>
      <c r="F86" s="36">
        <f>'Total Cost'!D86/(1+Assumptions!$D$49)^($A86-2022)</f>
        <v>921575.80907992343</v>
      </c>
      <c r="G86" s="36">
        <f>'Total Cost'!E86/(1+Assumptions!$D$49)^($A86-2022)</f>
        <v>606021.9145668837</v>
      </c>
      <c r="H86" s="36">
        <f>'Total Cost'!F86/(1+Assumptions!$D$49)^($A86-2022)</f>
        <v>504358.10754803824</v>
      </c>
      <c r="I86" s="36">
        <f>'Total Cost'!G86/(1+Assumptions!$D$49)^($A86-2022)</f>
        <v>302350.80269241036</v>
      </c>
      <c r="J86" s="37">
        <f>'Total Cost'!H86/(1+Assumptions!$D$49)^($A86-2022)</f>
        <v>226589.03073002415</v>
      </c>
      <c r="K86" s="37">
        <f>'Total Cost'!I86/(1+Assumptions!$D$49)^($A86-2022)</f>
        <v>241601.56725982987</v>
      </c>
      <c r="L86" s="37">
        <f>'Total Cost'!J86/(1+Assumptions!$D$49)^($A86-2022)</f>
        <v>153049.9122763979</v>
      </c>
      <c r="M86" s="37">
        <f>'Total Cost'!K86/(1+Assumptions!$D$49)^($A86-2022)</f>
        <v>114758.83343454706</v>
      </c>
      <c r="N86" s="37">
        <f>'Total Cost'!L86/(1+Assumptions!$D$49)^($A86-2022)</f>
        <v>102264.23952807003</v>
      </c>
      <c r="O86" s="37">
        <f>'Total Cost'!M86/(1+Assumptions!$D$49)^($A86-2022)</f>
        <v>43615.552292709872</v>
      </c>
      <c r="P86" s="38">
        <f>'Total Cost'!N86/(1+Assumptions!$D$49)^($A86-2022)</f>
        <v>30017111.233540166</v>
      </c>
      <c r="Q86" s="38">
        <f>'Total Cost'!O86/(1+Assumptions!$D$49)^($A86-2022)</f>
        <v>54135838.844819985</v>
      </c>
      <c r="R86" s="38">
        <f>'Total Cost'!P86/(1+Assumptions!$D$49)^($A86-2022)</f>
        <v>40273135.833294705</v>
      </c>
      <c r="S86" s="38">
        <f>'Total Cost'!Q86/(1+Assumptions!$D$49)^($A86-2022)</f>
        <v>14472897.893850347</v>
      </c>
      <c r="T86" s="38">
        <f>'Total Cost'!R86/(1+Assumptions!$D$49)^($A86-2022)</f>
        <v>9853799.5730583705</v>
      </c>
      <c r="U86" s="38">
        <f>'Total Cost'!S86/(1+Assumptions!$D$49)^($A86-2022)</f>
        <v>5522584.9427795885</v>
      </c>
      <c r="V86" s="84">
        <f t="shared" si="11"/>
        <v>30924979.80221466</v>
      </c>
      <c r="W86" s="84">
        <f t="shared" si="6"/>
        <v>55251485.090605475</v>
      </c>
      <c r="X86" s="84">
        <f t="shared" si="7"/>
        <v>41347761.554651029</v>
      </c>
      <c r="Y86" s="84">
        <f t="shared" si="8"/>
        <v>15193678.641851777</v>
      </c>
      <c r="Z86" s="84">
        <f t="shared" si="9"/>
        <v>10460421.920134479</v>
      </c>
      <c r="AA86" s="84">
        <f t="shared" si="10"/>
        <v>5868551.2977647092</v>
      </c>
    </row>
    <row r="87" spans="1:27" x14ac:dyDescent="0.35">
      <c r="A87">
        <v>2106</v>
      </c>
      <c r="B87">
        <v>2100</v>
      </c>
      <c r="C87">
        <f>'[2]Total Frequency Model'!L87</f>
        <v>2.6098741761533852</v>
      </c>
      <c r="D87" s="36">
        <f>'Total Cost'!B87/(1+Assumptions!$D$49)^($A87-2022)</f>
        <v>660179.44037087238</v>
      </c>
      <c r="E87" s="36">
        <f>'Total Cost'!C87/(1+Assumptions!$D$49)^($A87-2022)</f>
        <v>846974.39830526628</v>
      </c>
      <c r="F87" s="36">
        <f>'Total Cost'!D87/(1+Assumptions!$D$49)^($A87-2022)</f>
        <v>893033.42902881571</v>
      </c>
      <c r="G87" s="36">
        <f>'Total Cost'!E87/(1+Assumptions!$D$49)^($A87-2022)</f>
        <v>587252.64172525273</v>
      </c>
      <c r="H87" s="36">
        <f>'Total Cost'!F87/(1+Assumptions!$D$49)^($A87-2022)</f>
        <v>488737.49267766124</v>
      </c>
      <c r="I87" s="36">
        <f>'Total Cost'!G87/(1+Assumptions!$D$49)^($A87-2022)</f>
        <v>292986.61210257706</v>
      </c>
      <c r="J87" s="37">
        <f>'Total Cost'!H87/(1+Assumptions!$D$49)^($A87-2022)</f>
        <v>214742.33570043885</v>
      </c>
      <c r="K87" s="37">
        <f>'Total Cost'!I87/(1+Assumptions!$D$49)^($A87-2022)</f>
        <v>228973.57633730595</v>
      </c>
      <c r="L87" s="37">
        <f>'Total Cost'!J87/(1+Assumptions!$D$49)^($A87-2022)</f>
        <v>145053.59107094069</v>
      </c>
      <c r="M87" s="37">
        <f>'Total Cost'!K87/(1+Assumptions!$D$49)^($A87-2022)</f>
        <v>108774.46987196621</v>
      </c>
      <c r="N87" s="37">
        <f>'Total Cost'!L87/(1+Assumptions!$D$49)^($A87-2022)</f>
        <v>96927.648620084015</v>
      </c>
      <c r="O87" s="37">
        <f>'Total Cost'!M87/(1+Assumptions!$D$49)^($A87-2022)</f>
        <v>41338.388027465633</v>
      </c>
      <c r="P87" s="38">
        <f>'Total Cost'!N87/(1+Assumptions!$D$49)^($A87-2022)</f>
        <v>28695743.271228481</v>
      </c>
      <c r="Q87" s="38">
        <f>'Total Cost'!O87/(1+Assumptions!$D$49)^($A87-2022)</f>
        <v>51755602.724658072</v>
      </c>
      <c r="R87" s="38">
        <f>'Total Cost'!P87/(1+Assumptions!$D$49)^($A87-2022)</f>
        <v>38505384.784459859</v>
      </c>
      <c r="S87" s="38">
        <f>'Total Cost'!Q87/(1+Assumptions!$D$49)^($A87-2022)</f>
        <v>13842256.741786405</v>
      </c>
      <c r="T87" s="38">
        <f>'Total Cost'!R87/(1+Assumptions!$D$49)^($A87-2022)</f>
        <v>9423294.5127148181</v>
      </c>
      <c r="U87" s="38">
        <f>'Total Cost'!S87/(1+Assumptions!$D$49)^($A87-2022)</f>
        <v>5280851.6271584341</v>
      </c>
      <c r="V87" s="84">
        <f t="shared" si="11"/>
        <v>29570665.047299791</v>
      </c>
      <c r="W87" s="84">
        <f t="shared" si="6"/>
        <v>52831550.699300647</v>
      </c>
      <c r="X87" s="84">
        <f t="shared" si="7"/>
        <v>39543471.804559618</v>
      </c>
      <c r="Y87" s="84">
        <f t="shared" si="8"/>
        <v>14538283.853383625</v>
      </c>
      <c r="Z87" s="84">
        <f t="shared" si="9"/>
        <v>10008959.654012563</v>
      </c>
      <c r="AA87" s="84">
        <f t="shared" si="10"/>
        <v>5615176.6272884766</v>
      </c>
    </row>
    <row r="88" spans="1:27" x14ac:dyDescent="0.35">
      <c r="A88">
        <v>2107</v>
      </c>
      <c r="B88">
        <v>2100</v>
      </c>
      <c r="C88">
        <f>'[2]Total Frequency Model'!L88</f>
        <v>2.6098741761533852</v>
      </c>
      <c r="D88" s="36">
        <f>'Total Cost'!B88/(1+Assumptions!$D$49)^($A88-2022)</f>
        <v>639732.83977291919</v>
      </c>
      <c r="E88" s="36">
        <f>'Total Cost'!C88/(1+Assumptions!$D$49)^($A88-2022)</f>
        <v>820742.5192435513</v>
      </c>
      <c r="F88" s="36">
        <f>'Total Cost'!D88/(1+Assumptions!$D$49)^($A88-2022)</f>
        <v>865375.04294863867</v>
      </c>
      <c r="G88" s="36">
        <f>'Total Cost'!E88/(1+Assumptions!$D$49)^($A88-2022)</f>
        <v>569064.67723986413</v>
      </c>
      <c r="H88" s="36">
        <f>'Total Cost'!F88/(1+Assumptions!$D$49)^($A88-2022)</f>
        <v>473600.6682039827</v>
      </c>
      <c r="I88" s="36">
        <f>'Total Cost'!G88/(1+Assumptions!$D$49)^($A88-2022)</f>
        <v>283912.44245736138</v>
      </c>
      <c r="J88" s="37">
        <f>'Total Cost'!H88/(1+Assumptions!$D$49)^($A88-2022)</f>
        <v>203515.34156617319</v>
      </c>
      <c r="K88" s="37">
        <f>'Total Cost'!I88/(1+Assumptions!$D$49)^($A88-2022)</f>
        <v>217005.98611430824</v>
      </c>
      <c r="L88" s="37">
        <f>'Total Cost'!J88/(1+Assumptions!$D$49)^($A88-2022)</f>
        <v>137475.29600870336</v>
      </c>
      <c r="M88" s="37">
        <f>'Total Cost'!K88/(1+Assumptions!$D$49)^($A88-2022)</f>
        <v>103102.41553739333</v>
      </c>
      <c r="N88" s="37">
        <f>'Total Cost'!L88/(1+Assumptions!$D$49)^($A88-2022)</f>
        <v>91869.740318666984</v>
      </c>
      <c r="O88" s="37">
        <f>'Total Cost'!M88/(1+Assumptions!$D$49)^($A88-2022)</f>
        <v>39180.192489509951</v>
      </c>
      <c r="P88" s="38">
        <f>'Total Cost'!N88/(1+Assumptions!$D$49)^($A88-2022)</f>
        <v>27432696.380969867</v>
      </c>
      <c r="Q88" s="38">
        <f>'Total Cost'!O88/(1+Assumptions!$D$49)^($A88-2022)</f>
        <v>49480307.434683807</v>
      </c>
      <c r="R88" s="38">
        <f>'Total Cost'!P88/(1+Assumptions!$D$49)^($A88-2022)</f>
        <v>36815450.605710797</v>
      </c>
      <c r="S88" s="38">
        <f>'Total Cost'!Q88/(1+Assumptions!$D$49)^($A88-2022)</f>
        <v>13239188.468230929</v>
      </c>
      <c r="T88" s="38">
        <f>'Total Cost'!R88/(1+Assumptions!$D$49)^($A88-2022)</f>
        <v>9011658.4576918725</v>
      </c>
      <c r="U88" s="38">
        <f>'Total Cost'!S88/(1+Assumptions!$D$49)^($A88-2022)</f>
        <v>5049732.0567278294</v>
      </c>
      <c r="V88" s="84">
        <f t="shared" si="11"/>
        <v>28275944.56230896</v>
      </c>
      <c r="W88" s="84">
        <f t="shared" si="6"/>
        <v>50518055.940041669</v>
      </c>
      <c r="X88" s="84">
        <f t="shared" si="7"/>
        <v>37818300.944668137</v>
      </c>
      <c r="Y88" s="84">
        <f t="shared" si="8"/>
        <v>13911355.561008187</v>
      </c>
      <c r="Z88" s="84">
        <f t="shared" si="9"/>
        <v>9577128.8662145212</v>
      </c>
      <c r="AA88" s="84">
        <f t="shared" si="10"/>
        <v>5372824.6916747009</v>
      </c>
    </row>
    <row r="89" spans="1:27" x14ac:dyDescent="0.35">
      <c r="A89">
        <v>2108</v>
      </c>
      <c r="B89">
        <v>2100</v>
      </c>
      <c r="C89">
        <f>'[2]Total Frequency Model'!L89</f>
        <v>2.6098741761533852</v>
      </c>
      <c r="D89" s="36">
        <f>'Total Cost'!B89/(1+Assumptions!$D$49)^($A89-2022)</f>
        <v>619919.49651448138</v>
      </c>
      <c r="E89" s="36">
        <f>'Total Cost'!C89/(1+Assumptions!$D$49)^($A89-2022)</f>
        <v>795323.07498563291</v>
      </c>
      <c r="F89" s="36">
        <f>'Total Cost'!D89/(1+Assumptions!$D$49)^($A89-2022)</f>
        <v>838573.27241687581</v>
      </c>
      <c r="G89" s="36">
        <f>'Total Cost'!E89/(1+Assumptions!$D$49)^($A89-2022)</f>
        <v>551440.01724834682</v>
      </c>
      <c r="H89" s="36">
        <f>'Total Cost'!F89/(1+Assumptions!$D$49)^($A89-2022)</f>
        <v>458932.65052041056</v>
      </c>
      <c r="I89" s="36">
        <f>'Total Cost'!G89/(1+Assumptions!$D$49)^($A89-2022)</f>
        <v>275119.31143762829</v>
      </c>
      <c r="J89" s="37">
        <f>'Total Cost'!H89/(1+Assumptions!$D$49)^($A89-2022)</f>
        <v>192875.61651524645</v>
      </c>
      <c r="K89" s="37">
        <f>'Total Cost'!I89/(1+Assumptions!$D$49)^($A89-2022)</f>
        <v>205664.24277354</v>
      </c>
      <c r="L89" s="37">
        <f>'Total Cost'!J89/(1+Assumptions!$D$49)^($A89-2022)</f>
        <v>130293.16218028752</v>
      </c>
      <c r="M89" s="37">
        <f>'Total Cost'!K89/(1+Assumptions!$D$49)^($A89-2022)</f>
        <v>97726.360393686729</v>
      </c>
      <c r="N89" s="37">
        <f>'Total Cost'!L89/(1+Assumptions!$D$49)^($A89-2022)</f>
        <v>87075.952244521191</v>
      </c>
      <c r="O89" s="37">
        <f>'Total Cost'!M89/(1+Assumptions!$D$49)^($A89-2022)</f>
        <v>37134.746555718797</v>
      </c>
      <c r="P89" s="38">
        <f>'Total Cost'!N89/(1+Assumptions!$D$49)^($A89-2022)</f>
        <v>26225390.224972703</v>
      </c>
      <c r="Q89" s="38">
        <f>'Total Cost'!O89/(1+Assumptions!$D$49)^($A89-2022)</f>
        <v>47305314.667661898</v>
      </c>
      <c r="R89" s="38">
        <f>'Total Cost'!P89/(1+Assumptions!$D$49)^($A89-2022)</f>
        <v>35199898.718559034</v>
      </c>
      <c r="S89" s="38">
        <f>'Total Cost'!Q89/(1+Assumptions!$D$49)^($A89-2022)</f>
        <v>12662483.713839144</v>
      </c>
      <c r="T89" s="38">
        <f>'Total Cost'!R89/(1+Assumptions!$D$49)^($A89-2022)</f>
        <v>8618061.9102361128</v>
      </c>
      <c r="U89" s="38">
        <f>'Total Cost'!S89/(1+Assumptions!$D$49)^($A89-2022)</f>
        <v>4828758.8861097023</v>
      </c>
      <c r="V89" s="84">
        <f t="shared" si="11"/>
        <v>27038185.338002432</v>
      </c>
      <c r="W89" s="84">
        <f t="shared" si="6"/>
        <v>48306301.985421069</v>
      </c>
      <c r="X89" s="84">
        <f t="shared" si="7"/>
        <v>36168765.153156199</v>
      </c>
      <c r="Y89" s="84">
        <f t="shared" si="8"/>
        <v>13311650.091481177</v>
      </c>
      <c r="Z89" s="84">
        <f t="shared" si="9"/>
        <v>9164070.5130010452</v>
      </c>
      <c r="AA89" s="84">
        <f t="shared" si="10"/>
        <v>5141012.9441030491</v>
      </c>
    </row>
    <row r="90" spans="1:27" x14ac:dyDescent="0.35">
      <c r="A90">
        <v>2109</v>
      </c>
      <c r="B90">
        <v>2100</v>
      </c>
      <c r="C90">
        <f>'[2]Total Frequency Model'!L90</f>
        <v>2.6098741761533852</v>
      </c>
      <c r="D90" s="36">
        <f>'Total Cost'!B90/(1+Assumptions!$D$49)^($A90-2022)</f>
        <v>600719.79780681571</v>
      </c>
      <c r="E90" s="36">
        <f>'Total Cost'!C90/(1+Assumptions!$D$49)^($A90-2022)</f>
        <v>770690.90338781395</v>
      </c>
      <c r="F90" s="36">
        <f>'Total Cost'!D90/(1+Assumptions!$D$49)^($A90-2022)</f>
        <v>812601.58695573139</v>
      </c>
      <c r="G90" s="36">
        <f>'Total Cost'!E90/(1+Assumptions!$D$49)^($A90-2022)</f>
        <v>534361.21549094666</v>
      </c>
      <c r="H90" s="36">
        <f>'Total Cost'!F90/(1+Assumptions!$D$49)^($A90-2022)</f>
        <v>444718.9200817899</v>
      </c>
      <c r="I90" s="36">
        <f>'Total Cost'!G90/(1+Assumptions!$D$49)^($A90-2022)</f>
        <v>266598.51491814107</v>
      </c>
      <c r="J90" s="37">
        <f>'Total Cost'!H90/(1+Assumptions!$D$49)^($A90-2022)</f>
        <v>182792.42676079093</v>
      </c>
      <c r="K90" s="37">
        <f>'Total Cost'!I90/(1+Assumptions!$D$49)^($A90-2022)</f>
        <v>194915.60124710863</v>
      </c>
      <c r="L90" s="37">
        <f>'Total Cost'!J90/(1+Assumptions!$D$49)^($A90-2022)</f>
        <v>123486.46887152863</v>
      </c>
      <c r="M90" s="37">
        <f>'Total Cost'!K90/(1+Assumptions!$D$49)^($A90-2022)</f>
        <v>92630.846717019202</v>
      </c>
      <c r="N90" s="37">
        <f>'Total Cost'!L90/(1+Assumptions!$D$49)^($A90-2022)</f>
        <v>82532.483403698861</v>
      </c>
      <c r="O90" s="37">
        <f>'Total Cost'!M90/(1+Assumptions!$D$49)^($A90-2022)</f>
        <v>35196.156383580405</v>
      </c>
      <c r="P90" s="38">
        <f>'Total Cost'!N90/(1+Assumptions!$D$49)^($A90-2022)</f>
        <v>25071358.880485114</v>
      </c>
      <c r="Q90" s="38">
        <f>'Total Cost'!O90/(1+Assumptions!$D$49)^($A90-2022)</f>
        <v>45226191.596354619</v>
      </c>
      <c r="R90" s="38">
        <f>'Total Cost'!P90/(1+Assumptions!$D$49)^($A90-2022)</f>
        <v>33655446.502194233</v>
      </c>
      <c r="S90" s="38">
        <f>'Total Cost'!Q90/(1+Assumptions!$D$49)^($A90-2022)</f>
        <v>12110986.317988189</v>
      </c>
      <c r="T90" s="38">
        <f>'Total Cost'!R90/(1+Assumptions!$D$49)^($A90-2022)</f>
        <v>8241711.9384929771</v>
      </c>
      <c r="U90" s="38">
        <f>'Total Cost'!S90/(1+Assumptions!$D$49)^($A90-2022)</f>
        <v>4617485.4020816078</v>
      </c>
      <c r="V90" s="84">
        <f t="shared" si="11"/>
        <v>25854871.105052721</v>
      </c>
      <c r="W90" s="84">
        <f t="shared" si="6"/>
        <v>46191798.100989543</v>
      </c>
      <c r="X90" s="84">
        <f t="shared" si="7"/>
        <v>34591534.558021493</v>
      </c>
      <c r="Y90" s="84">
        <f t="shared" si="8"/>
        <v>12737978.380196154</v>
      </c>
      <c r="Z90" s="84">
        <f t="shared" si="9"/>
        <v>8768963.3419784661</v>
      </c>
      <c r="AA90" s="84">
        <f t="shared" si="10"/>
        <v>4919280.0733833294</v>
      </c>
    </row>
    <row r="91" spans="1:27" x14ac:dyDescent="0.35">
      <c r="A91">
        <v>2110</v>
      </c>
      <c r="B91">
        <v>2110</v>
      </c>
      <c r="C91">
        <f>'[2]Total Frequency Model'!L91</f>
        <v>2.9097663271420009</v>
      </c>
      <c r="D91" s="36">
        <f>'Total Cost'!B91/(1+Assumptions!$D$49)^($A91-2022)</f>
        <v>566761.80647244514</v>
      </c>
      <c r="E91" s="36">
        <f>'Total Cost'!C91/(1+Assumptions!$D$49)^($A91-2022)</f>
        <v>727124.64318751672</v>
      </c>
      <c r="F91" s="36">
        <f>'Total Cost'!D91/(1+Assumptions!$D$49)^($A91-2022)</f>
        <v>766666.16456931527</v>
      </c>
      <c r="G91" s="36">
        <f>'Total Cost'!E91/(1+Assumptions!$D$49)^($A91-2022)</f>
        <v>504154.39761793078</v>
      </c>
      <c r="H91" s="36">
        <f>'Total Cost'!F91/(1+Assumptions!$D$49)^($A91-2022)</f>
        <v>419579.47688463953</v>
      </c>
      <c r="I91" s="36">
        <f>'Total Cost'!G91/(1+Assumptions!$D$49)^($A91-2022)</f>
        <v>251528.01101199599</v>
      </c>
      <c r="J91" s="37">
        <f>'Total Cost'!H91/(1+Assumptions!$D$49)^($A91-2022)</f>
        <v>168667.63351674532</v>
      </c>
      <c r="K91" s="37">
        <f>'Total Cost'!I91/(1+Assumptions!$D$49)^($A91-2022)</f>
        <v>179856.91161109653</v>
      </c>
      <c r="L91" s="37">
        <f>'Total Cost'!J91/(1+Assumptions!$D$49)^($A91-2022)</f>
        <v>113948.83549068066</v>
      </c>
      <c r="M91" s="37">
        <f>'Total Cost'!K91/(1+Assumptions!$D$49)^($A91-2022)</f>
        <v>85485.519181582669</v>
      </c>
      <c r="N91" s="37">
        <f>'Total Cost'!L91/(1+Assumptions!$D$49)^($A91-2022)</f>
        <v>76163.083181220936</v>
      </c>
      <c r="O91" s="37">
        <f>'Total Cost'!M91/(1+Assumptions!$D$49)^($A91-2022)</f>
        <v>32479.016816275718</v>
      </c>
      <c r="P91" s="38">
        <f>'Total Cost'!N91/(1+Assumptions!$D$49)^($A91-2022)</f>
        <v>23336097.455054484</v>
      </c>
      <c r="Q91" s="38">
        <f>'Total Cost'!O91/(1+Assumptions!$D$49)^($A91-2022)</f>
        <v>42098306.574582726</v>
      </c>
      <c r="R91" s="38">
        <f>'Total Cost'!P91/(1+Assumptions!$D$49)^($A91-2022)</f>
        <v>31330255.614649594</v>
      </c>
      <c r="S91" s="38">
        <f>'Total Cost'!Q91/(1+Assumptions!$D$49)^($A91-2022)</f>
        <v>11278080.613671983</v>
      </c>
      <c r="T91" s="38">
        <f>'Total Cost'!R91/(1+Assumptions!$D$49)^($A91-2022)</f>
        <v>7673971.4151976584</v>
      </c>
      <c r="U91" s="38">
        <f>'Total Cost'!S91/(1+Assumptions!$D$49)^($A91-2022)</f>
        <v>4299028.8162948992</v>
      </c>
      <c r="V91" s="84">
        <f t="shared" si="11"/>
        <v>24071526.895043675</v>
      </c>
      <c r="W91" s="84">
        <f t="shared" si="6"/>
        <v>43005288.129381336</v>
      </c>
      <c r="X91" s="84">
        <f t="shared" si="7"/>
        <v>32210870.61470959</v>
      </c>
      <c r="Y91" s="84">
        <f t="shared" si="8"/>
        <v>11867720.530471496</v>
      </c>
      <c r="Z91" s="84">
        <f t="shared" si="9"/>
        <v>8169713.9752635192</v>
      </c>
      <c r="AA91" s="84">
        <f t="shared" si="10"/>
        <v>4583035.8441231707</v>
      </c>
    </row>
    <row r="92" spans="1:27" x14ac:dyDescent="0.35">
      <c r="A92">
        <v>2111</v>
      </c>
      <c r="B92">
        <v>2110</v>
      </c>
      <c r="C92">
        <f>'[2]Total Frequency Model'!L92</f>
        <v>2.9097663271420009</v>
      </c>
      <c r="D92" s="36">
        <f>'Total Cost'!B92/(1+Assumptions!$D$49)^($A92-2022)</f>
        <v>549208.46933033946</v>
      </c>
      <c r="E92" s="36">
        <f>'Total Cost'!C92/(1+Assumptions!$D$49)^($A92-2022)</f>
        <v>704604.66414086171</v>
      </c>
      <c r="F92" s="36">
        <f>'Total Cost'!D92/(1+Assumptions!$D$49)^($A92-2022)</f>
        <v>742921.53409414121</v>
      </c>
      <c r="G92" s="36">
        <f>'Total Cost'!E92/(1+Assumptions!$D$49)^($A92-2022)</f>
        <v>488540.09190431348</v>
      </c>
      <c r="H92" s="36">
        <f>'Total Cost'!F92/(1+Assumptions!$D$49)^($A92-2022)</f>
        <v>406584.56450424349</v>
      </c>
      <c r="I92" s="36">
        <f>'Total Cost'!G92/(1+Assumptions!$D$49)^($A92-2022)</f>
        <v>243737.86720280565</v>
      </c>
      <c r="J92" s="37">
        <f>'Total Cost'!H92/(1+Assumptions!$D$49)^($A92-2022)</f>
        <v>159850.51087998156</v>
      </c>
      <c r="K92" s="37">
        <f>'Total Cost'!I92/(1+Assumptions!$D$49)^($A92-2022)</f>
        <v>170457.6209547701</v>
      </c>
      <c r="L92" s="37">
        <f>'Total Cost'!J92/(1+Assumptions!$D$49)^($A92-2022)</f>
        <v>107996.38655003246</v>
      </c>
      <c r="M92" s="37">
        <f>'Total Cost'!K92/(1+Assumptions!$D$49)^($A92-2022)</f>
        <v>81028.635919895751</v>
      </c>
      <c r="N92" s="37">
        <f>'Total Cost'!L92/(1+Assumptions!$D$49)^($A92-2022)</f>
        <v>72189.342416362415</v>
      </c>
      <c r="O92" s="37">
        <f>'Total Cost'!M92/(1+Assumptions!$D$49)^($A92-2022)</f>
        <v>30783.600444636715</v>
      </c>
      <c r="P92" s="38">
        <f>'Total Cost'!N92/(1+Assumptions!$D$49)^($A92-2022)</f>
        <v>22309460.850970615</v>
      </c>
      <c r="Q92" s="38">
        <f>'Total Cost'!O92/(1+Assumptions!$D$49)^($A92-2022)</f>
        <v>40248510.011464447</v>
      </c>
      <c r="R92" s="38">
        <f>'Total Cost'!P92/(1+Assumptions!$D$49)^($A92-2022)</f>
        <v>29955957.488743596</v>
      </c>
      <c r="S92" s="38">
        <f>'Total Cost'!Q92/(1+Assumptions!$D$49)^($A92-2022)</f>
        <v>10787032.551924329</v>
      </c>
      <c r="T92" s="38">
        <f>'Total Cost'!R92/(1+Assumptions!$D$49)^($A92-2022)</f>
        <v>7338949.4189457456</v>
      </c>
      <c r="U92" s="38">
        <f>'Total Cost'!S92/(1+Assumptions!$D$49)^($A92-2022)</f>
        <v>4110986.4239165452</v>
      </c>
      <c r="V92" s="84">
        <f t="shared" si="11"/>
        <v>23018519.831180938</v>
      </c>
      <c r="W92" s="84">
        <f t="shared" si="6"/>
        <v>41123572.296560079</v>
      </c>
      <c r="X92" s="84">
        <f t="shared" si="7"/>
        <v>30806875.409387771</v>
      </c>
      <c r="Y92" s="84">
        <f t="shared" si="8"/>
        <v>11356601.279748539</v>
      </c>
      <c r="Z92" s="84">
        <f t="shared" si="9"/>
        <v>7817723.3258663518</v>
      </c>
      <c r="AA92" s="84">
        <f t="shared" si="10"/>
        <v>4385507.8915639874</v>
      </c>
    </row>
    <row r="93" spans="1:27" x14ac:dyDescent="0.35">
      <c r="A93">
        <v>2112</v>
      </c>
      <c r="B93">
        <v>2110</v>
      </c>
      <c r="C93">
        <f>'[2]Total Frequency Model'!L93</f>
        <v>2.9097663271420009</v>
      </c>
      <c r="D93" s="36">
        <f>'Total Cost'!B93/(1+Assumptions!$D$49)^($A93-2022)</f>
        <v>532198.78146259475</v>
      </c>
      <c r="E93" s="36">
        <f>'Total Cost'!C93/(1+Assumptions!$D$49)^($A93-2022)</f>
        <v>682782.1576128637</v>
      </c>
      <c r="F93" s="36">
        <f>'Total Cost'!D93/(1+Assumptions!$D$49)^($A93-2022)</f>
        <v>719912.30515676585</v>
      </c>
      <c r="G93" s="36">
        <f>'Total Cost'!E93/(1+Assumptions!$D$49)^($A93-2022)</f>
        <v>473409.38118475</v>
      </c>
      <c r="H93" s="36">
        <f>'Total Cost'!F93/(1+Assumptions!$D$49)^($A93-2022)</f>
        <v>393992.121160293</v>
      </c>
      <c r="I93" s="36">
        <f>'Total Cost'!G93/(1+Assumptions!$D$49)^($A93-2022)</f>
        <v>236188.99409870969</v>
      </c>
      <c r="J93" s="37">
        <f>'Total Cost'!H93/(1+Assumptions!$D$49)^($A93-2022)</f>
        <v>151494.55162418532</v>
      </c>
      <c r="K93" s="37">
        <f>'Total Cost'!I93/(1+Assumptions!$D$49)^($A93-2022)</f>
        <v>161549.81306092039</v>
      </c>
      <c r="L93" s="37">
        <f>'Total Cost'!J93/(1+Assumptions!$D$49)^($A93-2022)</f>
        <v>102355.06945424706</v>
      </c>
      <c r="M93" s="37">
        <f>'Total Cost'!K93/(1+Assumptions!$D$49)^($A93-2022)</f>
        <v>76804.301244820672</v>
      </c>
      <c r="N93" s="37">
        <f>'Total Cost'!L93/(1+Assumptions!$D$49)^($A93-2022)</f>
        <v>68423.077939799841</v>
      </c>
      <c r="O93" s="37">
        <f>'Total Cost'!M93/(1+Assumptions!$D$49)^($A93-2022)</f>
        <v>29176.745165817523</v>
      </c>
      <c r="P93" s="38">
        <f>'Total Cost'!N93/(1+Assumptions!$D$49)^($A93-2022)</f>
        <v>21328111.29291619</v>
      </c>
      <c r="Q93" s="38">
        <f>'Total Cost'!O93/(1+Assumptions!$D$49)^($A93-2022)</f>
        <v>38480220.403638899</v>
      </c>
      <c r="R93" s="38">
        <f>'Total Cost'!P93/(1+Assumptions!$D$49)^($A93-2022)</f>
        <v>28642119.23229466</v>
      </c>
      <c r="S93" s="38">
        <f>'Total Cost'!Q93/(1+Assumptions!$D$49)^($A93-2022)</f>
        <v>10317438.445223479</v>
      </c>
      <c r="T93" s="38">
        <f>'Total Cost'!R93/(1+Assumptions!$D$49)^($A93-2022)</f>
        <v>7018601.2947768504</v>
      </c>
      <c r="U93" s="38">
        <f>'Total Cost'!S93/(1+Assumptions!$D$49)^($A93-2022)</f>
        <v>3931194.934076366</v>
      </c>
      <c r="V93" s="84">
        <f t="shared" si="11"/>
        <v>22011804.626002971</v>
      </c>
      <c r="W93" s="84">
        <f t="shared" si="6"/>
        <v>39324552.374312684</v>
      </c>
      <c r="X93" s="84">
        <f t="shared" si="7"/>
        <v>29464386.606905673</v>
      </c>
      <c r="Y93" s="84">
        <f t="shared" si="8"/>
        <v>10867652.127653049</v>
      </c>
      <c r="Z93" s="84">
        <f t="shared" si="9"/>
        <v>7481016.4938769434</v>
      </c>
      <c r="AA93" s="84">
        <f t="shared" si="10"/>
        <v>4196560.6733408934</v>
      </c>
    </row>
    <row r="94" spans="1:27" x14ac:dyDescent="0.35">
      <c r="A94">
        <v>2113</v>
      </c>
      <c r="B94">
        <v>2110</v>
      </c>
      <c r="C94">
        <f>'[2]Total Frequency Model'!L94</f>
        <v>2.9097663271420009</v>
      </c>
      <c r="D94" s="36">
        <f>'Total Cost'!B94/(1+Assumptions!$D$49)^($A94-2022)</f>
        <v>515715.90535671363</v>
      </c>
      <c r="E94" s="36">
        <f>'Total Cost'!C94/(1+Assumptions!$D$49)^($A94-2022)</f>
        <v>661635.52198865183</v>
      </c>
      <c r="F94" s="36">
        <f>'Total Cost'!D94/(1+Assumptions!$D$49)^($A94-2022)</f>
        <v>697615.70143214357</v>
      </c>
      <c r="G94" s="36">
        <f>'Total Cost'!E94/(1+Assumptions!$D$49)^($A94-2022)</f>
        <v>458747.28790451842</v>
      </c>
      <c r="H94" s="36">
        <f>'Total Cost'!F94/(1+Assumptions!$D$49)^($A94-2022)</f>
        <v>381789.68187260575</v>
      </c>
      <c r="I94" s="36">
        <f>'Total Cost'!G94/(1+Assumptions!$D$49)^($A94-2022)</f>
        <v>228873.91923776627</v>
      </c>
      <c r="J94" s="37">
        <f>'Total Cost'!H94/(1+Assumptions!$D$49)^($A94-2022)</f>
        <v>143575.62379039876</v>
      </c>
      <c r="K94" s="37">
        <f>'Total Cost'!I94/(1+Assumptions!$D$49)^($A94-2022)</f>
        <v>153107.77552576447</v>
      </c>
      <c r="L94" s="37">
        <f>'Total Cost'!J94/(1+Assumptions!$D$49)^($A94-2022)</f>
        <v>97008.612590549426</v>
      </c>
      <c r="M94" s="37">
        <f>'Total Cost'!K94/(1+Assumptions!$D$49)^($A94-2022)</f>
        <v>72800.37267435102</v>
      </c>
      <c r="N94" s="37">
        <f>'Total Cost'!L94/(1+Assumptions!$D$49)^($A94-2022)</f>
        <v>64853.449949598151</v>
      </c>
      <c r="O94" s="37">
        <f>'Total Cost'!M94/(1+Assumptions!$D$49)^($A94-2022)</f>
        <v>27653.822115827163</v>
      </c>
      <c r="P94" s="38">
        <f>'Total Cost'!N94/(1+Assumptions!$D$49)^($A94-2022)</f>
        <v>20390046.145844568</v>
      </c>
      <c r="Q94" s="38">
        <f>'Total Cost'!O94/(1+Assumptions!$D$49)^($A94-2022)</f>
        <v>36789837.129537866</v>
      </c>
      <c r="R94" s="38">
        <f>'Total Cost'!P94/(1+Assumptions!$D$49)^($A94-2022)</f>
        <v>27386073.849238712</v>
      </c>
      <c r="S94" s="38">
        <f>'Total Cost'!Q94/(1+Assumptions!$D$49)^($A94-2022)</f>
        <v>9868357.9504966307</v>
      </c>
      <c r="T94" s="38">
        <f>'Total Cost'!R94/(1+Assumptions!$D$49)^($A94-2022)</f>
        <v>6712282.3780175876</v>
      </c>
      <c r="U94" s="38">
        <f>'Total Cost'!S94/(1+Assumptions!$D$49)^($A94-2022)</f>
        <v>3759291.2632766129</v>
      </c>
      <c r="V94" s="84">
        <f t="shared" si="11"/>
        <v>21049337.674991678</v>
      </c>
      <c r="W94" s="84">
        <f t="shared" si="6"/>
        <v>37604580.427052282</v>
      </c>
      <c r="X94" s="84">
        <f t="shared" si="7"/>
        <v>28180698.163261406</v>
      </c>
      <c r="Y94" s="84">
        <f t="shared" si="8"/>
        <v>10399905.6110755</v>
      </c>
      <c r="Z94" s="84">
        <f t="shared" si="9"/>
        <v>7158925.5098397918</v>
      </c>
      <c r="AA94" s="84">
        <f t="shared" si="10"/>
        <v>4015819.0046302062</v>
      </c>
    </row>
    <row r="95" spans="1:27" x14ac:dyDescent="0.35">
      <c r="A95">
        <v>2114</v>
      </c>
      <c r="B95">
        <v>2110</v>
      </c>
      <c r="C95">
        <f>'[2]Total Frequency Model'!L95</f>
        <v>2.9097663271420009</v>
      </c>
      <c r="D95" s="36">
        <f>'Total Cost'!B95/(1+Assumptions!$D$49)^($A95-2022)</f>
        <v>499743.52497946809</v>
      </c>
      <c r="E95" s="36">
        <f>'Total Cost'!C95/(1+Assumptions!$D$49)^($A95-2022)</f>
        <v>641143.82468296087</v>
      </c>
      <c r="F95" s="36">
        <f>'Total Cost'!D95/(1+Assumptions!$D$49)^($A95-2022)</f>
        <v>676009.65200710995</v>
      </c>
      <c r="G95" s="36">
        <f>'Total Cost'!E95/(1+Assumptions!$D$49)^($A95-2022)</f>
        <v>444539.29838289897</v>
      </c>
      <c r="H95" s="36">
        <f>'Total Cost'!F95/(1+Assumptions!$D$49)^($A95-2022)</f>
        <v>369965.1677173581</v>
      </c>
      <c r="I95" s="36">
        <f>'Total Cost'!G95/(1+Assumptions!$D$49)^($A95-2022)</f>
        <v>221785.40158972517</v>
      </c>
      <c r="J95" s="37">
        <f>'Total Cost'!H95/(1+Assumptions!$D$49)^($A95-2022)</f>
        <v>136070.85875685938</v>
      </c>
      <c r="K95" s="37">
        <f>'Total Cost'!I95/(1+Assumptions!$D$49)^($A95-2022)</f>
        <v>145107.14173250046</v>
      </c>
      <c r="L95" s="37">
        <f>'Total Cost'!J95/(1+Assumptions!$D$49)^($A95-2022)</f>
        <v>91941.595740404242</v>
      </c>
      <c r="M95" s="37">
        <f>'Total Cost'!K95/(1+Assumptions!$D$49)^($A95-2022)</f>
        <v>69005.342155125225</v>
      </c>
      <c r="N95" s="37">
        <f>'Total Cost'!L95/(1+Assumptions!$D$49)^($A95-2022)</f>
        <v>61470.1853144536</v>
      </c>
      <c r="O95" s="37">
        <f>'Total Cost'!M95/(1+Assumptions!$D$49)^($A95-2022)</f>
        <v>26210.444502877879</v>
      </c>
      <c r="P95" s="38">
        <f>'Total Cost'!N95/(1+Assumptions!$D$49)^($A95-2022)</f>
        <v>19493351.532289501</v>
      </c>
      <c r="Q95" s="38">
        <f>'Total Cost'!O95/(1+Assumptions!$D$49)^($A95-2022)</f>
        <v>35173918.999798104</v>
      </c>
      <c r="R95" s="38">
        <f>'Total Cost'!P95/(1+Assumptions!$D$49)^($A95-2022)</f>
        <v>26185272.280027568</v>
      </c>
      <c r="S95" s="38">
        <f>'Total Cost'!Q95/(1+Assumptions!$D$49)^($A95-2022)</f>
        <v>9438892.0636872035</v>
      </c>
      <c r="T95" s="38">
        <f>'Total Cost'!R95/(1+Assumptions!$D$49)^($A95-2022)</f>
        <v>6419376.4054074334</v>
      </c>
      <c r="U95" s="38">
        <f>'Total Cost'!S95/(1+Assumptions!$D$49)^($A95-2022)</f>
        <v>3594928.3483237065</v>
      </c>
      <c r="V95" s="84">
        <f t="shared" si="11"/>
        <v>20129165.916025829</v>
      </c>
      <c r="W95" s="84">
        <f t="shared" si="6"/>
        <v>35960169.966213569</v>
      </c>
      <c r="X95" s="84">
        <f t="shared" si="7"/>
        <v>26953223.527775083</v>
      </c>
      <c r="Y95" s="84">
        <f t="shared" si="8"/>
        <v>9952436.7042252272</v>
      </c>
      <c r="Z95" s="84">
        <f t="shared" si="9"/>
        <v>6850811.7584392447</v>
      </c>
      <c r="AA95" s="84">
        <f t="shared" si="10"/>
        <v>3842924.1944163097</v>
      </c>
    </row>
    <row r="96" spans="1:27" x14ac:dyDescent="0.35">
      <c r="A96">
        <v>2115</v>
      </c>
      <c r="B96">
        <v>2110</v>
      </c>
      <c r="C96">
        <f>'[2]Total Frequency Model'!L96</f>
        <v>2.9097663271420009</v>
      </c>
      <c r="D96" s="36">
        <f>'Total Cost'!B96/(1+Assumptions!$D$49)^($A96-2022)</f>
        <v>484265.82962602243</v>
      </c>
      <c r="E96" s="36">
        <f>'Total Cost'!C96/(1+Assumptions!$D$49)^($A96-2022)</f>
        <v>621286.78141943179</v>
      </c>
      <c r="F96" s="36">
        <f>'Total Cost'!D96/(1+Assumptions!$D$49)^($A96-2022)</f>
        <v>655072.76953287527</v>
      </c>
      <c r="G96" s="36">
        <f>'Total Cost'!E96/(1+Assumptions!$D$49)^($A96-2022)</f>
        <v>430771.34844640369</v>
      </c>
      <c r="H96" s="36">
        <f>'Total Cost'!F96/(1+Assumptions!$D$49)^($A96-2022)</f>
        <v>358506.87387042743</v>
      </c>
      <c r="I96" s="36">
        <f>'Total Cost'!G96/(1+Assumptions!$D$49)^($A96-2022)</f>
        <v>214916.42438829289</v>
      </c>
      <c r="J96" s="37">
        <f>'Total Cost'!H96/(1+Assumptions!$D$49)^($A96-2022)</f>
        <v>128958.58507588085</v>
      </c>
      <c r="K96" s="37">
        <f>'Total Cost'!I96/(1+Assumptions!$D$49)^($A96-2022)</f>
        <v>137524.82038373593</v>
      </c>
      <c r="L96" s="37">
        <f>'Total Cost'!J96/(1+Assumptions!$D$49)^($A96-2022)</f>
        <v>87139.405511477802</v>
      </c>
      <c r="M96" s="37">
        <f>'Total Cost'!K96/(1+Assumptions!$D$49)^($A96-2022)</f>
        <v>65408.302894952685</v>
      </c>
      <c r="N96" s="37">
        <f>'Total Cost'!L96/(1+Assumptions!$D$49)^($A96-2022)</f>
        <v>58263.547934153125</v>
      </c>
      <c r="O96" s="37">
        <f>'Total Cost'!M96/(1+Assumptions!$D$49)^($A96-2022)</f>
        <v>24842.454941634245</v>
      </c>
      <c r="P96" s="38">
        <f>'Total Cost'!N96/(1+Assumptions!$D$49)^($A96-2022)</f>
        <v>18636198.39056531</v>
      </c>
      <c r="Q96" s="38">
        <f>'Total Cost'!O96/(1+Assumptions!$D$49)^($A96-2022)</f>
        <v>33629177.182723783</v>
      </c>
      <c r="R96" s="38">
        <f>'Total Cost'!P96/(1+Assumptions!$D$49)^($A96-2022)</f>
        <v>25037278.174656536</v>
      </c>
      <c r="S96" s="38">
        <f>'Total Cost'!Q96/(1+Assumptions!$D$49)^($A96-2022)</f>
        <v>9028181.2974200528</v>
      </c>
      <c r="T96" s="38">
        <f>'Total Cost'!R96/(1+Assumptions!$D$49)^($A96-2022)</f>
        <v>6139294.2606192222</v>
      </c>
      <c r="U96" s="38">
        <f>'Total Cost'!S96/(1+Assumptions!$D$49)^($A96-2022)</f>
        <v>3437774.4377361331</v>
      </c>
      <c r="V96" s="84">
        <f t="shared" si="11"/>
        <v>19249422.805267215</v>
      </c>
      <c r="W96" s="84">
        <f t="shared" si="6"/>
        <v>34387988.784526952</v>
      </c>
      <c r="X96" s="84">
        <f t="shared" si="7"/>
        <v>25779490.34970089</v>
      </c>
      <c r="Y96" s="84">
        <f t="shared" si="8"/>
        <v>9524360.9487614091</v>
      </c>
      <c r="Z96" s="84">
        <f t="shared" si="9"/>
        <v>6556064.682423803</v>
      </c>
      <c r="AA96" s="84">
        <f t="shared" si="10"/>
        <v>3677533.3170660604</v>
      </c>
    </row>
    <row r="97" spans="1:27" x14ac:dyDescent="0.35">
      <c r="A97">
        <v>2116</v>
      </c>
      <c r="B97">
        <v>2110</v>
      </c>
      <c r="C97">
        <f>'[2]Total Frequency Model'!L97</f>
        <v>2.9097663271420009</v>
      </c>
      <c r="D97" s="36">
        <f>'Total Cost'!B97/(1+Assumptions!$D$49)^($A97-2022)</f>
        <v>469267.49826926686</v>
      </c>
      <c r="E97" s="36">
        <f>'Total Cost'!C97/(1+Assumptions!$D$49)^($A97-2022)</f>
        <v>602044.73615165625</v>
      </c>
      <c r="F97" s="36">
        <f>'Total Cost'!D97/(1+Assumptions!$D$49)^($A97-2022)</f>
        <v>634784.32905416319</v>
      </c>
      <c r="G97" s="36">
        <f>'Total Cost'!E97/(1+Assumptions!$D$49)^($A97-2022)</f>
        <v>417429.80950696411</v>
      </c>
      <c r="H97" s="36">
        <f>'Total Cost'!F97/(1+Assumptions!$D$49)^($A97-2022)</f>
        <v>347403.4580210463</v>
      </c>
      <c r="I97" s="36">
        <f>'Total Cost'!G97/(1+Assumptions!$D$49)^($A97-2022)</f>
        <v>208260.18818539166</v>
      </c>
      <c r="J97" s="37">
        <f>'Total Cost'!H97/(1+Assumptions!$D$49)^($A97-2022)</f>
        <v>122218.26577702868</v>
      </c>
      <c r="K97" s="37">
        <f>'Total Cost'!I97/(1+Assumptions!$D$49)^($A97-2022)</f>
        <v>130338.92872508267</v>
      </c>
      <c r="L97" s="37">
        <f>'Total Cost'!J97/(1+Assumptions!$D$49)^($A97-2022)</f>
        <v>82588.193103540179</v>
      </c>
      <c r="M97" s="37">
        <f>'Total Cost'!K97/(1+Assumptions!$D$49)^($A97-2022)</f>
        <v>61998.917930227806</v>
      </c>
      <c r="N97" s="37">
        <f>'Total Cost'!L97/(1+Assumptions!$D$49)^($A97-2022)</f>
        <v>55224.310651065818</v>
      </c>
      <c r="O97" s="37">
        <f>'Total Cost'!M97/(1+Assumptions!$D$49)^($A97-2022)</f>
        <v>23545.913450458524</v>
      </c>
      <c r="P97" s="38">
        <f>'Total Cost'!N97/(1+Assumptions!$D$49)^($A97-2022)</f>
        <v>17816838.708348598</v>
      </c>
      <c r="Q97" s="38">
        <f>'Total Cost'!O97/(1+Assumptions!$D$49)^($A97-2022)</f>
        <v>32152468.444274366</v>
      </c>
      <c r="R97" s="38">
        <f>'Total Cost'!P97/(1+Assumptions!$D$49)^($A97-2022)</f>
        <v>23939762.89782548</v>
      </c>
      <c r="S97" s="38">
        <f>'Total Cost'!Q97/(1+Assumptions!$D$49)^($A97-2022)</f>
        <v>8635403.9392029699</v>
      </c>
      <c r="T97" s="38">
        <f>'Total Cost'!R97/(1+Assumptions!$D$49)^($A97-2022)</f>
        <v>5871472.7753199367</v>
      </c>
      <c r="U97" s="38">
        <f>'Total Cost'!S97/(1+Assumptions!$D$49)^($A97-2022)</f>
        <v>3287512.4145638426</v>
      </c>
      <c r="V97" s="84">
        <f t="shared" si="11"/>
        <v>18408324.472394895</v>
      </c>
      <c r="W97" s="84">
        <f t="shared" si="6"/>
        <v>32884852.109151106</v>
      </c>
      <c r="X97" s="84">
        <f t="shared" si="7"/>
        <v>24657135.419983182</v>
      </c>
      <c r="Y97" s="84">
        <f t="shared" si="8"/>
        <v>9114832.6666401625</v>
      </c>
      <c r="Z97" s="84">
        <f t="shared" si="9"/>
        <v>6274100.5439920491</v>
      </c>
      <c r="AA97" s="84">
        <f t="shared" si="10"/>
        <v>3519318.5161996926</v>
      </c>
    </row>
    <row r="98" spans="1:27" x14ac:dyDescent="0.35">
      <c r="A98">
        <v>2117</v>
      </c>
      <c r="B98">
        <v>2110</v>
      </c>
      <c r="C98">
        <f>'[2]Total Frequency Model'!L98</f>
        <v>2.9097663271420009</v>
      </c>
      <c r="D98" s="36">
        <f>'Total Cost'!B98/(1+Assumptions!$D$49)^($A98-2022)</f>
        <v>454733.68439387222</v>
      </c>
      <c r="E98" s="36">
        <f>'Total Cost'!C98/(1+Assumptions!$D$49)^($A98-2022)</f>
        <v>583398.64160609175</v>
      </c>
      <c r="F98" s="36">
        <f>'Total Cost'!D98/(1+Assumptions!$D$49)^($A98-2022)</f>
        <v>615124.24749403645</v>
      </c>
      <c r="G98" s="36">
        <f>'Total Cost'!E98/(1+Assumptions!$D$49)^($A98-2022)</f>
        <v>404501.4750712933</v>
      </c>
      <c r="H98" s="36">
        <f>'Total Cost'!F98/(1+Assumptions!$D$49)^($A98-2022)</f>
        <v>336643.9291443007</v>
      </c>
      <c r="I98" s="36">
        <f>'Total Cost'!G98/(1+Assumptions!$D$49)^($A98-2022)</f>
        <v>201810.10412053627</v>
      </c>
      <c r="J98" s="37">
        <f>'Total Cost'!H98/(1+Assumptions!$D$49)^($A98-2022)</f>
        <v>115830.43895493273</v>
      </c>
      <c r="K98" s="37">
        <f>'Total Cost'!I98/(1+Assumptions!$D$49)^($A98-2022)</f>
        <v>123528.72926650508</v>
      </c>
      <c r="L98" s="37">
        <f>'Total Cost'!J98/(1+Assumptions!$D$49)^($A98-2022)</f>
        <v>78274.834286039375</v>
      </c>
      <c r="M98" s="37">
        <f>'Total Cost'!K98/(1+Assumptions!$D$49)^($A98-2022)</f>
        <v>58767.390337441946</v>
      </c>
      <c r="N98" s="37">
        <f>'Total Cost'!L98/(1+Assumptions!$D$49)^($A98-2022)</f>
        <v>52343.728631466081</v>
      </c>
      <c r="O98" s="37">
        <f>'Total Cost'!M98/(1+Assumptions!$D$49)^($A98-2022)</f>
        <v>22317.086076933298</v>
      </c>
      <c r="P98" s="38">
        <f>'Total Cost'!N98/(1+Assumptions!$D$49)^($A98-2022)</f>
        <v>17033601.923825312</v>
      </c>
      <c r="Q98" s="38">
        <f>'Total Cost'!O98/(1+Assumptions!$D$49)^($A98-2022)</f>
        <v>30740788.688570421</v>
      </c>
      <c r="R98" s="38">
        <f>'Total Cost'!P98/(1+Assumptions!$D$49)^($A98-2022)</f>
        <v>22890500.755905058</v>
      </c>
      <c r="S98" s="38">
        <f>'Total Cost'!Q98/(1+Assumptions!$D$49)^($A98-2022)</f>
        <v>8259774.3865970131</v>
      </c>
      <c r="T98" s="38">
        <f>'Total Cost'!R98/(1+Assumptions!$D$49)^($A98-2022)</f>
        <v>5615373.5833075782</v>
      </c>
      <c r="U98" s="38">
        <f>'Total Cost'!S98/(1+Assumptions!$D$49)^($A98-2022)</f>
        <v>3143839.1492238864</v>
      </c>
      <c r="V98" s="84">
        <f t="shared" si="11"/>
        <v>17604166.047174118</v>
      </c>
      <c r="W98" s="84">
        <f t="shared" si="6"/>
        <v>31447716.059443019</v>
      </c>
      <c r="X98" s="84">
        <f t="shared" si="7"/>
        <v>23583899.837685134</v>
      </c>
      <c r="Y98" s="84">
        <f t="shared" si="8"/>
        <v>8723043.2520057485</v>
      </c>
      <c r="Z98" s="84">
        <f t="shared" si="9"/>
        <v>6004361.2410833454</v>
      </c>
      <c r="AA98" s="84">
        <f t="shared" si="10"/>
        <v>3367966.3394213561</v>
      </c>
    </row>
    <row r="99" spans="1:27" x14ac:dyDescent="0.35">
      <c r="A99">
        <v>2118</v>
      </c>
      <c r="B99">
        <v>2110</v>
      </c>
      <c r="C99">
        <f>'[2]Total Frequency Model'!L99</f>
        <v>2.9097663271420009</v>
      </c>
      <c r="D99" s="36">
        <f>'Total Cost'!B99/(1+Assumptions!$D$49)^($A99-2022)</f>
        <v>440650.00130005443</v>
      </c>
      <c r="E99" s="36">
        <f>'Total Cost'!C99/(1+Assumptions!$D$49)^($A99-2022)</f>
        <v>565330.04042758909</v>
      </c>
      <c r="F99" s="36">
        <f>'Total Cost'!D99/(1+Assumptions!$D$49)^($A99-2022)</f>
        <v>596073.06377410458</v>
      </c>
      <c r="G99" s="36">
        <f>'Total Cost'!E99/(1+Assumptions!$D$49)^($A99-2022)</f>
        <v>391973.5476680717</v>
      </c>
      <c r="H99" s="36">
        <f>'Total Cost'!F99/(1+Assumptions!$D$49)^($A99-2022)</f>
        <v>326217.63662135805</v>
      </c>
      <c r="I99" s="36">
        <f>'Total Cost'!G99/(1+Assumptions!$D$49)^($A99-2022)</f>
        <v>195559.78739866757</v>
      </c>
      <c r="J99" s="37">
        <f>'Total Cost'!H99/(1+Assumptions!$D$49)^($A99-2022)</f>
        <v>109776.66146960367</v>
      </c>
      <c r="K99" s="37">
        <f>'Total Cost'!I99/(1+Assumptions!$D$49)^($A99-2022)</f>
        <v>117074.5698181488</v>
      </c>
      <c r="L99" s="37">
        <f>'Total Cost'!J99/(1+Assumptions!$D$49)^($A99-2022)</f>
        <v>74186.891471488052</v>
      </c>
      <c r="M99" s="37">
        <f>'Total Cost'!K99/(1+Assumptions!$D$49)^($A99-2022)</f>
        <v>55704.435002757142</v>
      </c>
      <c r="N99" s="37">
        <f>'Total Cost'!L99/(1+Assumptions!$D$49)^($A99-2022)</f>
        <v>49613.514139741041</v>
      </c>
      <c r="O99" s="37">
        <f>'Total Cost'!M99/(1+Assumptions!$D$49)^($A99-2022)</f>
        <v>21152.434118761394</v>
      </c>
      <c r="P99" s="38">
        <f>'Total Cost'!N99/(1+Assumptions!$D$49)^($A99-2022)</f>
        <v>16284891.486935928</v>
      </c>
      <c r="Q99" s="38">
        <f>'Total Cost'!O99/(1+Assumptions!$D$49)^($A99-2022)</f>
        <v>29391266.785534412</v>
      </c>
      <c r="R99" s="38">
        <f>'Total Cost'!P99/(1+Assumptions!$D$49)^($A99-2022)</f>
        <v>21887364.435840365</v>
      </c>
      <c r="S99" s="38">
        <f>'Total Cost'!Q99/(1+Assumptions!$D$49)^($A99-2022)</f>
        <v>7900541.5559466491</v>
      </c>
      <c r="T99" s="38">
        <f>'Total Cost'!R99/(1+Assumptions!$D$49)^($A99-2022)</f>
        <v>5370482.0253694132</v>
      </c>
      <c r="U99" s="38">
        <f>'Total Cost'!S99/(1+Assumptions!$D$49)^($A99-2022)</f>
        <v>3006464.8810191182</v>
      </c>
      <c r="V99" s="84">
        <f t="shared" si="11"/>
        <v>16835318.149705585</v>
      </c>
      <c r="W99" s="84">
        <f t="shared" si="6"/>
        <v>30073671.39578015</v>
      </c>
      <c r="X99" s="84">
        <f t="shared" si="7"/>
        <v>22557624.391085956</v>
      </c>
      <c r="Y99" s="84">
        <f t="shared" si="8"/>
        <v>8348219.5386174778</v>
      </c>
      <c r="Z99" s="84">
        <f t="shared" si="9"/>
        <v>5746313.1761305127</v>
      </c>
      <c r="AA99" s="84">
        <f t="shared" si="10"/>
        <v>3223177.102536547</v>
      </c>
    </row>
    <row r="100" spans="1:27" x14ac:dyDescent="0.35">
      <c r="A100">
        <v>2119</v>
      </c>
      <c r="B100">
        <v>2110</v>
      </c>
      <c r="C100">
        <f>'[2]Total Frequency Model'!L100</f>
        <v>2.9097663271420009</v>
      </c>
      <c r="D100" s="36">
        <f>'Total Cost'!B100/(1+Assumptions!$D$49)^($A100-2022)</f>
        <v>427002.50786249997</v>
      </c>
      <c r="E100" s="36">
        <f>'Total Cost'!C100/(1+Assumptions!$D$49)^($A100-2022)</f>
        <v>547821.04690886615</v>
      </c>
      <c r="F100" s="36">
        <f>'Total Cost'!D100/(1+Assumptions!$D$49)^($A100-2022)</f>
        <v>577611.91955043597</v>
      </c>
      <c r="G100" s="36">
        <f>'Total Cost'!E100/(1+Assumptions!$D$49)^($A100-2022)</f>
        <v>379833.62618001446</v>
      </c>
      <c r="H100" s="36">
        <f>'Total Cost'!F100/(1+Assumptions!$D$49)^($A100-2022)</f>
        <v>316114.2596966569</v>
      </c>
      <c r="I100" s="36">
        <f>'Total Cost'!G100/(1+Assumptions!$D$49)^($A100-2022)</f>
        <v>189503.05096998543</v>
      </c>
      <c r="J100" s="37">
        <f>'Total Cost'!H100/(1+Assumptions!$D$49)^($A100-2022)</f>
        <v>104039.45559614149</v>
      </c>
      <c r="K100" s="37">
        <f>'Total Cost'!I100/(1+Assumptions!$D$49)^($A100-2022)</f>
        <v>110957.82666698175</v>
      </c>
      <c r="L100" s="37">
        <f>'Total Cost'!J100/(1+Assumptions!$D$49)^($A100-2022)</f>
        <v>70312.577774872989</v>
      </c>
      <c r="M100" s="37">
        <f>'Total Cost'!K100/(1+Assumptions!$D$49)^($A100-2022)</f>
        <v>52801.251868108826</v>
      </c>
      <c r="N100" s="37">
        <f>'Total Cost'!L100/(1+Assumptions!$D$49)^($A100-2022)</f>
        <v>47025.812632564193</v>
      </c>
      <c r="O100" s="37">
        <f>'Total Cost'!M100/(1+Assumptions!$D$49)^($A100-2022)</f>
        <v>20048.6039088664</v>
      </c>
      <c r="P100" s="38">
        <f>'Total Cost'!N100/(1+Assumptions!$D$49)^($A100-2022)</f>
        <v>15569181.57358464</v>
      </c>
      <c r="Q100" s="38">
        <f>'Total Cost'!O100/(1+Assumptions!$D$49)^($A100-2022)</f>
        <v>28101158.672880445</v>
      </c>
      <c r="R100" s="38">
        <f>'Total Cost'!P100/(1+Assumptions!$D$49)^($A100-2022)</f>
        <v>20928320.646563649</v>
      </c>
      <c r="S100" s="38">
        <f>'Total Cost'!Q100/(1+Assumptions!$D$49)^($A100-2022)</f>
        <v>7556987.3614119235</v>
      </c>
      <c r="T100" s="38">
        <f>'Total Cost'!R100/(1+Assumptions!$D$49)^($A100-2022)</f>
        <v>5136306.1026115874</v>
      </c>
      <c r="U100" s="38">
        <f>'Total Cost'!S100/(1+Assumptions!$D$49)^($A100-2022)</f>
        <v>2875112.627066094</v>
      </c>
      <c r="V100" s="84">
        <f t="shared" si="11"/>
        <v>16100223.537043281</v>
      </c>
      <c r="W100" s="84">
        <f t="shared" si="6"/>
        <v>28759937.546456292</v>
      </c>
      <c r="X100" s="84">
        <f t="shared" si="7"/>
        <v>21576245.143888958</v>
      </c>
      <c r="Y100" s="84">
        <f t="shared" si="8"/>
        <v>7989622.2394600464</v>
      </c>
      <c r="Z100" s="84">
        <f t="shared" si="9"/>
        <v>5499446.1749408087</v>
      </c>
      <c r="AA100" s="84">
        <f t="shared" si="10"/>
        <v>3084664.2819449459</v>
      </c>
    </row>
    <row r="101" spans="1:27" x14ac:dyDescent="0.35">
      <c r="A101">
        <v>2120</v>
      </c>
      <c r="B101">
        <v>2120</v>
      </c>
      <c r="C101">
        <f>'[2]Total Frequency Model'!L101</f>
        <v>3.209658478130617</v>
      </c>
      <c r="D101" s="36">
        <f>'Total Cost'!B101/(1+Assumptions!$D$49)^($A101-2022)</f>
        <v>402718.72251311399</v>
      </c>
      <c r="E101" s="36">
        <f>'Total Cost'!C101/(1+Assumptions!$D$49)^($A101-2022)</f>
        <v>516666.26803039043</v>
      </c>
      <c r="F101" s="36">
        <f>'Total Cost'!D101/(1+Assumptions!$D$49)^($A101-2022)</f>
        <v>544762.92308944499</v>
      </c>
      <c r="G101" s="36">
        <f>'Total Cost'!E101/(1+Assumptions!$D$49)^($A101-2022)</f>
        <v>358232.35200294445</v>
      </c>
      <c r="H101" s="36">
        <f>'Total Cost'!F101/(1+Assumptions!$D$49)^($A101-2022)</f>
        <v>298136.72868218907</v>
      </c>
      <c r="I101" s="36">
        <f>'Total Cost'!G101/(1+Assumptions!$D$49)^($A101-2022)</f>
        <v>178725.94468120756</v>
      </c>
      <c r="J101" s="37">
        <f>'Total Cost'!H101/(1+Assumptions!$D$49)^($A101-2022)</f>
        <v>95966.931212982905</v>
      </c>
      <c r="K101" s="37">
        <f>'Total Cost'!I101/(1+Assumptions!$D$49)^($A101-2022)</f>
        <v>102350.23299611988</v>
      </c>
      <c r="L101" s="37">
        <f>'Total Cost'!J101/(1+Assumptions!$D$49)^($A101-2022)</f>
        <v>64859.626697127467</v>
      </c>
      <c r="M101" s="37">
        <f>'Total Cost'!K101/(1+Assumptions!$D$49)^($A101-2022)</f>
        <v>48711.835343739585</v>
      </c>
      <c r="N101" s="37">
        <f>'Total Cost'!L101/(1+Assumptions!$D$49)^($A101-2022)</f>
        <v>43381.879638296865</v>
      </c>
      <c r="O101" s="37">
        <f>'Total Cost'!M101/(1+Assumptions!$D$49)^($A101-2022)</f>
        <v>18494.542482083176</v>
      </c>
      <c r="P101" s="38">
        <f>'Total Cost'!N101/(1+Assumptions!$D$49)^($A101-2022)</f>
        <v>14487184.488830796</v>
      </c>
      <c r="Q101" s="38">
        <f>'Total Cost'!O101/(1+Assumptions!$D$49)^($A101-2022)</f>
        <v>26149749.085217468</v>
      </c>
      <c r="R101" s="38">
        <f>'Total Cost'!P101/(1+Assumptions!$D$49)^($A101-2022)</f>
        <v>19476583.678768404</v>
      </c>
      <c r="S101" s="38">
        <f>'Total Cost'!Q101/(1+Assumptions!$D$49)^($A101-2022)</f>
        <v>7035232.2612864869</v>
      </c>
      <c r="T101" s="38">
        <f>'Total Cost'!R101/(1+Assumptions!$D$49)^($A101-2022)</f>
        <v>4781083.1792975357</v>
      </c>
      <c r="U101" s="38">
        <f>'Total Cost'!S101/(1+Assumptions!$D$49)^($A101-2022)</f>
        <v>2676031.6868560151</v>
      </c>
      <c r="V101" s="84">
        <f t="shared" si="11"/>
        <v>14985870.142556893</v>
      </c>
      <c r="W101" s="84">
        <f t="shared" si="6"/>
        <v>26768765.58624398</v>
      </c>
      <c r="X101" s="84">
        <f t="shared" si="7"/>
        <v>20086206.228554975</v>
      </c>
      <c r="Y101" s="84">
        <f t="shared" si="8"/>
        <v>7442176.4486331707</v>
      </c>
      <c r="Z101" s="84">
        <f t="shared" si="9"/>
        <v>5122601.7876180215</v>
      </c>
      <c r="AA101" s="84">
        <f t="shared" si="10"/>
        <v>2873252.174019306</v>
      </c>
    </row>
    <row r="102" spans="1:27" x14ac:dyDescent="0.35">
      <c r="A102">
        <v>2121</v>
      </c>
      <c r="B102">
        <v>2120</v>
      </c>
      <c r="C102">
        <f>'[2]Total Frequency Model'!L102</f>
        <v>3.209658478130617</v>
      </c>
      <c r="D102" s="36">
        <f>'Total Cost'!B102/(1+Assumptions!$D$49)^($A102-2022)</f>
        <v>390246.0092339518</v>
      </c>
      <c r="E102" s="36">
        <f>'Total Cost'!C102/(1+Assumptions!$D$49)^($A102-2022)</f>
        <v>500664.45370712422</v>
      </c>
      <c r="F102" s="36">
        <f>'Total Cost'!D102/(1+Assumptions!$D$49)^($A102-2022)</f>
        <v>527890.91946763243</v>
      </c>
      <c r="G102" s="36">
        <f>'Total Cost'!E102/(1+Assumptions!$D$49)^($A102-2022)</f>
        <v>347137.43844648037</v>
      </c>
      <c r="H102" s="36">
        <f>'Total Cost'!F102/(1+Assumptions!$D$49)^($A102-2022)</f>
        <v>288903.05334761547</v>
      </c>
      <c r="I102" s="36">
        <f>'Total Cost'!G102/(1+Assumptions!$D$49)^($A102-2022)</f>
        <v>173190.57386545531</v>
      </c>
      <c r="J102" s="37">
        <f>'Total Cost'!H102/(1+Assumptions!$D$49)^($A102-2022)</f>
        <v>90951.767258613996</v>
      </c>
      <c r="K102" s="37">
        <f>'Total Cost'!I102/(1+Assumptions!$D$49)^($A102-2022)</f>
        <v>97003.134318916738</v>
      </c>
      <c r="L102" s="37">
        <f>'Total Cost'!J102/(1+Assumptions!$D$49)^($A102-2022)</f>
        <v>61472.653815420643</v>
      </c>
      <c r="M102" s="37">
        <f>'Total Cost'!K102/(1+Assumptions!$D$49)^($A102-2022)</f>
        <v>46173.320812478436</v>
      </c>
      <c r="N102" s="37">
        <f>'Total Cost'!L102/(1+Assumptions!$D$49)^($A102-2022)</f>
        <v>41119.390867466143</v>
      </c>
      <c r="O102" s="37">
        <f>'Total Cost'!M102/(1+Assumptions!$D$49)^($A102-2022)</f>
        <v>17529.488162927148</v>
      </c>
      <c r="P102" s="38">
        <f>'Total Cost'!N102/(1+Assumptions!$D$49)^($A102-2022)</f>
        <v>13850645.359659303</v>
      </c>
      <c r="Q102" s="38">
        <f>'Total Cost'!O102/(1+Assumptions!$D$49)^($A102-2022)</f>
        <v>25002228.524021808</v>
      </c>
      <c r="R102" s="38">
        <f>'Total Cost'!P102/(1+Assumptions!$D$49)^($A102-2022)</f>
        <v>18623409.361686487</v>
      </c>
      <c r="S102" s="38">
        <f>'Total Cost'!Q102/(1+Assumptions!$D$49)^($A102-2022)</f>
        <v>6729404.1480798488</v>
      </c>
      <c r="T102" s="38">
        <f>'Total Cost'!R102/(1+Assumptions!$D$49)^($A102-2022)</f>
        <v>4572671.3659934718</v>
      </c>
      <c r="U102" s="38">
        <f>'Total Cost'!S102/(1+Assumptions!$D$49)^($A102-2022)</f>
        <v>2559150.4744725493</v>
      </c>
      <c r="V102" s="84">
        <f t="shared" si="11"/>
        <v>14331843.136151869</v>
      </c>
      <c r="W102" s="84">
        <f t="shared" si="6"/>
        <v>25599896.112047847</v>
      </c>
      <c r="X102" s="84">
        <f t="shared" si="7"/>
        <v>19212772.934969541</v>
      </c>
      <c r="Y102" s="84">
        <f t="shared" si="8"/>
        <v>7122714.9073388074</v>
      </c>
      <c r="Z102" s="84">
        <f t="shared" si="9"/>
        <v>4902693.8102085534</v>
      </c>
      <c r="AA102" s="84">
        <f t="shared" si="10"/>
        <v>2749870.5365009317</v>
      </c>
    </row>
    <row r="103" spans="1:27" x14ac:dyDescent="0.35">
      <c r="A103">
        <v>2122</v>
      </c>
      <c r="B103">
        <v>2120</v>
      </c>
      <c r="C103">
        <f>'[2]Total Frequency Model'!L103</f>
        <v>3.209658478130617</v>
      </c>
      <c r="D103" s="36">
        <f>'Total Cost'!B103/(1+Assumptions!$D$49)^($A103-2022)</f>
        <v>378159.59181799996</v>
      </c>
      <c r="E103" s="36">
        <f>'Total Cost'!C103/(1+Assumptions!$D$49)^($A103-2022)</f>
        <v>485158.23601456586</v>
      </c>
      <c r="F103" s="36">
        <f>'Total Cost'!D103/(1+Assumptions!$D$49)^($A103-2022)</f>
        <v>511541.46335070539</v>
      </c>
      <c r="G103" s="36">
        <f>'Total Cost'!E103/(1+Assumptions!$D$49)^($A103-2022)</f>
        <v>336386.1485357791</v>
      </c>
      <c r="H103" s="36">
        <f>'Total Cost'!F103/(1+Assumptions!$D$49)^($A103-2022)</f>
        <v>279955.35673348058</v>
      </c>
      <c r="I103" s="36">
        <f>'Total Cost'!G103/(1+Assumptions!$D$49)^($A103-2022)</f>
        <v>167826.64055488756</v>
      </c>
      <c r="J103" s="37">
        <f>'Total Cost'!H103/(1+Assumptions!$D$49)^($A103-2022)</f>
        <v>86198.84054010635</v>
      </c>
      <c r="K103" s="37">
        <f>'Total Cost'!I103/(1+Assumptions!$D$49)^($A103-2022)</f>
        <v>91935.551420681339</v>
      </c>
      <c r="L103" s="37">
        <f>'Total Cost'!J103/(1+Assumptions!$D$49)^($A103-2022)</f>
        <v>58262.661815101252</v>
      </c>
      <c r="M103" s="37">
        <f>'Total Cost'!K103/(1+Assumptions!$D$49)^($A103-2022)</f>
        <v>43767.205859874084</v>
      </c>
      <c r="N103" s="37">
        <f>'Total Cost'!L103/(1+Assumptions!$D$49)^($A103-2022)</f>
        <v>38974.987210308791</v>
      </c>
      <c r="O103" s="37">
        <f>'Total Cost'!M103/(1+Assumptions!$D$49)^($A103-2022)</f>
        <v>16614.826679667363</v>
      </c>
      <c r="P103" s="38">
        <f>'Total Cost'!N103/(1+Assumptions!$D$49)^($A103-2022)</f>
        <v>13242152.753523225</v>
      </c>
      <c r="Q103" s="38">
        <f>'Total Cost'!O103/(1+Assumptions!$D$49)^($A103-2022)</f>
        <v>23905210.029111408</v>
      </c>
      <c r="R103" s="38">
        <f>'Total Cost'!P103/(1+Assumptions!$D$49)^($A103-2022)</f>
        <v>17807721.686878406</v>
      </c>
      <c r="S103" s="38">
        <f>'Total Cost'!Q103/(1+Assumptions!$D$49)^($A103-2022)</f>
        <v>6436917.8053103965</v>
      </c>
      <c r="T103" s="38">
        <f>'Total Cost'!R103/(1+Assumptions!$D$49)^($A103-2022)</f>
        <v>4373375.0502642812</v>
      </c>
      <c r="U103" s="38">
        <f>'Total Cost'!S103/(1+Assumptions!$D$49)^($A103-2022)</f>
        <v>2447390.8275967697</v>
      </c>
      <c r="V103" s="84">
        <f t="shared" si="11"/>
        <v>13706511.185881332</v>
      </c>
      <c r="W103" s="84">
        <f t="shared" si="6"/>
        <v>24482303.816546656</v>
      </c>
      <c r="X103" s="84">
        <f t="shared" si="7"/>
        <v>18377525.812044211</v>
      </c>
      <c r="Y103" s="84">
        <f t="shared" si="8"/>
        <v>6817071.1597060496</v>
      </c>
      <c r="Z103" s="84">
        <f t="shared" si="9"/>
        <v>4692305.3942080708</v>
      </c>
      <c r="AA103" s="84">
        <f t="shared" si="10"/>
        <v>2631832.2948313244</v>
      </c>
    </row>
    <row r="104" spans="1:27" x14ac:dyDescent="0.35">
      <c r="A104">
        <v>2123</v>
      </c>
      <c r="B104">
        <v>2120</v>
      </c>
      <c r="C104">
        <f>'[2]Total Frequency Model'!L104</f>
        <v>3.209658478130617</v>
      </c>
      <c r="D104" s="36">
        <f>'Total Cost'!B104/(1+Assumptions!$D$49)^($A104-2022)</f>
        <v>366447.50618891104</v>
      </c>
      <c r="E104" s="36">
        <f>'Total Cost'!C104/(1+Assumptions!$D$49)^($A104-2022)</f>
        <v>470132.26569197496</v>
      </c>
      <c r="F104" s="36">
        <f>'Total Cost'!D104/(1+Assumptions!$D$49)^($A104-2022)</f>
        <v>495698.37077492225</v>
      </c>
      <c r="G104" s="36">
        <f>'Total Cost'!E104/(1+Assumptions!$D$49)^($A104-2022)</f>
        <v>325967.83980757784</v>
      </c>
      <c r="H104" s="36">
        <f>'Total Cost'!F104/(1+Assumptions!$D$49)^($A104-2022)</f>
        <v>271284.78171349614</v>
      </c>
      <c r="I104" s="36">
        <f>'Total Cost'!G104/(1+Assumptions!$D$49)^($A104-2022)</f>
        <v>162628.83511097019</v>
      </c>
      <c r="J104" s="37">
        <f>'Total Cost'!H104/(1+Assumptions!$D$49)^($A104-2022)</f>
        <v>81694.431972266902</v>
      </c>
      <c r="K104" s="37">
        <f>'Total Cost'!I104/(1+Assumptions!$D$49)^($A104-2022)</f>
        <v>87132.864955221201</v>
      </c>
      <c r="L104" s="37">
        <f>'Total Cost'!J104/(1+Assumptions!$D$49)^($A104-2022)</f>
        <v>55220.397506697205</v>
      </c>
      <c r="M104" s="37">
        <f>'Total Cost'!K104/(1+Assumptions!$D$49)^($A104-2022)</f>
        <v>41486.579794801757</v>
      </c>
      <c r="N104" s="37">
        <f>'Total Cost'!L104/(1+Assumptions!$D$49)^($A104-2022)</f>
        <v>36942.501251970352</v>
      </c>
      <c r="O104" s="37">
        <f>'Total Cost'!M104/(1+Assumptions!$D$49)^($A104-2022)</f>
        <v>15747.924945665141</v>
      </c>
      <c r="P104" s="38">
        <f>'Total Cost'!N104/(1+Assumptions!$D$49)^($A104-2022)</f>
        <v>12660467.741265677</v>
      </c>
      <c r="Q104" s="38">
        <f>'Total Cost'!O104/(1+Assumptions!$D$49)^($A104-2022)</f>
        <v>22856465.096434623</v>
      </c>
      <c r="R104" s="38">
        <f>'Total Cost'!P104/(1+Assumptions!$D$49)^($A104-2022)</f>
        <v>17027868.965236306</v>
      </c>
      <c r="S104" s="38">
        <f>'Total Cost'!Q104/(1+Assumptions!$D$49)^($A104-2022)</f>
        <v>6157189.2648821846</v>
      </c>
      <c r="T104" s="38">
        <f>'Total Cost'!R104/(1+Assumptions!$D$49)^($A104-2022)</f>
        <v>4182794.286755139</v>
      </c>
      <c r="U104" s="38">
        <f>'Total Cost'!S104/(1+Assumptions!$D$49)^($A104-2022)</f>
        <v>2340527.6518504526</v>
      </c>
      <c r="V104" s="84">
        <f t="shared" si="11"/>
        <v>13108609.679426854</v>
      </c>
      <c r="W104" s="84">
        <f t="shared" si="6"/>
        <v>23413730.22708182</v>
      </c>
      <c r="X104" s="84">
        <f t="shared" si="7"/>
        <v>17578787.733517926</v>
      </c>
      <c r="Y104" s="84">
        <f t="shared" si="8"/>
        <v>6524643.6844845638</v>
      </c>
      <c r="Z104" s="84">
        <f t="shared" si="9"/>
        <v>4491021.5697206054</v>
      </c>
      <c r="AA104" s="84">
        <f t="shared" si="10"/>
        <v>2518904.411907088</v>
      </c>
    </row>
    <row r="105" spans="1:27" x14ac:dyDescent="0.35">
      <c r="A105">
        <v>2124</v>
      </c>
      <c r="B105">
        <v>2120</v>
      </c>
      <c r="C105">
        <f>'[2]Total Frequency Model'!L105</f>
        <v>3.209658478130617</v>
      </c>
      <c r="D105" s="36">
        <f>'Total Cost'!B105/(1+Assumptions!$D$49)^($A105-2022)</f>
        <v>355098.15881306492</v>
      </c>
      <c r="E105" s="36">
        <f>'Total Cost'!C105/(1+Assumptions!$D$49)^($A105-2022)</f>
        <v>455571.66886482353</v>
      </c>
      <c r="F105" s="36">
        <f>'Total Cost'!D105/(1+Assumptions!$D$49)^($A105-2022)</f>
        <v>480345.95901457226</v>
      </c>
      <c r="G105" s="36">
        <f>'Total Cost'!E105/(1+Assumptions!$D$49)^($A105-2022)</f>
        <v>315872.19940929615</v>
      </c>
      <c r="H105" s="36">
        <f>'Total Cost'!F105/(1+Assumptions!$D$49)^($A105-2022)</f>
        <v>262882.74547788914</v>
      </c>
      <c r="I105" s="36">
        <f>'Total Cost'!G105/(1+Assumptions!$D$49)^($A105-2022)</f>
        <v>157592.01234145707</v>
      </c>
      <c r="J105" s="37">
        <f>'Total Cost'!H105/(1+Assumptions!$D$49)^($A105-2022)</f>
        <v>77425.540521345829</v>
      </c>
      <c r="K105" s="37">
        <f>'Total Cost'!I105/(1+Assumptions!$D$49)^($A105-2022)</f>
        <v>82581.220573864659</v>
      </c>
      <c r="L105" s="37">
        <f>'Total Cost'!J105/(1+Assumptions!$D$49)^($A105-2022)</f>
        <v>52337.091742102006</v>
      </c>
      <c r="M105" s="37">
        <f>'Total Cost'!K105/(1+Assumptions!$D$49)^($A105-2022)</f>
        <v>39324.892881212356</v>
      </c>
      <c r="N105" s="37">
        <f>'Total Cost'!L105/(1+Assumptions!$D$49)^($A105-2022)</f>
        <v>35016.087893476295</v>
      </c>
      <c r="O105" s="37">
        <f>'Total Cost'!M105/(1+Assumptions!$D$49)^($A105-2022)</f>
        <v>14926.287536178421</v>
      </c>
      <c r="P105" s="38">
        <f>'Total Cost'!N105/(1+Assumptions!$D$49)^($A105-2022)</f>
        <v>12104406.250602899</v>
      </c>
      <c r="Q105" s="38">
        <f>'Total Cost'!O105/(1+Assumptions!$D$49)^($A105-2022)</f>
        <v>21853863.79892651</v>
      </c>
      <c r="R105" s="38">
        <f>'Total Cost'!P105/(1+Assumptions!$D$49)^($A105-2022)</f>
        <v>16282272.469155286</v>
      </c>
      <c r="S105" s="38">
        <f>'Total Cost'!Q105/(1+Assumptions!$D$49)^($A105-2022)</f>
        <v>5889660.197881043</v>
      </c>
      <c r="T105" s="38">
        <f>'Total Cost'!R105/(1+Assumptions!$D$49)^($A105-2022)</f>
        <v>4000546.7288786885</v>
      </c>
      <c r="U105" s="38">
        <f>'Total Cost'!S105/(1+Assumptions!$D$49)^($A105-2022)</f>
        <v>2238345.7732683485</v>
      </c>
      <c r="V105" s="84">
        <f t="shared" si="11"/>
        <v>12536929.94993731</v>
      </c>
      <c r="W105" s="84">
        <f t="shared" si="6"/>
        <v>22392016.688365199</v>
      </c>
      <c r="X105" s="84">
        <f t="shared" si="7"/>
        <v>16814955.51991196</v>
      </c>
      <c r="Y105" s="84">
        <f t="shared" si="8"/>
        <v>6244857.2901715515</v>
      </c>
      <c r="Z105" s="84">
        <f t="shared" si="9"/>
        <v>4298445.5622500535</v>
      </c>
      <c r="AA105" s="84">
        <f t="shared" si="10"/>
        <v>2410864.0731459842</v>
      </c>
    </row>
    <row r="106" spans="1:27" x14ac:dyDescent="0.35">
      <c r="A106">
        <v>2125</v>
      </c>
      <c r="B106">
        <v>2120</v>
      </c>
      <c r="C106">
        <f>'[2]Total Frequency Model'!L106</f>
        <v>3.209658478130617</v>
      </c>
      <c r="D106" s="36">
        <f>'Total Cost'!B106/(1+Assumptions!$D$49)^($A106-2022)</f>
        <v>344100.31522338785</v>
      </c>
      <c r="E106" s="36">
        <f>'Total Cost'!C106/(1+Assumptions!$D$49)^($A106-2022)</f>
        <v>441462.03232147818</v>
      </c>
      <c r="F106" s="36">
        <f>'Total Cost'!D106/(1+Assumptions!$D$49)^($A106-2022)</f>
        <v>465469.03105799359</v>
      </c>
      <c r="G106" s="36">
        <f>'Total Cost'!E106/(1+Assumptions!$D$49)^($A106-2022)</f>
        <v>306089.23389057169</v>
      </c>
      <c r="H106" s="36">
        <f>'Total Cost'!F106/(1+Assumptions!$D$49)^($A106-2022)</f>
        <v>254740.93103746927</v>
      </c>
      <c r="I106" s="36">
        <f>'Total Cost'!G106/(1+Assumptions!$D$49)^($A106-2022)</f>
        <v>152711.18640727867</v>
      </c>
      <c r="J106" s="37">
        <f>'Total Cost'!H106/(1+Assumptions!$D$49)^($A106-2022)</f>
        <v>73379.84560696008</v>
      </c>
      <c r="K106" s="37">
        <f>'Total Cost'!I106/(1+Assumptions!$D$49)^($A106-2022)</f>
        <v>78267.488877388998</v>
      </c>
      <c r="L106" s="37">
        <f>'Total Cost'!J106/(1+Assumptions!$D$49)^($A106-2022)</f>
        <v>49604.434082132095</v>
      </c>
      <c r="M106" s="37">
        <f>'Total Cost'!K106/(1+Assumptions!$D$49)^($A106-2022)</f>
        <v>37275.937473295053</v>
      </c>
      <c r="N106" s="37">
        <f>'Total Cost'!L106/(1+Assumptions!$D$49)^($A106-2022)</f>
        <v>33190.207497674499</v>
      </c>
      <c r="O106" s="37">
        <f>'Total Cost'!M106/(1+Assumptions!$D$49)^($A106-2022)</f>
        <v>14147.54948741013</v>
      </c>
      <c r="P106" s="38">
        <f>'Total Cost'!N106/(1+Assumptions!$D$49)^($A106-2022)</f>
        <v>11572836.632013384</v>
      </c>
      <c r="Q106" s="38">
        <f>'Total Cost'!O106/(1+Assumptions!$D$49)^($A106-2022)</f>
        <v>20895370.416309282</v>
      </c>
      <c r="R106" s="38">
        <f>'Total Cost'!P106/(1+Assumptions!$D$49)^($A106-2022)</f>
        <v>15569423.201982824</v>
      </c>
      <c r="S106" s="38">
        <f>'Total Cost'!Q106/(1+Assumptions!$D$49)^($A106-2022)</f>
        <v>5633796.7856688397</v>
      </c>
      <c r="T106" s="38">
        <f>'Total Cost'!R106/(1+Assumptions!$D$49)^($A106-2022)</f>
        <v>3826266.8523445367</v>
      </c>
      <c r="U106" s="38">
        <f>'Total Cost'!S106/(1+Assumptions!$D$49)^($A106-2022)</f>
        <v>2140639.4999704249</v>
      </c>
      <c r="V106" s="84">
        <f t="shared" si="11"/>
        <v>11990316.792843733</v>
      </c>
      <c r="W106" s="84">
        <f t="shared" si="6"/>
        <v>21415099.937508151</v>
      </c>
      <c r="X106" s="84">
        <f t="shared" si="7"/>
        <v>16084496.667122949</v>
      </c>
      <c r="Y106" s="84">
        <f t="shared" si="8"/>
        <v>5977161.9570327066</v>
      </c>
      <c r="Z106" s="84">
        <f t="shared" si="9"/>
        <v>4114197.9908796805</v>
      </c>
      <c r="AA106" s="84">
        <f t="shared" si="10"/>
        <v>2307498.2358651138</v>
      </c>
    </row>
    <row r="107" spans="1:27" x14ac:dyDescent="0.35">
      <c r="A107">
        <v>2126</v>
      </c>
      <c r="B107">
        <v>2120</v>
      </c>
      <c r="C107">
        <f>'[2]Total Frequency Model'!L107</f>
        <v>3.209658478130617</v>
      </c>
      <c r="D107" s="36">
        <f>'Total Cost'!B107/(1+Assumptions!$D$49)^($A107-2022)</f>
        <v>333443.08889860264</v>
      </c>
      <c r="E107" s="36">
        <f>'Total Cost'!C107/(1+Assumptions!$D$49)^($A107-2022)</f>
        <v>427789.3892458817</v>
      </c>
      <c r="F107" s="36">
        <f>'Total Cost'!D107/(1+Assumptions!$D$49)^($A107-2022)</f>
        <v>451052.86056438886</v>
      </c>
      <c r="G107" s="36">
        <f>'Total Cost'!E107/(1+Assumptions!$D$49)^($A107-2022)</f>
        <v>296609.2593109663</v>
      </c>
      <c r="H107" s="36">
        <f>'Total Cost'!F107/(1+Assumptions!$D$49)^($A107-2022)</f>
        <v>246851.27899082596</v>
      </c>
      <c r="I107" s="36">
        <f>'Total Cost'!G107/(1+Assumptions!$D$49)^($A107-2022)</f>
        <v>147981.52588717054</v>
      </c>
      <c r="J107" s="37">
        <f>'Total Cost'!H107/(1+Assumptions!$D$49)^($A107-2022)</f>
        <v>69545.671473431707</v>
      </c>
      <c r="K107" s="37">
        <f>'Total Cost'!I107/(1+Assumptions!$D$49)^($A107-2022)</f>
        <v>74179.227465311691</v>
      </c>
      <c r="L107" s="37">
        <f>'Total Cost'!J107/(1+Assumptions!$D$49)^($A107-2022)</f>
        <v>47014.548790424429</v>
      </c>
      <c r="M107" s="37">
        <f>'Total Cost'!K107/(1+Assumptions!$D$49)^($A107-2022)</f>
        <v>35333.830137135497</v>
      </c>
      <c r="N107" s="37">
        <f>'Total Cost'!L107/(1+Assumptions!$D$49)^($A107-2022)</f>
        <v>31459.609916931884</v>
      </c>
      <c r="O107" s="37">
        <f>'Total Cost'!M107/(1+Assumptions!$D$49)^($A107-2022)</f>
        <v>13409.469472408784</v>
      </c>
      <c r="P107" s="38">
        <f>'Total Cost'!N107/(1+Assumptions!$D$49)^($A107-2022)</f>
        <v>11064677.332841814</v>
      </c>
      <c r="Q107" s="38">
        <f>'Total Cost'!O107/(1+Assumptions!$D$49)^($A107-2022)</f>
        <v>19979039.259026509</v>
      </c>
      <c r="R107" s="38">
        <f>'Total Cost'!P107/(1+Assumptions!$D$49)^($A107-2022)</f>
        <v>14887878.810813772</v>
      </c>
      <c r="S107" s="38">
        <f>'Total Cost'!Q107/(1+Assumptions!$D$49)^($A107-2022)</f>
        <v>5389088.6408144832</v>
      </c>
      <c r="T107" s="38">
        <f>'Total Cost'!R107/(1+Assumptions!$D$49)^($A107-2022)</f>
        <v>3659605.2130311504</v>
      </c>
      <c r="U107" s="38">
        <f>'Total Cost'!S107/(1+Assumptions!$D$49)^($A107-2022)</f>
        <v>2047212.2032463739</v>
      </c>
      <c r="V107" s="84">
        <f t="shared" si="11"/>
        <v>11467666.093213849</v>
      </c>
      <c r="W107" s="84">
        <f t="shared" si="6"/>
        <v>20481007.875737701</v>
      </c>
      <c r="X107" s="84">
        <f t="shared" si="7"/>
        <v>15385946.220168585</v>
      </c>
      <c r="Y107" s="84">
        <f t="shared" si="8"/>
        <v>5721031.730262585</v>
      </c>
      <c r="Z107" s="84">
        <f t="shared" si="9"/>
        <v>3937916.101938908</v>
      </c>
      <c r="AA107" s="84">
        <f t="shared" si="10"/>
        <v>2208603.1986059533</v>
      </c>
    </row>
    <row r="108" spans="1:27" x14ac:dyDescent="0.35">
      <c r="A108">
        <v>2127</v>
      </c>
      <c r="B108">
        <v>2120</v>
      </c>
      <c r="C108">
        <f>'[2]Total Frequency Model'!L108</f>
        <v>3.209658478130617</v>
      </c>
      <c r="D108" s="36">
        <f>'Total Cost'!B108/(1+Assumptions!$D$49)^($A108-2022)</f>
        <v>323115.93048690242</v>
      </c>
      <c r="E108" s="36">
        <f>'Total Cost'!C108/(1+Assumptions!$D$49)^($A108-2022)</f>
        <v>414540.20539211127</v>
      </c>
      <c r="F108" s="36">
        <f>'Total Cost'!D108/(1+Assumptions!$D$49)^($A108-2022)</f>
        <v>437083.17728654633</v>
      </c>
      <c r="G108" s="36">
        <f>'Total Cost'!E108/(1+Assumptions!$D$49)^($A108-2022)</f>
        <v>287422.89165404695</v>
      </c>
      <c r="H108" s="36">
        <f>'Total Cost'!F108/(1+Assumptions!$D$49)^($A108-2022)</f>
        <v>239205.97954650526</v>
      </c>
      <c r="I108" s="36">
        <f>'Total Cost'!G108/(1+Assumptions!$D$49)^($A108-2022)</f>
        <v>143398.3489951563</v>
      </c>
      <c r="J108" s="37">
        <f>'Total Cost'!H108/(1+Assumptions!$D$49)^($A108-2022)</f>
        <v>65911.953427347529</v>
      </c>
      <c r="K108" s="37">
        <f>'Total Cost'!I108/(1+Assumptions!$D$49)^($A108-2022)</f>
        <v>70304.644972664872</v>
      </c>
      <c r="L108" s="37">
        <f>'Total Cost'!J108/(1+Assumptions!$D$49)^($A108-2022)</f>
        <v>44559.972084203953</v>
      </c>
      <c r="M108" s="37">
        <f>'Total Cost'!K108/(1+Assumptions!$D$49)^($A108-2022)</f>
        <v>33492.994707256905</v>
      </c>
      <c r="N108" s="37">
        <f>'Total Cost'!L108/(1+Assumptions!$D$49)^($A108-2022)</f>
        <v>29819.319356433116</v>
      </c>
      <c r="O108" s="37">
        <f>'Total Cost'!M108/(1+Assumptions!$D$49)^($A108-2022)</f>
        <v>12709.923334090841</v>
      </c>
      <c r="P108" s="38">
        <f>'Total Cost'!N108/(1+Assumptions!$D$49)^($A108-2022)</f>
        <v>10578894.674798461</v>
      </c>
      <c r="Q108" s="38">
        <f>'Total Cost'!O108/(1+Assumptions!$D$49)^($A108-2022)</f>
        <v>19103010.677671432</v>
      </c>
      <c r="R108" s="38">
        <f>'Total Cost'!P108/(1+Assumptions!$D$49)^($A108-2022)</f>
        <v>14236260.636258053</v>
      </c>
      <c r="S108" s="38">
        <f>'Total Cost'!Q108/(1+Assumptions!$D$49)^($A108-2022)</f>
        <v>5155047.7756563351</v>
      </c>
      <c r="T108" s="38">
        <f>'Total Cost'!R108/(1+Assumptions!$D$49)^($A108-2022)</f>
        <v>3500227.7376778652</v>
      </c>
      <c r="U108" s="38">
        <f>'Total Cost'!S108/(1+Assumptions!$D$49)^($A108-2022)</f>
        <v>1957875.9171908519</v>
      </c>
      <c r="V108" s="84">
        <f t="shared" si="11"/>
        <v>10967922.55871271</v>
      </c>
      <c r="W108" s="84">
        <f t="shared" si="6"/>
        <v>19587855.528036207</v>
      </c>
      <c r="X108" s="84">
        <f t="shared" si="7"/>
        <v>14717903.785628803</v>
      </c>
      <c r="Y108" s="84">
        <f t="shared" si="8"/>
        <v>5475963.6620176388</v>
      </c>
      <c r="Z108" s="84">
        <f t="shared" si="9"/>
        <v>3769253.0365808038</v>
      </c>
      <c r="AA108" s="84">
        <f t="shared" si="10"/>
        <v>2113984.1895200992</v>
      </c>
    </row>
    <row r="109" spans="1:27" x14ac:dyDescent="0.35">
      <c r="A109">
        <v>2128</v>
      </c>
      <c r="B109">
        <v>2120</v>
      </c>
      <c r="C109">
        <f>'[2]Total Frequency Model'!L109</f>
        <v>3.209658478130617</v>
      </c>
      <c r="D109" s="36">
        <f>'Total Cost'!B109/(1+Assumptions!$D$49)^($A109-2022)</f>
        <v>313108.61736338201</v>
      </c>
      <c r="E109" s="36">
        <f>'Total Cost'!C109/(1+Assumptions!$D$49)^($A109-2022)</f>
        <v>401701.36568712961</v>
      </c>
      <c r="F109" s="36">
        <f>'Total Cost'!D109/(1+Assumptions!$D$49)^($A109-2022)</f>
        <v>423546.15294503997</v>
      </c>
      <c r="G109" s="36">
        <f>'Total Cost'!E109/(1+Assumptions!$D$49)^($A109-2022)</f>
        <v>278521.03753835725</v>
      </c>
      <c r="H109" s="36">
        <f>'Total Cost'!F109/(1+Assumptions!$D$49)^($A109-2022)</f>
        <v>231797.46479227114</v>
      </c>
      <c r="I109" s="36">
        <f>'Total Cost'!G109/(1+Assumptions!$D$49)^($A109-2022)</f>
        <v>138957.11894615207</v>
      </c>
      <c r="J109" s="37">
        <f>'Total Cost'!H109/(1+Assumptions!$D$49)^($A109-2022)</f>
        <v>62468.205843554897</v>
      </c>
      <c r="K109" s="37">
        <f>'Total Cost'!I109/(1+Assumptions!$D$49)^($A109-2022)</f>
        <v>66632.56699013192</v>
      </c>
      <c r="L109" s="37">
        <f>'Total Cost'!J109/(1+Assumptions!$D$49)^($A109-2022)</f>
        <v>42233.630576091186</v>
      </c>
      <c r="M109" s="37">
        <f>'Total Cost'!K109/(1+Assumptions!$D$49)^($A109-2022)</f>
        <v>31748.146229133079</v>
      </c>
      <c r="N109" s="37">
        <f>'Total Cost'!L109/(1+Assumptions!$D$49)^($A109-2022)</f>
        <v>28264.620029346563</v>
      </c>
      <c r="O109" s="37">
        <f>'Total Cost'!M109/(1+Assumptions!$D$49)^($A109-2022)</f>
        <v>12046.897956687824</v>
      </c>
      <c r="P109" s="38">
        <f>'Total Cost'!N109/(1+Assumptions!$D$49)^($A109-2022)</f>
        <v>10114500.730249779</v>
      </c>
      <c r="Q109" s="38">
        <f>'Total Cost'!O109/(1+Assumptions!$D$49)^($A109-2022)</f>
        <v>18265507.249655031</v>
      </c>
      <c r="R109" s="38">
        <f>'Total Cost'!P109/(1+Assumptions!$D$49)^($A109-2022)</f>
        <v>13613250.89309225</v>
      </c>
      <c r="S109" s="38">
        <f>'Total Cost'!Q109/(1+Assumptions!$D$49)^($A109-2022)</f>
        <v>4931207.6163884383</v>
      </c>
      <c r="T109" s="38">
        <f>'Total Cost'!R109/(1+Assumptions!$D$49)^($A109-2022)</f>
        <v>3347815.0459422786</v>
      </c>
      <c r="U109" s="38">
        <f>'Total Cost'!S109/(1+Assumptions!$D$49)^($A109-2022)</f>
        <v>1872450.9560662513</v>
      </c>
      <c r="V109" s="84">
        <f t="shared" si="11"/>
        <v>10490077.553456716</v>
      </c>
      <c r="W109" s="84">
        <f t="shared" si="6"/>
        <v>18733841.182332292</v>
      </c>
      <c r="X109" s="84">
        <f t="shared" si="7"/>
        <v>14079030.676613381</v>
      </c>
      <c r="Y109" s="84">
        <f t="shared" si="8"/>
        <v>5241476.8001559284</v>
      </c>
      <c r="Z109" s="84">
        <f t="shared" si="9"/>
        <v>3607877.1307638963</v>
      </c>
      <c r="AA109" s="84">
        <f t="shared" si="10"/>
        <v>2023454.972969091</v>
      </c>
    </row>
    <row r="110" spans="1:27" x14ac:dyDescent="0.35">
      <c r="A110">
        <v>2129</v>
      </c>
      <c r="B110">
        <v>2120</v>
      </c>
      <c r="C110">
        <f>'[2]Total Frequency Model'!L110</f>
        <v>3.209658478130617</v>
      </c>
      <c r="D110" s="36">
        <f>'Total Cost'!B110/(1+Assumptions!$D$49)^($A110-2022)</f>
        <v>303411.24351088819</v>
      </c>
      <c r="E110" s="36">
        <f>'Total Cost'!C110/(1+Assumptions!$D$49)^($A110-2022)</f>
        <v>389260.16124846513</v>
      </c>
      <c r="F110" s="36">
        <f>'Total Cost'!D110/(1+Assumptions!$D$49)^($A110-2022)</f>
        <v>410428.38753992243</v>
      </c>
      <c r="G110" s="36">
        <f>'Total Cost'!E110/(1+Assumptions!$D$49)^($A110-2022)</f>
        <v>269894.88521608082</v>
      </c>
      <c r="H110" s="36">
        <f>'Total Cost'!F110/(1+Assumptions!$D$49)^($A110-2022)</f>
        <v>224618.40120379708</v>
      </c>
      <c r="I110" s="36">
        <f>'Total Cost'!G110/(1+Assumptions!$D$49)^($A110-2022)</f>
        <v>134653.4394651035</v>
      </c>
      <c r="J110" s="37">
        <f>'Total Cost'!H110/(1+Assumptions!$D$49)^($A110-2022)</f>
        <v>59204.491846933859</v>
      </c>
      <c r="K110" s="37">
        <f>'Total Cost'!I110/(1+Assumptions!$D$49)^($A110-2022)</f>
        <v>63152.403768880358</v>
      </c>
      <c r="L110" s="37">
        <f>'Total Cost'!J110/(1+Assumptions!$D$49)^($A110-2022)</f>
        <v>40028.820844568734</v>
      </c>
      <c r="M110" s="37">
        <f>'Total Cost'!K110/(1+Assumptions!$D$49)^($A110-2022)</f>
        <v>30094.275741322486</v>
      </c>
      <c r="N110" s="37">
        <f>'Total Cost'!L110/(1+Assumptions!$D$49)^($A110-2022)</f>
        <v>26791.042562412025</v>
      </c>
      <c r="O110" s="37">
        <f>'Total Cost'!M110/(1+Assumptions!$D$49)^($A110-2022)</f>
        <v>11418.485457900393</v>
      </c>
      <c r="P110" s="38">
        <f>'Total Cost'!N110/(1+Assumptions!$D$49)^($A110-2022)</f>
        <v>9670551.2929010242</v>
      </c>
      <c r="Q110" s="38">
        <f>'Total Cost'!O110/(1+Assumptions!$D$49)^($A110-2022)</f>
        <v>17464830.135227382</v>
      </c>
      <c r="R110" s="38">
        <f>'Total Cost'!P110/(1+Assumptions!$D$49)^($A110-2022)</f>
        <v>13017589.975977112</v>
      </c>
      <c r="S110" s="38">
        <f>'Total Cost'!Q110/(1+Assumptions!$D$49)^($A110-2022)</f>
        <v>4717122.0606564386</v>
      </c>
      <c r="T110" s="38">
        <f>'Total Cost'!R110/(1+Assumptions!$D$49)^($A110-2022)</f>
        <v>3202061.8024329664</v>
      </c>
      <c r="U110" s="38">
        <f>'Total Cost'!S110/(1+Assumptions!$D$49)^($A110-2022)</f>
        <v>1790765.5486063655</v>
      </c>
      <c r="V110" s="84">
        <f t="shared" si="11"/>
        <v>10033167.028258847</v>
      </c>
      <c r="W110" s="84">
        <f t="shared" si="6"/>
        <v>17917242.700244728</v>
      </c>
      <c r="X110" s="84">
        <f t="shared" si="7"/>
        <v>13468047.184361603</v>
      </c>
      <c r="Y110" s="84">
        <f t="shared" si="8"/>
        <v>5017111.2216138421</v>
      </c>
      <c r="Z110" s="84">
        <f t="shared" si="9"/>
        <v>3453471.2461991757</v>
      </c>
      <c r="AA110" s="84">
        <f t="shared" si="10"/>
        <v>1936837.4735293693</v>
      </c>
    </row>
    <row r="111" spans="1:27" x14ac:dyDescent="0.35">
      <c r="A111">
        <v>2130</v>
      </c>
      <c r="B111">
        <v>2130</v>
      </c>
      <c r="C111">
        <f>'[2]Total Frequency Model'!L111</f>
        <v>3.5095506291192327</v>
      </c>
      <c r="D111" s="36">
        <f>'Total Cost'!B111/(1+Assumptions!$D$49)^($A111-2022)</f>
        <v>286049.70953929675</v>
      </c>
      <c r="E111" s="36">
        <f>'Total Cost'!C111/(1+Assumptions!$D$49)^($A111-2022)</f>
        <v>366986.25526165584</v>
      </c>
      <c r="F111" s="36">
        <f>'Total Cost'!D111/(1+Assumptions!$D$49)^($A111-2022)</f>
        <v>386943.21174114168</v>
      </c>
      <c r="G111" s="36">
        <f>'Total Cost'!E111/(1+Assumptions!$D$49)^($A111-2022)</f>
        <v>254451.19511344418</v>
      </c>
      <c r="H111" s="36">
        <f>'Total Cost'!F111/(1+Assumptions!$D$49)^($A111-2022)</f>
        <v>211765.48264343283</v>
      </c>
      <c r="I111" s="36">
        <f>'Total Cost'!G111/(1+Assumptions!$D$49)^($A111-2022)</f>
        <v>126948.41760561812</v>
      </c>
      <c r="J111" s="37">
        <f>'Total Cost'!H111/(1+Assumptions!$D$49)^($A111-2022)</f>
        <v>54591.402700110222</v>
      </c>
      <c r="K111" s="37">
        <f>'Total Cost'!I111/(1+Assumptions!$D$49)^($A111-2022)</f>
        <v>58232.741702165906</v>
      </c>
      <c r="L111" s="37">
        <f>'Total Cost'!J111/(1+Assumptions!$D$49)^($A111-2022)</f>
        <v>36911.461903044357</v>
      </c>
      <c r="M111" s="37">
        <f>'Total Cost'!K111/(1+Assumptions!$D$49)^($A111-2022)</f>
        <v>27753.882738862449</v>
      </c>
      <c r="N111" s="37">
        <f>'Total Cost'!L111/(1+Assumptions!$D$49)^($A111-2022)</f>
        <v>24706.447918891266</v>
      </c>
      <c r="O111" s="37">
        <f>'Total Cost'!M111/(1+Assumptions!$D$49)^($A111-2022)</f>
        <v>10529.698619578547</v>
      </c>
      <c r="P111" s="38">
        <f>'Total Cost'!N111/(1+Assumptions!$D$49)^($A111-2022)</f>
        <v>8995676.7415590584</v>
      </c>
      <c r="Q111" s="38">
        <f>'Total Cost'!O111/(1+Assumptions!$D$49)^($A111-2022)</f>
        <v>16246989.634195318</v>
      </c>
      <c r="R111" s="38">
        <f>'Total Cost'!P111/(1+Assumptions!$D$49)^($A111-2022)</f>
        <v>12110870.159974441</v>
      </c>
      <c r="S111" s="38">
        <f>'Total Cost'!Q111/(1+Assumptions!$D$49)^($A111-2022)</f>
        <v>4390129.9116318356</v>
      </c>
      <c r="T111" s="38">
        <f>'Total Cost'!R111/(1+Assumptions!$D$49)^($A111-2022)</f>
        <v>2979711.7932581906</v>
      </c>
      <c r="U111" s="38">
        <f>'Total Cost'!S111/(1+Assumptions!$D$49)^($A111-2022)</f>
        <v>1666261.6596152419</v>
      </c>
      <c r="V111" s="84">
        <f t="shared" si="11"/>
        <v>9336317.8537984658</v>
      </c>
      <c r="W111" s="84">
        <f t="shared" si="6"/>
        <v>16672208.63115914</v>
      </c>
      <c r="X111" s="84">
        <f t="shared" si="7"/>
        <v>12534724.833618628</v>
      </c>
      <c r="Y111" s="84">
        <f t="shared" si="8"/>
        <v>4672334.9894841425</v>
      </c>
      <c r="Z111" s="84">
        <f t="shared" si="9"/>
        <v>3216183.7238205145</v>
      </c>
      <c r="AA111" s="84">
        <f t="shared" si="10"/>
        <v>1803739.7758404387</v>
      </c>
    </row>
    <row r="112" spans="1:27" x14ac:dyDescent="0.35">
      <c r="A112">
        <v>2131</v>
      </c>
      <c r="B112">
        <v>2130</v>
      </c>
      <c r="C112">
        <f>'[2]Total Frequency Model'!L112</f>
        <v>3.5095506291192327</v>
      </c>
      <c r="D112" s="36">
        <f>'Total Cost'!B112/(1+Assumptions!$D$49)^($A112-2022)</f>
        <v>277190.38462783798</v>
      </c>
      <c r="E112" s="36">
        <f>'Total Cost'!C112/(1+Assumptions!$D$49)^($A112-2022)</f>
        <v>355620.22213881538</v>
      </c>
      <c r="F112" s="36">
        <f>'Total Cost'!D112/(1+Assumptions!$D$49)^($A112-2022)</f>
        <v>374959.08618261805</v>
      </c>
      <c r="G112" s="36">
        <f>'Total Cost'!E112/(1+Assumptions!$D$49)^($A112-2022)</f>
        <v>246570.51655848377</v>
      </c>
      <c r="H112" s="36">
        <f>'Total Cost'!F112/(1+Assumptions!$D$49)^($A112-2022)</f>
        <v>205206.83513146144</v>
      </c>
      <c r="I112" s="36">
        <f>'Total Cost'!G112/(1+Assumptions!$D$49)^($A112-2022)</f>
        <v>123016.66294530018</v>
      </c>
      <c r="J112" s="37">
        <f>'Total Cost'!H112/(1+Assumptions!$D$49)^($A112-2022)</f>
        <v>51739.406419134233</v>
      </c>
      <c r="K112" s="37">
        <f>'Total Cost'!I112/(1+Assumptions!$D$49)^($A112-2022)</f>
        <v>55191.503373060186</v>
      </c>
      <c r="L112" s="37">
        <f>'Total Cost'!J112/(1+Assumptions!$D$49)^($A112-2022)</f>
        <v>34984.638211246544</v>
      </c>
      <c r="M112" s="37">
        <f>'Total Cost'!K112/(1+Assumptions!$D$49)^($A112-2022)</f>
        <v>26308.225489250588</v>
      </c>
      <c r="N112" s="37">
        <f>'Total Cost'!L112/(1+Assumptions!$D$49)^($A112-2022)</f>
        <v>23418.488694600324</v>
      </c>
      <c r="O112" s="37">
        <f>'Total Cost'!M112/(1+Assumptions!$D$49)^($A112-2022)</f>
        <v>9980.4740284306918</v>
      </c>
      <c r="P112" s="38">
        <f>'Total Cost'!N112/(1+Assumptions!$D$49)^($A112-2022)</f>
        <v>8600939.6650305111</v>
      </c>
      <c r="Q112" s="38">
        <f>'Total Cost'!O112/(1+Assumptions!$D$49)^($A112-2022)</f>
        <v>15534989.955018923</v>
      </c>
      <c r="R112" s="38">
        <f>'Total Cost'!P112/(1+Assumptions!$D$49)^($A112-2022)</f>
        <v>11581098.504545515</v>
      </c>
      <c r="S112" s="38">
        <f>'Total Cost'!Q112/(1+Assumptions!$D$49)^($A112-2022)</f>
        <v>4199597.6783985831</v>
      </c>
      <c r="T112" s="38">
        <f>'Total Cost'!R112/(1+Assumptions!$D$49)^($A112-2022)</f>
        <v>2850025.4166036327</v>
      </c>
      <c r="U112" s="38">
        <f>'Total Cost'!S112/(1+Assumptions!$D$49)^($A112-2022)</f>
        <v>1593593.2817534416</v>
      </c>
      <c r="V112" s="84">
        <f t="shared" si="11"/>
        <v>8929869.4560774826</v>
      </c>
      <c r="W112" s="84">
        <f t="shared" si="6"/>
        <v>15945801.680530798</v>
      </c>
      <c r="X112" s="84">
        <f t="shared" si="7"/>
        <v>11991042.22893938</v>
      </c>
      <c r="Y112" s="84">
        <f t="shared" si="8"/>
        <v>4472476.4204463176</v>
      </c>
      <c r="Z112" s="84">
        <f t="shared" si="9"/>
        <v>3078650.7404296943</v>
      </c>
      <c r="AA112" s="84">
        <f t="shared" si="10"/>
        <v>1726590.4187271725</v>
      </c>
    </row>
    <row r="113" spans="1:27" x14ac:dyDescent="0.35">
      <c r="A113">
        <v>2132</v>
      </c>
      <c r="B113">
        <v>2130</v>
      </c>
      <c r="C113">
        <f>'[2]Total Frequency Model'!L113</f>
        <v>3.5095506291192327</v>
      </c>
      <c r="D113" s="36">
        <f>'Total Cost'!B113/(1+Assumptions!$D$49)^($A113-2022)</f>
        <v>268605.44432600948</v>
      </c>
      <c r="E113" s="36">
        <f>'Total Cost'!C113/(1+Assumptions!$D$49)^($A113-2022)</f>
        <v>344606.20958104316</v>
      </c>
      <c r="F113" s="36">
        <f>'Total Cost'!D113/(1+Assumptions!$D$49)^($A113-2022)</f>
        <v>363346.12430146249</v>
      </c>
      <c r="G113" s="36">
        <f>'Total Cost'!E113/(1+Assumptions!$D$49)^($A113-2022)</f>
        <v>238933.91268534565</v>
      </c>
      <c r="H113" s="36">
        <f>'Total Cost'!F113/(1+Assumptions!$D$49)^($A113-2022)</f>
        <v>198851.31731111556</v>
      </c>
      <c r="I113" s="36">
        <f>'Total Cost'!G113/(1+Assumptions!$D$49)^($A113-2022)</f>
        <v>119206.67974933368</v>
      </c>
      <c r="J113" s="37">
        <f>'Total Cost'!H113/(1+Assumptions!$D$49)^($A113-2022)</f>
        <v>49036.494769792138</v>
      </c>
      <c r="K113" s="37">
        <f>'Total Cost'!I113/(1+Assumptions!$D$49)^($A113-2022)</f>
        <v>52309.195305728776</v>
      </c>
      <c r="L113" s="37">
        <f>'Total Cost'!J113/(1+Assumptions!$D$49)^($A113-2022)</f>
        <v>33158.464828431264</v>
      </c>
      <c r="M113" s="37">
        <f>'Total Cost'!K113/(1+Assumptions!$D$49)^($A113-2022)</f>
        <v>24937.936334696293</v>
      </c>
      <c r="N113" s="37">
        <f>'Total Cost'!L113/(1+Assumptions!$D$49)^($A113-2022)</f>
        <v>22197.725257274087</v>
      </c>
      <c r="O113" s="37">
        <f>'Total Cost'!M113/(1+Assumptions!$D$49)^($A113-2022)</f>
        <v>9459.9182285131828</v>
      </c>
      <c r="P113" s="38">
        <f>'Total Cost'!N113/(1+Assumptions!$D$49)^($A113-2022)</f>
        <v>8223574.1627604887</v>
      </c>
      <c r="Q113" s="38">
        <f>'Total Cost'!O113/(1+Assumptions!$D$49)^($A113-2022)</f>
        <v>14854286.139125973</v>
      </c>
      <c r="R113" s="38">
        <f>'Total Cost'!P113/(1+Assumptions!$D$49)^($A113-2022)</f>
        <v>11074573.49867107</v>
      </c>
      <c r="S113" s="38">
        <f>'Total Cost'!Q113/(1+Assumptions!$D$49)^($A113-2022)</f>
        <v>4017364.6829226972</v>
      </c>
      <c r="T113" s="38">
        <f>'Total Cost'!R113/(1+Assumptions!$D$49)^($A113-2022)</f>
        <v>2726002.992391807</v>
      </c>
      <c r="U113" s="38">
        <f>'Total Cost'!S113/(1+Assumptions!$D$49)^($A113-2022)</f>
        <v>1524104.6775449512</v>
      </c>
      <c r="V113" s="84">
        <f t="shared" si="11"/>
        <v>8541216.1018562894</v>
      </c>
      <c r="W113" s="84">
        <f t="shared" si="6"/>
        <v>15251201.544012744</v>
      </c>
      <c r="X113" s="84">
        <f t="shared" si="7"/>
        <v>11471078.087800963</v>
      </c>
      <c r="Y113" s="84">
        <f t="shared" si="8"/>
        <v>4281236.5319427392</v>
      </c>
      <c r="Z113" s="84">
        <f t="shared" si="9"/>
        <v>2947052.0349601968</v>
      </c>
      <c r="AA113" s="84">
        <f t="shared" si="10"/>
        <v>1652771.2755227981</v>
      </c>
    </row>
    <row r="114" spans="1:27" x14ac:dyDescent="0.35">
      <c r="A114">
        <v>2133</v>
      </c>
      <c r="B114">
        <v>2130</v>
      </c>
      <c r="C114">
        <f>'[2]Total Frequency Model'!L114</f>
        <v>3.5095506291192327</v>
      </c>
      <c r="D114" s="36">
        <f>'Total Cost'!B114/(1+Assumptions!$D$49)^($A114-2022)</f>
        <v>260286.3905919453</v>
      </c>
      <c r="E114" s="36">
        <f>'Total Cost'!C114/(1+Assumptions!$D$49)^($A114-2022)</f>
        <v>333933.31506175926</v>
      </c>
      <c r="F114" s="36">
        <f>'Total Cost'!D114/(1+Assumptions!$D$49)^($A114-2022)</f>
        <v>352092.83068445313</v>
      </c>
      <c r="G114" s="36">
        <f>'Total Cost'!E114/(1+Assumptions!$D$49)^($A114-2022)</f>
        <v>231533.82418934666</v>
      </c>
      <c r="H114" s="36">
        <f>'Total Cost'!F114/(1+Assumptions!$D$49)^($A114-2022)</f>
        <v>192692.63799636258</v>
      </c>
      <c r="I114" s="36">
        <f>'Total Cost'!G114/(1+Assumptions!$D$49)^($A114-2022)</f>
        <v>115514.69659991369</v>
      </c>
      <c r="J114" s="37">
        <f>'Total Cost'!H114/(1+Assumptions!$D$49)^($A114-2022)</f>
        <v>46474.870336131666</v>
      </c>
      <c r="K114" s="37">
        <f>'Total Cost'!I114/(1+Assumptions!$D$49)^($A114-2022)</f>
        <v>49577.50734451614</v>
      </c>
      <c r="L114" s="37">
        <f>'Total Cost'!J114/(1+Assumptions!$D$49)^($A114-2022)</f>
        <v>31427.680946355111</v>
      </c>
      <c r="M114" s="37">
        <f>'Total Cost'!K114/(1+Assumptions!$D$49)^($A114-2022)</f>
        <v>23639.082899317465</v>
      </c>
      <c r="N114" s="37">
        <f>'Total Cost'!L114/(1+Assumptions!$D$49)^($A114-2022)</f>
        <v>21040.649302016762</v>
      </c>
      <c r="O114" s="37">
        <f>'Total Cost'!M114/(1+Assumptions!$D$49)^($A114-2022)</f>
        <v>8966.5337322264713</v>
      </c>
      <c r="P114" s="38">
        <f>'Total Cost'!N114/(1+Assumptions!$D$49)^($A114-2022)</f>
        <v>7862813.7077172203</v>
      </c>
      <c r="Q114" s="38">
        <f>'Total Cost'!O114/(1+Assumptions!$D$49)^($A114-2022)</f>
        <v>14203498.775648488</v>
      </c>
      <c r="R114" s="38">
        <f>'Total Cost'!P114/(1+Assumptions!$D$49)^($A114-2022)</f>
        <v>10590272.109962722</v>
      </c>
      <c r="S114" s="38">
        <f>'Total Cost'!Q114/(1+Assumptions!$D$49)^($A114-2022)</f>
        <v>3843068.1888968772</v>
      </c>
      <c r="T114" s="38">
        <f>'Total Cost'!R114/(1+Assumptions!$D$49)^($A114-2022)</f>
        <v>2607396.3494421714</v>
      </c>
      <c r="U114" s="38">
        <f>'Total Cost'!S114/(1+Assumptions!$D$49)^($A114-2022)</f>
        <v>1457656.2759333006</v>
      </c>
      <c r="V114" s="84">
        <f t="shared" si="11"/>
        <v>8169574.968645297</v>
      </c>
      <c r="W114" s="84">
        <f t="shared" si="6"/>
        <v>14587009.598054763</v>
      </c>
      <c r="X114" s="84">
        <f t="shared" si="7"/>
        <v>10973792.621593531</v>
      </c>
      <c r="Y114" s="84">
        <f t="shared" si="8"/>
        <v>4098241.0959855411</v>
      </c>
      <c r="Z114" s="84">
        <f t="shared" si="9"/>
        <v>2821129.6367405509</v>
      </c>
      <c r="AA114" s="84">
        <f t="shared" si="10"/>
        <v>1582137.5062654407</v>
      </c>
    </row>
    <row r="115" spans="1:27" x14ac:dyDescent="0.35">
      <c r="A115">
        <v>2134</v>
      </c>
      <c r="B115">
        <v>2130</v>
      </c>
      <c r="C115">
        <f>'[2]Total Frequency Model'!L115</f>
        <v>3.5095506291192327</v>
      </c>
      <c r="D115" s="36">
        <f>'Total Cost'!B115/(1+Assumptions!$D$49)^($A115-2022)</f>
        <v>252224.98857899156</v>
      </c>
      <c r="E115" s="36">
        <f>'Total Cost'!C115/(1+Assumptions!$D$49)^($A115-2022)</f>
        <v>323590.97371955897</v>
      </c>
      <c r="F115" s="36">
        <f>'Total Cost'!D115/(1+Assumptions!$D$49)^($A115-2022)</f>
        <v>341188.06594600022</v>
      </c>
      <c r="G115" s="36">
        <f>'Total Cost'!E115/(1+Assumptions!$D$49)^($A115-2022)</f>
        <v>224362.92588712624</v>
      </c>
      <c r="H115" s="36">
        <f>'Total Cost'!F115/(1+Assumptions!$D$49)^($A115-2022)</f>
        <v>186724.70084723795</v>
      </c>
      <c r="I115" s="36">
        <f>'Total Cost'!G115/(1+Assumptions!$D$49)^($A115-2022)</f>
        <v>111937.05888486253</v>
      </c>
      <c r="J115" s="37">
        <f>'Total Cost'!H115/(1+Assumptions!$D$49)^($A115-2022)</f>
        <v>44047.143720235719</v>
      </c>
      <c r="K115" s="37">
        <f>'Total Cost'!I115/(1+Assumptions!$D$49)^($A115-2022)</f>
        <v>46988.564078117292</v>
      </c>
      <c r="L115" s="37">
        <f>'Total Cost'!J115/(1+Assumptions!$D$49)^($A115-2022)</f>
        <v>29787.30088066413</v>
      </c>
      <c r="M115" s="37">
        <f>'Total Cost'!K115/(1+Assumptions!$D$49)^($A115-2022)</f>
        <v>22407.938129119888</v>
      </c>
      <c r="N115" s="37">
        <f>'Total Cost'!L115/(1+Assumptions!$D$49)^($A115-2022)</f>
        <v>19943.935813550219</v>
      </c>
      <c r="O115" s="37">
        <f>'Total Cost'!M115/(1+Assumptions!$D$49)^($A115-2022)</f>
        <v>8498.9013197807963</v>
      </c>
      <c r="P115" s="38">
        <f>'Total Cost'!N115/(1+Assumptions!$D$49)^($A115-2022)</f>
        <v>7517925.6787466845</v>
      </c>
      <c r="Q115" s="38">
        <f>'Total Cost'!O115/(1+Assumptions!$D$49)^($A115-2022)</f>
        <v>13581309.407540489</v>
      </c>
      <c r="R115" s="38">
        <f>'Total Cost'!P115/(1+Assumptions!$D$49)^($A115-2022)</f>
        <v>10127216.447494389</v>
      </c>
      <c r="S115" s="38">
        <f>'Total Cost'!Q115/(1+Assumptions!$D$49)^($A115-2022)</f>
        <v>3676361.3647929179</v>
      </c>
      <c r="T115" s="38">
        <f>'Total Cost'!R115/(1+Assumptions!$D$49)^($A115-2022)</f>
        <v>2493968.223163127</v>
      </c>
      <c r="U115" s="38">
        <f>'Total Cost'!S115/(1+Assumptions!$D$49)^($A115-2022)</f>
        <v>1394114.6497321669</v>
      </c>
      <c r="V115" s="84">
        <f t="shared" si="11"/>
        <v>7814197.8110459121</v>
      </c>
      <c r="W115" s="84">
        <f t="shared" si="6"/>
        <v>13951888.945338165</v>
      </c>
      <c r="X115" s="84">
        <f t="shared" si="7"/>
        <v>10498191.814321054</v>
      </c>
      <c r="Y115" s="84">
        <f t="shared" si="8"/>
        <v>3923132.2288091639</v>
      </c>
      <c r="Z115" s="84">
        <f t="shared" si="9"/>
        <v>2700636.8598239152</v>
      </c>
      <c r="AA115" s="84">
        <f t="shared" si="10"/>
        <v>1514550.6099368103</v>
      </c>
    </row>
    <row r="116" spans="1:27" x14ac:dyDescent="0.35">
      <c r="A116">
        <v>2135</v>
      </c>
      <c r="B116">
        <v>2130</v>
      </c>
      <c r="C116">
        <f>'[2]Total Frequency Model'!L116</f>
        <v>3.5095506291192327</v>
      </c>
      <c r="D116" s="36">
        <f>'Total Cost'!B116/(1+Assumptions!$D$49)^($A116-2022)</f>
        <v>244413.25848421492</v>
      </c>
      <c r="E116" s="36">
        <f>'Total Cost'!C116/(1+Assumptions!$D$49)^($A116-2022)</f>
        <v>313568.94790029124</v>
      </c>
      <c r="F116" s="36">
        <f>'Total Cost'!D116/(1+Assumptions!$D$49)^($A116-2022)</f>
        <v>330621.0357015155</v>
      </c>
      <c r="G116" s="36">
        <f>'Total Cost'!E116/(1+Assumptions!$D$49)^($A116-2022)</f>
        <v>217414.11946560978</v>
      </c>
      <c r="H116" s="36">
        <f>'Total Cost'!F116/(1+Assumptions!$D$49)^($A116-2022)</f>
        <v>180941.59833521335</v>
      </c>
      <c r="I116" s="36">
        <f>'Total Cost'!G116/(1+Assumptions!$D$49)^($A116-2022)</f>
        <v>108470.22518001011</v>
      </c>
      <c r="J116" s="37">
        <f>'Total Cost'!H116/(1+Assumptions!$D$49)^($A116-2022)</f>
        <v>41746.312182388545</v>
      </c>
      <c r="K116" s="37">
        <f>'Total Cost'!I116/(1+Assumptions!$D$49)^($A116-2022)</f>
        <v>44534.902085515343</v>
      </c>
      <c r="L116" s="37">
        <f>'Total Cost'!J116/(1+Assumptions!$D$49)^($A116-2022)</f>
        <v>28232.599675646776</v>
      </c>
      <c r="M116" s="37">
        <f>'Total Cost'!K116/(1+Assumptions!$D$49)^($A116-2022)</f>
        <v>21240.969564502026</v>
      </c>
      <c r="N116" s="37">
        <f>'Total Cost'!L116/(1+Assumptions!$D$49)^($A116-2022)</f>
        <v>18904.433484657064</v>
      </c>
      <c r="O116" s="37">
        <f>'Total Cost'!M116/(1+Assumptions!$D$49)^($A116-2022)</f>
        <v>8055.6759461814845</v>
      </c>
      <c r="P116" s="38">
        <f>'Total Cost'!N116/(1+Assumptions!$D$49)^($A116-2022)</f>
        <v>7188209.8574740589</v>
      </c>
      <c r="Q116" s="38">
        <f>'Total Cost'!O116/(1+Assumptions!$D$49)^($A116-2022)</f>
        <v>12986457.831894111</v>
      </c>
      <c r="R116" s="38">
        <f>'Total Cost'!P116/(1+Assumptions!$D$49)^($A116-2022)</f>
        <v>9684471.7650634665</v>
      </c>
      <c r="S116" s="38">
        <f>'Total Cost'!Q116/(1+Assumptions!$D$49)^($A116-2022)</f>
        <v>3516912.5844269353</v>
      </c>
      <c r="T116" s="38">
        <f>'Total Cost'!R116/(1+Assumptions!$D$49)^($A116-2022)</f>
        <v>2385491.7748990036</v>
      </c>
      <c r="U116" s="38">
        <f>'Total Cost'!S116/(1+Assumptions!$D$49)^($A116-2022)</f>
        <v>1333352.2444587557</v>
      </c>
      <c r="V116" s="84">
        <f t="shared" si="11"/>
        <v>7474369.4281406626</v>
      </c>
      <c r="W116" s="84">
        <f t="shared" si="6"/>
        <v>13344561.681879917</v>
      </c>
      <c r="X116" s="84">
        <f t="shared" si="7"/>
        <v>10043325.40044063</v>
      </c>
      <c r="Y116" s="84">
        <f t="shared" si="8"/>
        <v>3755567.673457047</v>
      </c>
      <c r="Z116" s="84">
        <f t="shared" si="9"/>
        <v>2585337.8067188738</v>
      </c>
      <c r="AA116" s="84">
        <f t="shared" si="10"/>
        <v>1449878.1455849472</v>
      </c>
    </row>
    <row r="117" spans="1:27" x14ac:dyDescent="0.35">
      <c r="A117">
        <v>2136</v>
      </c>
      <c r="B117">
        <v>2130</v>
      </c>
      <c r="C117">
        <f>'[2]Total Frequency Model'!L117</f>
        <v>3.5095506291192327</v>
      </c>
      <c r="D117" s="36">
        <f>'Total Cost'!B117/(1+Assumptions!$D$49)^($A117-2022)</f>
        <v>236843.46764937209</v>
      </c>
      <c r="E117" s="36">
        <f>'Total Cost'!C117/(1+Assumptions!$D$49)^($A117-2022)</f>
        <v>303857.31702303159</v>
      </c>
      <c r="F117" s="36">
        <f>'Total Cost'!D117/(1+Assumptions!$D$49)^($A117-2022)</f>
        <v>320381.27988229011</v>
      </c>
      <c r="G117" s="36">
        <f>'Total Cost'!E117/(1+Assumptions!$D$49)^($A117-2022)</f>
        <v>210680.52645554609</v>
      </c>
      <c r="H117" s="36">
        <f>'Total Cost'!F117/(1+Assumptions!$D$49)^($A117-2022)</f>
        <v>175337.60589546539</v>
      </c>
      <c r="I117" s="36">
        <f>'Total Cost'!G117/(1+Assumptions!$D$49)^($A117-2022)</f>
        <v>105110.76374361667</v>
      </c>
      <c r="J117" s="37">
        <f>'Total Cost'!H117/(1+Assumptions!$D$49)^($A117-2022)</f>
        <v>39565.739399873695</v>
      </c>
      <c r="K117" s="37">
        <f>'Total Cost'!I117/(1+Assumptions!$D$49)^($A117-2022)</f>
        <v>42209.448373337007</v>
      </c>
      <c r="L117" s="37">
        <f>'Total Cost'!J117/(1+Assumptions!$D$49)^($A117-2022)</f>
        <v>26759.099462522034</v>
      </c>
      <c r="M117" s="37">
        <f>'Total Cost'!K117/(1+Assumptions!$D$49)^($A117-2022)</f>
        <v>20134.829173571372</v>
      </c>
      <c r="N117" s="37">
        <f>'Total Cost'!L117/(1+Assumptions!$D$49)^($A117-2022)</f>
        <v>17919.155635772677</v>
      </c>
      <c r="O117" s="37">
        <f>'Total Cost'!M117/(1+Assumptions!$D$49)^($A117-2022)</f>
        <v>7635.5828623651905</v>
      </c>
      <c r="P117" s="38">
        <f>'Total Cost'!N117/(1+Assumptions!$D$49)^($A117-2022)</f>
        <v>6872996.9919742178</v>
      </c>
      <c r="Q117" s="38">
        <f>'Total Cost'!O117/(1+Assumptions!$D$49)^($A117-2022)</f>
        <v>12417739.520078031</v>
      </c>
      <c r="R117" s="38">
        <f>'Total Cost'!P117/(1+Assumptions!$D$49)^($A117-2022)</f>
        <v>9261144.5529700909</v>
      </c>
      <c r="S117" s="38">
        <f>'Total Cost'!Q117/(1+Assumptions!$D$49)^($A117-2022)</f>
        <v>3364404.7583670872</v>
      </c>
      <c r="T117" s="38">
        <f>'Total Cost'!R117/(1+Assumptions!$D$49)^($A117-2022)</f>
        <v>2281750.1325134155</v>
      </c>
      <c r="U117" s="38">
        <f>'Total Cost'!S117/(1+Assumptions!$D$49)^($A117-2022)</f>
        <v>1275247.1191644042</v>
      </c>
      <c r="V117" s="84">
        <f t="shared" si="11"/>
        <v>7149406.1990234638</v>
      </c>
      <c r="W117" s="84">
        <f t="shared" si="6"/>
        <v>12763806.285474399</v>
      </c>
      <c r="X117" s="84">
        <f t="shared" si="7"/>
        <v>9608284.9323149025</v>
      </c>
      <c r="Y117" s="84">
        <f t="shared" si="8"/>
        <v>3595220.1139962049</v>
      </c>
      <c r="Z117" s="84">
        <f t="shared" si="9"/>
        <v>2475006.8940446535</v>
      </c>
      <c r="AA117" s="84">
        <f t="shared" si="10"/>
        <v>1387993.4657703862</v>
      </c>
    </row>
    <row r="118" spans="1:27" x14ac:dyDescent="0.35">
      <c r="A118">
        <v>2137</v>
      </c>
      <c r="B118">
        <v>2130</v>
      </c>
      <c r="C118">
        <f>'[2]Total Frequency Model'!L118</f>
        <v>3.5095506291192327</v>
      </c>
      <c r="D118" s="36">
        <f>'Total Cost'!B118/(1+Assumptions!$D$49)^($A118-2022)</f>
        <v>229508.12290652379</v>
      </c>
      <c r="E118" s="36">
        <f>'Total Cost'!C118/(1+Assumptions!$D$49)^($A118-2022)</f>
        <v>294446.46775992005</v>
      </c>
      <c r="F118" s="36">
        <f>'Total Cost'!D118/(1+Assumptions!$D$49)^($A118-2022)</f>
        <v>310458.66238130542</v>
      </c>
      <c r="G118" s="36">
        <f>'Total Cost'!E118/(1+Assumptions!$D$49)^($A118-2022)</f>
        <v>204155.48142266361</v>
      </c>
      <c r="H118" s="36">
        <f>'Total Cost'!F118/(1+Assumptions!$D$49)^($A118-2022)</f>
        <v>169907.17626025598</v>
      </c>
      <c r="I118" s="36">
        <f>'Total Cost'!G118/(1+Assumptions!$D$49)^($A118-2022)</f>
        <v>101855.3491193681</v>
      </c>
      <c r="J118" s="37">
        <f>'Total Cost'!H118/(1+Assumptions!$D$49)^($A118-2022)</f>
        <v>37499.136285799745</v>
      </c>
      <c r="K118" s="37">
        <f>'Total Cost'!I118/(1+Assumptions!$D$49)^($A118-2022)</f>
        <v>40005.499942219467</v>
      </c>
      <c r="L118" s="37">
        <f>'Total Cost'!J118/(1+Assumptions!$D$49)^($A118-2022)</f>
        <v>25362.556531802427</v>
      </c>
      <c r="M118" s="37">
        <f>'Total Cost'!K118/(1+Assumptions!$D$49)^($A118-2022)</f>
        <v>19086.343716938631</v>
      </c>
      <c r="N118" s="37">
        <f>'Total Cost'!L118/(1+Assumptions!$D$49)^($A118-2022)</f>
        <v>16985.271609501702</v>
      </c>
      <c r="O118" s="37">
        <f>'Total Cost'!M118/(1+Assumptions!$D$49)^($A118-2022)</f>
        <v>7237.4139392774341</v>
      </c>
      <c r="P118" s="38">
        <f>'Total Cost'!N118/(1+Assumptions!$D$49)^($A118-2022)</f>
        <v>6571647.4242399139</v>
      </c>
      <c r="Q118" s="38">
        <f>'Total Cost'!O118/(1+Assumptions!$D$49)^($A118-2022)</f>
        <v>11874003.152369991</v>
      </c>
      <c r="R118" s="38">
        <f>'Total Cost'!P118/(1+Assumptions!$D$49)^($A118-2022)</f>
        <v>8856380.7143824603</v>
      </c>
      <c r="S118" s="38">
        <f>'Total Cost'!Q118/(1+Assumptions!$D$49)^($A118-2022)</f>
        <v>3218534.6948203198</v>
      </c>
      <c r="T118" s="38">
        <f>'Total Cost'!R118/(1+Assumptions!$D$49)^($A118-2022)</f>
        <v>2182535.9512685467</v>
      </c>
      <c r="U118" s="38">
        <f>'Total Cost'!S118/(1+Assumptions!$D$49)^($A118-2022)</f>
        <v>1219682.6987304359</v>
      </c>
      <c r="V118" s="84">
        <f t="shared" si="11"/>
        <v>6838654.6834322372</v>
      </c>
      <c r="W118" s="84">
        <f t="shared" si="6"/>
        <v>12208455.12007213</v>
      </c>
      <c r="X118" s="84">
        <f t="shared" si="7"/>
        <v>9192201.9332955685</v>
      </c>
      <c r="Y118" s="84">
        <f t="shared" si="8"/>
        <v>3441776.5199599219</v>
      </c>
      <c r="Z118" s="84">
        <f t="shared" si="9"/>
        <v>2369428.3991383044</v>
      </c>
      <c r="AA118" s="84">
        <f t="shared" si="10"/>
        <v>1328775.4617890813</v>
      </c>
    </row>
    <row r="119" spans="1:27" x14ac:dyDescent="0.35">
      <c r="A119">
        <v>2138</v>
      </c>
      <c r="B119">
        <v>2130</v>
      </c>
      <c r="C119">
        <f>'[2]Total Frequency Model'!L119</f>
        <v>3.5095506291192327</v>
      </c>
      <c r="D119" s="36">
        <f>'Total Cost'!B119/(1+Assumptions!$D$49)^($A119-2022)</f>
        <v>222399.9631607137</v>
      </c>
      <c r="E119" s="36">
        <f>'Total Cost'!C119/(1+Assumptions!$D$49)^($A119-2022)</f>
        <v>285327.08452014043</v>
      </c>
      <c r="F119" s="36">
        <f>'Total Cost'!D119/(1+Assumptions!$D$49)^($A119-2022)</f>
        <v>300843.3610197251</v>
      </c>
      <c r="G119" s="36">
        <f>'Total Cost'!E119/(1+Assumptions!$D$49)^($A119-2022)</f>
        <v>197832.52536970461</v>
      </c>
      <c r="H119" s="36">
        <f>'Total Cost'!F119/(1+Assumptions!$D$49)^($A119-2022)</f>
        <v>164644.93396781513</v>
      </c>
      <c r="I119" s="36">
        <f>'Total Cost'!G119/(1+Assumptions!$D$49)^($A119-2022)</f>
        <v>98700.758844580298</v>
      </c>
      <c r="J119" s="37">
        <f>'Total Cost'!H119/(1+Assumptions!$D$49)^($A119-2022)</f>
        <v>35540.542812420033</v>
      </c>
      <c r="K119" s="37">
        <f>'Total Cost'!I119/(1+Assumptions!$D$49)^($A119-2022)</f>
        <v>37916.704423051619</v>
      </c>
      <c r="L119" s="37">
        <f>'Total Cost'!J119/(1+Assumptions!$D$49)^($A119-2022)</f>
        <v>24038.949082338433</v>
      </c>
      <c r="M119" s="37">
        <f>'Total Cost'!K119/(1+Assumptions!$D$49)^($A119-2022)</f>
        <v>18092.505616191123</v>
      </c>
      <c r="N119" s="37">
        <f>'Total Cost'!L119/(1+Assumptions!$D$49)^($A119-2022)</f>
        <v>16100.098615207327</v>
      </c>
      <c r="O119" s="37">
        <f>'Total Cost'!M119/(1+Assumptions!$D$49)^($A119-2022)</f>
        <v>6860.0241842687874</v>
      </c>
      <c r="P119" s="38">
        <f>'Total Cost'!N119/(1+Assumptions!$D$49)^($A119-2022)</f>
        <v>6283549.7786087217</v>
      </c>
      <c r="Q119" s="38">
        <f>'Total Cost'!O119/(1+Assumptions!$D$49)^($A119-2022)</f>
        <v>11354148.261992326</v>
      </c>
      <c r="R119" s="38">
        <f>'Total Cost'!P119/(1+Assumptions!$D$49)^($A119-2022)</f>
        <v>8469363.8225311339</v>
      </c>
      <c r="S119" s="38">
        <f>'Total Cost'!Q119/(1+Assumptions!$D$49)^($A119-2022)</f>
        <v>3079012.4886951386</v>
      </c>
      <c r="T119" s="38">
        <f>'Total Cost'!R119/(1+Assumptions!$D$49)^($A119-2022)</f>
        <v>2087650.9941016228</v>
      </c>
      <c r="U119" s="38">
        <f>'Total Cost'!S119/(1+Assumptions!$D$49)^($A119-2022)</f>
        <v>1166547.5371209339</v>
      </c>
      <c r="V119" s="84">
        <f t="shared" si="11"/>
        <v>6541490.2845818549</v>
      </c>
      <c r="W119" s="84">
        <f t="shared" si="6"/>
        <v>11677392.050935518</v>
      </c>
      <c r="X119" s="84">
        <f t="shared" si="7"/>
        <v>8794246.1326331981</v>
      </c>
      <c r="Y119" s="84">
        <f t="shared" si="8"/>
        <v>3294937.5196810341</v>
      </c>
      <c r="Z119" s="84">
        <f t="shared" si="9"/>
        <v>2268396.0266846451</v>
      </c>
      <c r="AA119" s="84">
        <f t="shared" si="10"/>
        <v>1272108.320149783</v>
      </c>
    </row>
    <row r="120" spans="1:27" x14ac:dyDescent="0.35">
      <c r="A120">
        <v>2139</v>
      </c>
      <c r="B120">
        <v>2130</v>
      </c>
      <c r="C120">
        <f>'[2]Total Frequency Model'!L120</f>
        <v>3.5095506291192327</v>
      </c>
      <c r="D120" s="36">
        <f>'Total Cost'!B120/(1+Assumptions!$D$49)^($A120-2022)</f>
        <v>215511.95220237164</v>
      </c>
      <c r="E120" s="36">
        <f>'Total Cost'!C120/(1+Assumptions!$D$49)^($A120-2022)</f>
        <v>276490.14022862411</v>
      </c>
      <c r="F120" s="36">
        <f>'Total Cost'!D120/(1+Assumptions!$D$49)^($A120-2022)</f>
        <v>291525.85782413837</v>
      </c>
      <c r="G120" s="36">
        <f>'Total Cost'!E120/(1+Assumptions!$D$49)^($A120-2022)</f>
        <v>191705.39934280733</v>
      </c>
      <c r="H120" s="36">
        <f>'Total Cost'!F120/(1+Assumptions!$D$49)^($A120-2022)</f>
        <v>159545.67004129064</v>
      </c>
      <c r="I120" s="36">
        <f>'Total Cost'!G120/(1+Assumptions!$D$49)^($A120-2022)</f>
        <v>95643.870260354845</v>
      </c>
      <c r="J120" s="37">
        <f>'Total Cost'!H120/(1+Assumptions!$D$49)^($A120-2022)</f>
        <v>33684.310786323957</v>
      </c>
      <c r="K120" s="37">
        <f>'Total Cost'!I120/(1+Assumptions!$D$49)^($A120-2022)</f>
        <v>35937.04172705167</v>
      </c>
      <c r="L120" s="37">
        <f>'Total Cost'!J120/(1+Assumptions!$D$49)^($A120-2022)</f>
        <v>22784.465611609958</v>
      </c>
      <c r="M120" s="37">
        <f>'Total Cost'!K120/(1+Assumptions!$D$49)^($A120-2022)</f>
        <v>17150.464299701514</v>
      </c>
      <c r="N120" s="37">
        <f>'Total Cost'!L120/(1+Assumptions!$D$49)^($A120-2022)</f>
        <v>15261.094000122775</v>
      </c>
      <c r="O120" s="37">
        <f>'Total Cost'!M120/(1+Assumptions!$D$49)^($A120-2022)</f>
        <v>6502.3284397433117</v>
      </c>
      <c r="P120" s="38">
        <f>'Total Cost'!N120/(1+Assumptions!$D$49)^($A120-2022)</f>
        <v>6008119.7084364332</v>
      </c>
      <c r="Q120" s="38">
        <f>'Total Cost'!O120/(1+Assumptions!$D$49)^($A120-2022)</f>
        <v>10857122.983686414</v>
      </c>
      <c r="R120" s="38">
        <f>'Total Cost'!P120/(1+Assumptions!$D$49)^($A120-2022)</f>
        <v>8099313.45514243</v>
      </c>
      <c r="S120" s="38">
        <f>'Total Cost'!Q120/(1+Assumptions!$D$49)^($A120-2022)</f>
        <v>2945560.9375950801</v>
      </c>
      <c r="T120" s="38">
        <f>'Total Cost'!R120/(1+Assumptions!$D$49)^($A120-2022)</f>
        <v>1996905.7304397505</v>
      </c>
      <c r="U120" s="38">
        <f>'Total Cost'!S120/(1+Assumptions!$D$49)^($A120-2022)</f>
        <v>1115735.0911066988</v>
      </c>
      <c r="V120" s="84">
        <f t="shared" si="11"/>
        <v>6257315.9714251291</v>
      </c>
      <c r="W120" s="84">
        <f t="shared" si="6"/>
        <v>11169550.16564209</v>
      </c>
      <c r="X120" s="84">
        <f t="shared" si="7"/>
        <v>8413623.778578179</v>
      </c>
      <c r="Y120" s="84">
        <f t="shared" si="8"/>
        <v>3154416.8012375887</v>
      </c>
      <c r="Z120" s="84">
        <f t="shared" si="9"/>
        <v>2171712.494481164</v>
      </c>
      <c r="AA120" s="84">
        <f t="shared" si="10"/>
        <v>1217881.2898067969</v>
      </c>
    </row>
    <row r="121" spans="1:27" x14ac:dyDescent="0.35">
      <c r="A121">
        <v>2140</v>
      </c>
      <c r="B121">
        <v>2140</v>
      </c>
      <c r="C121">
        <f>'[2]Total Frequency Model'!L121</f>
        <v>3.8094427801078492</v>
      </c>
      <c r="D121" s="36">
        <f>'Total Cost'!B121/(1+Assumptions!$D$49)^($A121-2022)</f>
        <v>203102.44376669999</v>
      </c>
      <c r="E121" s="36">
        <f>'Total Cost'!C121/(1+Assumptions!$D$49)^($A121-2022)</f>
        <v>260569.41428983599</v>
      </c>
      <c r="F121" s="36">
        <f>'Total Cost'!D121/(1+Assumptions!$D$49)^($A121-2022)</f>
        <v>274739.35222704767</v>
      </c>
      <c r="G121" s="36">
        <f>'Total Cost'!E121/(1+Assumptions!$D$49)^($A121-2022)</f>
        <v>180666.70869944824</v>
      </c>
      <c r="H121" s="36">
        <f>'Total Cost'!F121/(1+Assumptions!$D$49)^($A121-2022)</f>
        <v>150358.78588930116</v>
      </c>
      <c r="I121" s="36">
        <f>'Total Cost'!G121/(1+Assumptions!$D$49)^($A121-2022)</f>
        <v>90136.549656151736</v>
      </c>
      <c r="J121" s="37">
        <f>'Total Cost'!H121/(1+Assumptions!$D$49)^($A121-2022)</f>
        <v>31048.400698906349</v>
      </c>
      <c r="K121" s="37">
        <f>'Total Cost'!I121/(1+Assumptions!$D$49)^($A121-2022)</f>
        <v>33125.47138210015</v>
      </c>
      <c r="L121" s="37">
        <f>'Total Cost'!J121/(1+Assumptions!$D$49)^($A121-2022)</f>
        <v>21002.465468091505</v>
      </c>
      <c r="M121" s="37">
        <f>'Total Cost'!K121/(1+Assumptions!$D$49)^($A121-2022)</f>
        <v>15811.074373826488</v>
      </c>
      <c r="N121" s="37">
        <f>'Total Cost'!L121/(1+Assumptions!$D$49)^($A121-2022)</f>
        <v>14068.604900577729</v>
      </c>
      <c r="O121" s="37">
        <f>'Total Cost'!M121/(1+Assumptions!$D$49)^($A121-2022)</f>
        <v>5994.0494659428441</v>
      </c>
      <c r="P121" s="38">
        <f>'Total Cost'!N121/(1+Assumptions!$D$49)^($A121-2022)</f>
        <v>5587042.2212639609</v>
      </c>
      <c r="Q121" s="38">
        <f>'Total Cost'!O121/(1+Assumptions!$D$49)^($A121-2022)</f>
        <v>10096826.546983229</v>
      </c>
      <c r="R121" s="38">
        <f>'Total Cost'!P121/(1+Assumptions!$D$49)^($A121-2022)</f>
        <v>7532786.8188221492</v>
      </c>
      <c r="S121" s="38">
        <f>'Total Cost'!Q121/(1+Assumptions!$D$49)^($A121-2022)</f>
        <v>2740532.9264813042</v>
      </c>
      <c r="T121" s="38">
        <f>'Total Cost'!R121/(1+Assumptions!$D$49)^($A121-2022)</f>
        <v>1857665.6549301555</v>
      </c>
      <c r="U121" s="38">
        <f>'Total Cost'!S121/(1+Assumptions!$D$49)^($A121-2022)</f>
        <v>1037838.9437054828</v>
      </c>
      <c r="V121" s="84">
        <f t="shared" si="11"/>
        <v>5821193.0657295668</v>
      </c>
      <c r="W121" s="84">
        <f t="shared" si="6"/>
        <v>10390521.432655165</v>
      </c>
      <c r="X121" s="84">
        <f t="shared" si="7"/>
        <v>7828528.6365172882</v>
      </c>
      <c r="Y121" s="84">
        <f t="shared" si="8"/>
        <v>2937010.7095545791</v>
      </c>
      <c r="Z121" s="84">
        <f t="shared" si="9"/>
        <v>2022093.0457200343</v>
      </c>
      <c r="AA121" s="84">
        <f t="shared" si="10"/>
        <v>1133969.5428275773</v>
      </c>
    </row>
    <row r="122" spans="1:27" x14ac:dyDescent="0.35">
      <c r="A122">
        <v>2141</v>
      </c>
      <c r="B122">
        <v>2140</v>
      </c>
      <c r="C122">
        <f>'[2]Total Frequency Model'!L122</f>
        <v>3.8094427801078492</v>
      </c>
      <c r="D122" s="36">
        <f>'Total Cost'!B122/(1+Assumptions!$D$49)^($A122-2022)</f>
        <v>196812.10163512267</v>
      </c>
      <c r="E122" s="36">
        <f>'Total Cost'!C122/(1+Assumptions!$D$49)^($A122-2022)</f>
        <v>252499.24667141706</v>
      </c>
      <c r="F122" s="36">
        <f>'Total Cost'!D122/(1+Assumptions!$D$49)^($A122-2022)</f>
        <v>266230.32352968142</v>
      </c>
      <c r="G122" s="36">
        <f>'Total Cost'!E122/(1+Assumptions!$D$49)^($A122-2022)</f>
        <v>175071.22994287076</v>
      </c>
      <c r="H122" s="36">
        <f>'Total Cost'!F122/(1+Assumptions!$D$49)^($A122-2022)</f>
        <v>145701.98221824973</v>
      </c>
      <c r="I122" s="36">
        <f>'Total Cost'!G122/(1+Assumptions!$D$49)^($A122-2022)</f>
        <v>87344.905570626142</v>
      </c>
      <c r="J122" s="37">
        <f>'Total Cost'!H122/(1+Assumptions!$D$49)^($A122-2022)</f>
        <v>29426.898519314374</v>
      </c>
      <c r="K122" s="37">
        <f>'Total Cost'!I122/(1+Assumptions!$D$49)^($A122-2022)</f>
        <v>31396.088247160613</v>
      </c>
      <c r="L122" s="37">
        <f>'Total Cost'!J122/(1+Assumptions!$D$49)^($A122-2022)</f>
        <v>19906.527266217268</v>
      </c>
      <c r="M122" s="37">
        <f>'Total Cost'!K122/(1+Assumptions!$D$49)^($A122-2022)</f>
        <v>14987.905465943613</v>
      </c>
      <c r="N122" s="37">
        <f>'Total Cost'!L122/(1+Assumptions!$D$49)^($A122-2022)</f>
        <v>13335.532527066965</v>
      </c>
      <c r="O122" s="37">
        <f>'Total Cost'!M122/(1+Assumptions!$D$49)^($A122-2022)</f>
        <v>5681.5343492450875</v>
      </c>
      <c r="P122" s="38">
        <f>'Total Cost'!N122/(1+Assumptions!$D$49)^($A122-2022)</f>
        <v>5342209.5706896009</v>
      </c>
      <c r="Q122" s="38">
        <f>'Total Cost'!O122/(1+Assumptions!$D$49)^($A122-2022)</f>
        <v>9654965.1002629008</v>
      </c>
      <c r="R122" s="38">
        <f>'Total Cost'!P122/(1+Assumptions!$D$49)^($A122-2022)</f>
        <v>7203754.9514177768</v>
      </c>
      <c r="S122" s="38">
        <f>'Total Cost'!Q122/(1+Assumptions!$D$49)^($A122-2022)</f>
        <v>2621791.909650424</v>
      </c>
      <c r="T122" s="38">
        <f>'Total Cost'!R122/(1+Assumptions!$D$49)^($A122-2022)</f>
        <v>1776943.3966782996</v>
      </c>
      <c r="U122" s="38">
        <f>'Total Cost'!S122/(1+Assumptions!$D$49)^($A122-2022)</f>
        <v>992646.88762564946</v>
      </c>
      <c r="V122" s="84">
        <f t="shared" si="11"/>
        <v>5568448.5708440375</v>
      </c>
      <c r="W122" s="84">
        <f t="shared" si="6"/>
        <v>9938860.435181478</v>
      </c>
      <c r="X122" s="84">
        <f t="shared" si="7"/>
        <v>7489891.8022136753</v>
      </c>
      <c r="Y122" s="84">
        <f t="shared" si="8"/>
        <v>2811851.0450592386</v>
      </c>
      <c r="Z122" s="84">
        <f t="shared" si="9"/>
        <v>1935980.9114236163</v>
      </c>
      <c r="AA122" s="84">
        <f t="shared" si="10"/>
        <v>1085673.3275455206</v>
      </c>
    </row>
    <row r="123" spans="1:27" x14ac:dyDescent="0.35">
      <c r="A123">
        <v>2142</v>
      </c>
      <c r="B123">
        <v>2140</v>
      </c>
      <c r="C123">
        <f>'[2]Total Frequency Model'!L123</f>
        <v>3.8094427801078492</v>
      </c>
      <c r="D123" s="36">
        <f>'Total Cost'!B123/(1+Assumptions!$D$49)^($A123-2022)</f>
        <v>190716.57943480011</v>
      </c>
      <c r="E123" s="36">
        <f>'Total Cost'!C123/(1+Assumptions!$D$49)^($A123-2022)</f>
        <v>244679.02245317373</v>
      </c>
      <c r="F123" s="36">
        <f>'Total Cost'!D123/(1+Assumptions!$D$49)^($A123-2022)</f>
        <v>257984.83032071794</v>
      </c>
      <c r="G123" s="36">
        <f>'Total Cost'!E123/(1+Assumptions!$D$49)^($A123-2022)</f>
        <v>169649.05031118848</v>
      </c>
      <c r="H123" s="36">
        <f>'Total Cost'!F123/(1+Assumptions!$D$49)^($A123-2022)</f>
        <v>141189.40570560782</v>
      </c>
      <c r="I123" s="36">
        <f>'Total Cost'!G123/(1+Assumptions!$D$49)^($A123-2022)</f>
        <v>84639.722268545011</v>
      </c>
      <c r="J123" s="37">
        <f>'Total Cost'!H123/(1+Assumptions!$D$49)^($A123-2022)</f>
        <v>27890.132589586967</v>
      </c>
      <c r="K123" s="37">
        <f>'Total Cost'!I123/(1+Assumptions!$D$49)^($A123-2022)</f>
        <v>29757.050946379168</v>
      </c>
      <c r="L123" s="37">
        <f>'Total Cost'!J123/(1+Assumptions!$D$49)^($A123-2022)</f>
        <v>18867.817253140802</v>
      </c>
      <c r="M123" s="37">
        <f>'Total Cost'!K123/(1+Assumptions!$D$49)^($A123-2022)</f>
        <v>14207.632553948733</v>
      </c>
      <c r="N123" s="37">
        <f>'Total Cost'!L123/(1+Assumptions!$D$49)^($A123-2022)</f>
        <v>12640.690570862818</v>
      </c>
      <c r="O123" s="37">
        <f>'Total Cost'!M123/(1+Assumptions!$D$49)^($A123-2022)</f>
        <v>5385.3258676317437</v>
      </c>
      <c r="P123" s="38">
        <f>'Total Cost'!N123/(1+Assumptions!$D$49)^($A123-2022)</f>
        <v>5108138.0634691259</v>
      </c>
      <c r="Q123" s="38">
        <f>'Total Cost'!O123/(1+Assumptions!$D$49)^($A123-2022)</f>
        <v>9232500.5434245262</v>
      </c>
      <c r="R123" s="38">
        <f>'Total Cost'!P123/(1+Assumptions!$D$49)^($A123-2022)</f>
        <v>6889141.6752920952</v>
      </c>
      <c r="S123" s="38">
        <f>'Total Cost'!Q123/(1+Assumptions!$D$49)^($A123-2022)</f>
        <v>2508214.8849179512</v>
      </c>
      <c r="T123" s="38">
        <f>'Total Cost'!R123/(1+Assumptions!$D$49)^($A123-2022)</f>
        <v>1699741.3317408545</v>
      </c>
      <c r="U123" s="38">
        <f>'Total Cost'!S123/(1+Assumptions!$D$49)^($A123-2022)</f>
        <v>949429.463036036</v>
      </c>
      <c r="V123" s="84">
        <f t="shared" si="11"/>
        <v>5326744.7754935129</v>
      </c>
      <c r="W123" s="84">
        <f t="shared" si="6"/>
        <v>9506936.6168240793</v>
      </c>
      <c r="X123" s="84">
        <f t="shared" si="7"/>
        <v>7165994.3228659537</v>
      </c>
      <c r="Y123" s="84">
        <f t="shared" si="8"/>
        <v>2692071.5677830884</v>
      </c>
      <c r="Z123" s="84">
        <f t="shared" si="9"/>
        <v>1853571.4280173252</v>
      </c>
      <c r="AA123" s="84">
        <f t="shared" si="10"/>
        <v>1039454.5111722128</v>
      </c>
    </row>
    <row r="124" spans="1:27" x14ac:dyDescent="0.35">
      <c r="A124">
        <v>2143</v>
      </c>
      <c r="B124">
        <v>2140</v>
      </c>
      <c r="C124">
        <f>'[2]Total Frequency Model'!L124</f>
        <v>3.8094427801078492</v>
      </c>
      <c r="D124" s="36">
        <f>'Total Cost'!B124/(1+Assumptions!$D$49)^($A124-2022)</f>
        <v>184809.84334359353</v>
      </c>
      <c r="E124" s="36">
        <f>'Total Cost'!C124/(1+Assumptions!$D$49)^($A124-2022)</f>
        <v>237101.00056871877</v>
      </c>
      <c r="F124" s="36">
        <f>'Total Cost'!D124/(1+Assumptions!$D$49)^($A124-2022)</f>
        <v>249994.71056943462</v>
      </c>
      <c r="G124" s="36">
        <f>'Total Cost'!E124/(1+Assumptions!$D$49)^($A124-2022)</f>
        <v>164394.80250912681</v>
      </c>
      <c r="H124" s="36">
        <f>'Total Cost'!F124/(1+Assumptions!$D$49)^($A124-2022)</f>
        <v>136816.58945204015</v>
      </c>
      <c r="I124" s="36">
        <f>'Total Cost'!G124/(1+Assumptions!$D$49)^($A124-2022)</f>
        <v>82018.321948997895</v>
      </c>
      <c r="J124" s="37">
        <f>'Total Cost'!H124/(1+Assumptions!$D$49)^($A124-2022)</f>
        <v>26433.67225616888</v>
      </c>
      <c r="K124" s="37">
        <f>'Total Cost'!I124/(1+Assumptions!$D$49)^($A124-2022)</f>
        <v>28203.636837794042</v>
      </c>
      <c r="L124" s="37">
        <f>'Total Cost'!J124/(1+Assumptions!$D$49)^($A124-2022)</f>
        <v>17883.34514386455</v>
      </c>
      <c r="M124" s="37">
        <f>'Total Cost'!K124/(1+Assumptions!$D$49)^($A124-2022)</f>
        <v>13468.018421658604</v>
      </c>
      <c r="N124" s="37">
        <f>'Total Cost'!L124/(1+Assumptions!$D$49)^($A124-2022)</f>
        <v>11982.083754158935</v>
      </c>
      <c r="O124" s="37">
        <f>'Total Cost'!M124/(1+Assumptions!$D$49)^($A124-2022)</f>
        <v>5104.5725538284914</v>
      </c>
      <c r="P124" s="38">
        <f>'Total Cost'!N124/(1+Assumptions!$D$49)^($A124-2022)</f>
        <v>4884353.4046377502</v>
      </c>
      <c r="Q124" s="38">
        <f>'Total Cost'!O124/(1+Assumptions!$D$49)^($A124-2022)</f>
        <v>8828578.9470908362</v>
      </c>
      <c r="R124" s="38">
        <f>'Total Cost'!P124/(1+Assumptions!$D$49)^($A124-2022)</f>
        <v>6588313.252678222</v>
      </c>
      <c r="S124" s="38">
        <f>'Total Cost'!Q124/(1+Assumptions!$D$49)^($A124-2022)</f>
        <v>2399576.4822318451</v>
      </c>
      <c r="T124" s="38">
        <f>'Total Cost'!R124/(1+Assumptions!$D$49)^($A124-2022)</f>
        <v>1625905.4355074174</v>
      </c>
      <c r="U124" s="38">
        <f>'Total Cost'!S124/(1+Assumptions!$D$49)^($A124-2022)</f>
        <v>908100.11281668744</v>
      </c>
      <c r="V124" s="84">
        <f t="shared" si="11"/>
        <v>5095596.9202375123</v>
      </c>
      <c r="W124" s="84">
        <f t="shared" si="6"/>
        <v>9093883.5844973493</v>
      </c>
      <c r="X124" s="84">
        <f t="shared" si="7"/>
        <v>6856191.3083915208</v>
      </c>
      <c r="Y124" s="84">
        <f t="shared" si="8"/>
        <v>2577439.3031626306</v>
      </c>
      <c r="Z124" s="84">
        <f t="shared" si="9"/>
        <v>1774704.1087136166</v>
      </c>
      <c r="AA124" s="84">
        <f t="shared" si="10"/>
        <v>995223.00731951382</v>
      </c>
    </row>
    <row r="125" spans="1:27" x14ac:dyDescent="0.35">
      <c r="A125">
        <v>2144</v>
      </c>
      <c r="B125">
        <v>2140</v>
      </c>
      <c r="C125">
        <f>'[2]Total Frequency Model'!L125</f>
        <v>3.8094427801078492</v>
      </c>
      <c r="D125" s="36">
        <f>'Total Cost'!B125/(1+Assumptions!$D$49)^($A125-2022)</f>
        <v>179086.04641454341</v>
      </c>
      <c r="E125" s="36">
        <f>'Total Cost'!C125/(1+Assumptions!$D$49)^($A125-2022)</f>
        <v>229757.6797023793</v>
      </c>
      <c r="F125" s="36">
        <f>'Total Cost'!D125/(1+Assumptions!$D$49)^($A125-2022)</f>
        <v>242252.05503362653</v>
      </c>
      <c r="G125" s="36">
        <f>'Total Cost'!E125/(1+Assumptions!$D$49)^($A125-2022)</f>
        <v>159303.28547340201</v>
      </c>
      <c r="H125" s="36">
        <f>'Total Cost'!F125/(1+Assumptions!$D$49)^($A125-2022)</f>
        <v>132579.20490378988</v>
      </c>
      <c r="I125" s="36">
        <f>'Total Cost'!G125/(1+Assumptions!$D$49)^($A125-2022)</f>
        <v>79478.109745989233</v>
      </c>
      <c r="J125" s="37">
        <f>'Total Cost'!H125/(1+Assumptions!$D$49)^($A125-2022)</f>
        <v>25053.318652448863</v>
      </c>
      <c r="K125" s="37">
        <f>'Total Cost'!I125/(1+Assumptions!$D$49)^($A125-2022)</f>
        <v>26731.370279188715</v>
      </c>
      <c r="L125" s="37">
        <f>'Total Cost'!J125/(1+Assumptions!$D$49)^($A125-2022)</f>
        <v>16950.276992202016</v>
      </c>
      <c r="M125" s="37">
        <f>'Total Cost'!K125/(1+Assumptions!$D$49)^($A125-2022)</f>
        <v>12766.942622159815</v>
      </c>
      <c r="N125" s="37">
        <f>'Total Cost'!L125/(1+Assumptions!$D$49)^($A125-2022)</f>
        <v>11357.821006503178</v>
      </c>
      <c r="O125" s="37">
        <f>'Total Cost'!M125/(1+Assumptions!$D$49)^($A125-2022)</f>
        <v>4838.4674295126597</v>
      </c>
      <c r="P125" s="38">
        <f>'Total Cost'!N125/(1+Assumptions!$D$49)^($A125-2022)</f>
        <v>4670402.2567856191</v>
      </c>
      <c r="Q125" s="38">
        <f>'Total Cost'!O125/(1+Assumptions!$D$49)^($A125-2022)</f>
        <v>8442384.0744555295</v>
      </c>
      <c r="R125" s="38">
        <f>'Total Cost'!P125/(1+Assumptions!$D$49)^($A125-2022)</f>
        <v>6300663.8775207866</v>
      </c>
      <c r="S125" s="38">
        <f>'Total Cost'!Q125/(1+Assumptions!$D$49)^($A125-2022)</f>
        <v>2295661.1996673769</v>
      </c>
      <c r="T125" s="38">
        <f>'Total Cost'!R125/(1+Assumptions!$D$49)^($A125-2022)</f>
        <v>1555288.4436384393</v>
      </c>
      <c r="U125" s="38">
        <f>'Total Cost'!S125/(1+Assumptions!$D$49)^($A125-2022)</f>
        <v>868576.08534603822</v>
      </c>
      <c r="V125" s="84">
        <f t="shared" si="11"/>
        <v>4874541.6218526112</v>
      </c>
      <c r="W125" s="84">
        <f t="shared" si="6"/>
        <v>8698873.1244370975</v>
      </c>
      <c r="X125" s="84">
        <f t="shared" si="7"/>
        <v>6559866.2095466154</v>
      </c>
      <c r="Y125" s="84">
        <f t="shared" si="8"/>
        <v>2467731.4277629387</v>
      </c>
      <c r="Z125" s="84">
        <f t="shared" si="9"/>
        <v>1699225.4695487323</v>
      </c>
      <c r="AA125" s="84">
        <f t="shared" si="10"/>
        <v>952892.66252154007</v>
      </c>
    </row>
    <row r="126" spans="1:27" x14ac:dyDescent="0.35">
      <c r="A126">
        <v>2145</v>
      </c>
      <c r="B126">
        <v>2140</v>
      </c>
      <c r="C126">
        <f>'[2]Total Frequency Model'!L126</f>
        <v>3.8094427801078492</v>
      </c>
      <c r="D126" s="36">
        <f>'Total Cost'!B126/(1+Assumptions!$D$49)^($A126-2022)</f>
        <v>173539.5227881069</v>
      </c>
      <c r="E126" s="36">
        <f>'Total Cost'!C126/(1+Assumptions!$D$49)^($A126-2022)</f>
        <v>222641.7908638115</v>
      </c>
      <c r="F126" s="36">
        <f>'Total Cost'!D126/(1+Assumptions!$D$49)^($A126-2022)</f>
        <v>234749.19943042364</v>
      </c>
      <c r="G126" s="36">
        <f>'Total Cost'!E126/(1+Assumptions!$D$49)^($A126-2022)</f>
        <v>154369.45922430439</v>
      </c>
      <c r="H126" s="36">
        <f>'Total Cost'!F126/(1+Assumptions!$D$49)^($A126-2022)</f>
        <v>128473.05756793958</v>
      </c>
      <c r="I126" s="36">
        <f>'Total Cost'!G126/(1+Assumptions!$D$49)^($A126-2022)</f>
        <v>77016.571159838131</v>
      </c>
      <c r="J126" s="37">
        <f>'Total Cost'!H126/(1+Assumptions!$D$49)^($A126-2022)</f>
        <v>23745.092567365562</v>
      </c>
      <c r="K126" s="37">
        <f>'Total Cost'!I126/(1+Assumptions!$D$49)^($A126-2022)</f>
        <v>25336.009703422355</v>
      </c>
      <c r="L126" s="37">
        <f>'Total Cost'!J126/(1+Assumptions!$D$49)^($A126-2022)</f>
        <v>16065.927012760596</v>
      </c>
      <c r="M126" s="37">
        <f>'Total Cost'!K126/(1+Assumptions!$D$49)^($A126-2022)</f>
        <v>12102.395378967558</v>
      </c>
      <c r="N126" s="37">
        <f>'Total Cost'!L126/(1+Assumptions!$D$49)^($A126-2022)</f>
        <v>10766.110018954187</v>
      </c>
      <c r="O126" s="37">
        <f>'Total Cost'!M126/(1+Assumptions!$D$49)^($A126-2022)</f>
        <v>4586.2456794197797</v>
      </c>
      <c r="P126" s="38">
        <f>'Total Cost'!N126/(1+Assumptions!$D$49)^($A126-2022)</f>
        <v>4465851.3118638508</v>
      </c>
      <c r="Q126" s="38">
        <f>'Total Cost'!O126/(1+Assumptions!$D$49)^($A126-2022)</f>
        <v>8073135.7135134991</v>
      </c>
      <c r="R126" s="38">
        <f>'Total Cost'!P126/(1+Assumptions!$D$49)^($A126-2022)</f>
        <v>6025614.4412698317</v>
      </c>
      <c r="S126" s="38">
        <f>'Total Cost'!Q126/(1+Assumptions!$D$49)^($A126-2022)</f>
        <v>2196262.9700152744</v>
      </c>
      <c r="T126" s="38">
        <f>'Total Cost'!R126/(1+Assumptions!$D$49)^($A126-2022)</f>
        <v>1487749.5544963388</v>
      </c>
      <c r="U126" s="38">
        <f>'Total Cost'!S126/(1+Assumptions!$D$49)^($A126-2022)</f>
        <v>830778.26673191693</v>
      </c>
      <c r="V126" s="84">
        <f t="shared" si="11"/>
        <v>4663135.9272193229</v>
      </c>
      <c r="W126" s="84">
        <f t="shared" si="6"/>
        <v>8321113.5140807331</v>
      </c>
      <c r="X126" s="84">
        <f t="shared" si="7"/>
        <v>6276429.5677130157</v>
      </c>
      <c r="Y126" s="84">
        <f t="shared" si="8"/>
        <v>2362734.8246185463</v>
      </c>
      <c r="Z126" s="84">
        <f t="shared" si="9"/>
        <v>1626988.7220832326</v>
      </c>
      <c r="AA126" s="84">
        <f t="shared" si="10"/>
        <v>912381.08357117488</v>
      </c>
    </row>
    <row r="127" spans="1:27" x14ac:dyDescent="0.35">
      <c r="A127">
        <v>2146</v>
      </c>
      <c r="B127">
        <v>2140</v>
      </c>
      <c r="C127">
        <f>'[2]Total Frequency Model'!L127</f>
        <v>3.8094427801078492</v>
      </c>
      <c r="D127" s="36">
        <f>'Total Cost'!B127/(1+Assumptions!$D$49)^($A127-2022)</f>
        <v>168164.78208364858</v>
      </c>
      <c r="E127" s="36">
        <f>'Total Cost'!C127/(1+Assumptions!$D$49)^($A127-2022)</f>
        <v>215746.29019258785</v>
      </c>
      <c r="F127" s="36">
        <f>'Total Cost'!D127/(1+Assumptions!$D$49)^($A127-2022)</f>
        <v>227478.71684958658</v>
      </c>
      <c r="G127" s="36">
        <f>'Total Cost'!E127/(1+Assumptions!$D$49)^($A127-2022)</f>
        <v>149588.4398767339</v>
      </c>
      <c r="H127" s="36">
        <f>'Total Cost'!F127/(1+Assumptions!$D$49)^($A127-2022)</f>
        <v>124494.08286037548</v>
      </c>
      <c r="I127" s="36">
        <f>'Total Cost'!G127/(1+Assumptions!$D$49)^($A127-2022)</f>
        <v>74631.269568130854</v>
      </c>
      <c r="J127" s="37">
        <f>'Total Cost'!H127/(1+Assumptions!$D$49)^($A127-2022)</f>
        <v>22505.22294921687</v>
      </c>
      <c r="K127" s="37">
        <f>'Total Cost'!I127/(1+Assumptions!$D$49)^($A127-2022)</f>
        <v>24013.535370361464</v>
      </c>
      <c r="L127" s="37">
        <f>'Total Cost'!J127/(1+Assumptions!$D$49)^($A127-2022)</f>
        <v>15227.749830914488</v>
      </c>
      <c r="M127" s="37">
        <f>'Total Cost'!K127/(1+Assumptions!$D$49)^($A127-2022)</f>
        <v>11472.471805923566</v>
      </c>
      <c r="N127" s="37">
        <f>'Total Cost'!L127/(1+Assumptions!$D$49)^($A127-2022)</f>
        <v>10205.252082996762</v>
      </c>
      <c r="O127" s="37">
        <f>'Total Cost'!M127/(1+Assumptions!$D$49)^($A127-2022)</f>
        <v>4347.1824471124482</v>
      </c>
      <c r="P127" s="38">
        <f>'Total Cost'!N127/(1+Assumptions!$D$49)^($A127-2022)</f>
        <v>4270286.4041861808</v>
      </c>
      <c r="Q127" s="38">
        <f>'Total Cost'!O127/(1+Assumptions!$D$49)^($A127-2022)</f>
        <v>7720088.0832463196</v>
      </c>
      <c r="R127" s="38">
        <f>'Total Cost'!P127/(1+Assumptions!$D$49)^($A127-2022)</f>
        <v>5762611.3533365224</v>
      </c>
      <c r="S127" s="38">
        <f>'Total Cost'!Q127/(1+Assumptions!$D$49)^($A127-2022)</f>
        <v>2101184.7464593132</v>
      </c>
      <c r="T127" s="38">
        <f>'Total Cost'!R127/(1+Assumptions!$D$49)^($A127-2022)</f>
        <v>1423154.1447094951</v>
      </c>
      <c r="U127" s="38">
        <f>'Total Cost'!S127/(1+Assumptions!$D$49)^($A127-2022)</f>
        <v>794631.02045743971</v>
      </c>
      <c r="V127" s="84">
        <f t="shared" si="11"/>
        <v>4460956.4092190461</v>
      </c>
      <c r="W127" s="84">
        <f t="shared" si="6"/>
        <v>7959847.9088092688</v>
      </c>
      <c r="X127" s="84">
        <f t="shared" si="7"/>
        <v>6005317.820017023</v>
      </c>
      <c r="Y127" s="84">
        <f t="shared" si="8"/>
        <v>2262245.6581419706</v>
      </c>
      <c r="Z127" s="84">
        <f t="shared" si="9"/>
        <v>1557853.4796528674</v>
      </c>
      <c r="AA127" s="84">
        <f t="shared" si="10"/>
        <v>873609.47247268306</v>
      </c>
    </row>
    <row r="128" spans="1:27" x14ac:dyDescent="0.35">
      <c r="A128">
        <v>2147</v>
      </c>
      <c r="B128">
        <v>2140</v>
      </c>
      <c r="C128">
        <f>'[2]Total Frequency Model'!L128</f>
        <v>3.8094427801078492</v>
      </c>
      <c r="D128" s="36">
        <f>'Total Cost'!B128/(1+Assumptions!$D$49)^($A128-2022)</f>
        <v>162956.50396463496</v>
      </c>
      <c r="E128" s="36">
        <f>'Total Cost'!C128/(1+Assumptions!$D$49)^($A128-2022)</f>
        <v>209064.35198563628</v>
      </c>
      <c r="F128" s="36">
        <f>'Total Cost'!D128/(1+Assumptions!$D$49)^($A128-2022)</f>
        <v>220433.41040177361</v>
      </c>
      <c r="G128" s="36">
        <f>'Total Cost'!E128/(1+Assumptions!$D$49)^($A128-2022)</f>
        <v>144955.49480575087</v>
      </c>
      <c r="H128" s="36">
        <f>'Total Cost'!F128/(1+Assumptions!$D$49)^($A128-2022)</f>
        <v>120638.34208234603</v>
      </c>
      <c r="I128" s="36">
        <f>'Total Cost'!G128/(1+Assumptions!$D$49)^($A128-2022)</f>
        <v>72319.843813762418</v>
      </c>
      <c r="J128" s="37">
        <f>'Total Cost'!H128/(1+Assumptions!$D$49)^($A128-2022)</f>
        <v>21330.136011401177</v>
      </c>
      <c r="K128" s="37">
        <f>'Total Cost'!I128/(1+Assumptions!$D$49)^($A128-2022)</f>
        <v>22760.137759979076</v>
      </c>
      <c r="L128" s="37">
        <f>'Total Cost'!J128/(1+Assumptions!$D$49)^($A128-2022)</f>
        <v>14433.333138359774</v>
      </c>
      <c r="M128" s="37">
        <f>'Total Cost'!K128/(1+Assumptions!$D$49)^($A128-2022)</f>
        <v>10875.366429166039</v>
      </c>
      <c r="N128" s="37">
        <f>'Total Cost'!L128/(1+Assumptions!$D$49)^($A128-2022)</f>
        <v>9673.637199318815</v>
      </c>
      <c r="O128" s="37">
        <f>'Total Cost'!M128/(1+Assumptions!$D$49)^($A128-2022)</f>
        <v>4120.5907460446169</v>
      </c>
      <c r="P128" s="38">
        <f>'Total Cost'!N128/(1+Assumptions!$D$49)^($A128-2022)</f>
        <v>4083311.6627943781</v>
      </c>
      <c r="Q128" s="38">
        <f>'Total Cost'!O128/(1+Assumptions!$D$49)^($A128-2022)</f>
        <v>7382528.3104770528</v>
      </c>
      <c r="R128" s="38">
        <f>'Total Cost'!P128/(1+Assumptions!$D$49)^($A128-2022)</f>
        <v>5511125.413784638</v>
      </c>
      <c r="S128" s="38">
        <f>'Total Cost'!Q128/(1+Assumptions!$D$49)^($A128-2022)</f>
        <v>2010238.1065003965</v>
      </c>
      <c r="T128" s="38">
        <f>'Total Cost'!R128/(1+Assumptions!$D$49)^($A128-2022)</f>
        <v>1361373.4972881312</v>
      </c>
      <c r="U128" s="38">
        <f>'Total Cost'!S128/(1+Assumptions!$D$49)^($A128-2022)</f>
        <v>760062.03411331982</v>
      </c>
      <c r="V128" s="84">
        <f t="shared" si="11"/>
        <v>4267598.3027704144</v>
      </c>
      <c r="W128" s="84">
        <f t="shared" si="6"/>
        <v>7614352.8002226679</v>
      </c>
      <c r="X128" s="84">
        <f t="shared" si="7"/>
        <v>5745992.1573247714</v>
      </c>
      <c r="Y128" s="84">
        <f t="shared" si="8"/>
        <v>2166068.9677353133</v>
      </c>
      <c r="Z128" s="84">
        <f t="shared" si="9"/>
        <v>1491685.476569796</v>
      </c>
      <c r="AA128" s="84">
        <f t="shared" si="10"/>
        <v>836502.46867312689</v>
      </c>
    </row>
    <row r="129" spans="1:27" x14ac:dyDescent="0.35">
      <c r="A129">
        <v>2148</v>
      </c>
      <c r="B129">
        <v>2140</v>
      </c>
      <c r="C129">
        <f>'[2]Total Frequency Model'!L129</f>
        <v>3.8094427801078492</v>
      </c>
      <c r="D129" s="36">
        <f>'Total Cost'!B129/(1+Assumptions!$D$49)^($A129-2022)</f>
        <v>157909.5328721515</v>
      </c>
      <c r="E129" s="36">
        <f>'Total Cost'!C129/(1+Assumptions!$D$49)^($A129-2022)</f>
        <v>202589.36194062844</v>
      </c>
      <c r="F129" s="36">
        <f>'Total Cost'!D129/(1+Assumptions!$D$49)^($A129-2022)</f>
        <v>213606.30609449948</v>
      </c>
      <c r="G129" s="36">
        <f>'Total Cost'!E129/(1+Assumptions!$D$49)^($A129-2022)</f>
        <v>140466.03796185568</v>
      </c>
      <c r="H129" s="36">
        <f>'Total Cost'!F129/(1+Assumptions!$D$49)^($A129-2022)</f>
        <v>116902.01852163153</v>
      </c>
      <c r="I129" s="36">
        <f>'Total Cost'!G129/(1+Assumptions!$D$49)^($A129-2022)</f>
        <v>70080.005867679633</v>
      </c>
      <c r="J129" s="37">
        <f>'Total Cost'!H129/(1+Assumptions!$D$49)^($A129-2022)</f>
        <v>20216.444908561774</v>
      </c>
      <c r="K129" s="37">
        <f>'Total Cost'!I129/(1+Assumptions!$D$49)^($A129-2022)</f>
        <v>21572.206573043997</v>
      </c>
      <c r="L129" s="37">
        <f>'Total Cost'!J129/(1+Assumptions!$D$49)^($A129-2022)</f>
        <v>13680.390733017241</v>
      </c>
      <c r="M129" s="37">
        <f>'Total Cost'!K129/(1+Assumptions!$D$49)^($A129-2022)</f>
        <v>10309.367995376077</v>
      </c>
      <c r="N129" s="37">
        <f>'Total Cost'!L129/(1+Assumptions!$D$49)^($A129-2022)</f>
        <v>9169.7394423321093</v>
      </c>
      <c r="O129" s="37">
        <f>'Total Cost'!M129/(1+Assumptions!$D$49)^($A129-2022)</f>
        <v>3905.8194798877194</v>
      </c>
      <c r="P129" s="38">
        <f>'Total Cost'!N129/(1+Assumptions!$D$49)^($A129-2022)</f>
        <v>3904548.7014371809</v>
      </c>
      <c r="Q129" s="38">
        <f>'Total Cost'!O129/(1+Assumptions!$D$49)^($A129-2022)</f>
        <v>7059774.9742546473</v>
      </c>
      <c r="R129" s="38">
        <f>'Total Cost'!P129/(1+Assumptions!$D$49)^($A129-2022)</f>
        <v>5270650.7359397337</v>
      </c>
      <c r="S129" s="38">
        <f>'Total Cost'!Q129/(1+Assumptions!$D$49)^($A129-2022)</f>
        <v>1923242.8733214529</v>
      </c>
      <c r="T129" s="38">
        <f>'Total Cost'!R129/(1+Assumptions!$D$49)^($A129-2022)</f>
        <v>1302284.5417368263</v>
      </c>
      <c r="U129" s="38">
        <f>'Total Cost'!S129/(1+Assumptions!$D$49)^($A129-2022)</f>
        <v>727002.17290270829</v>
      </c>
      <c r="V129" s="84">
        <f t="shared" si="11"/>
        <v>4082674.6792178941</v>
      </c>
      <c r="W129" s="84">
        <f t="shared" si="6"/>
        <v>7283936.5427683201</v>
      </c>
      <c r="X129" s="84">
        <f t="shared" si="7"/>
        <v>5497937.4327672506</v>
      </c>
      <c r="Y129" s="84">
        <f t="shared" si="8"/>
        <v>2074018.2792786846</v>
      </c>
      <c r="Z129" s="84">
        <f t="shared" si="9"/>
        <v>1428356.2997007899</v>
      </c>
      <c r="AA129" s="84">
        <f t="shared" si="10"/>
        <v>800987.99825027562</v>
      </c>
    </row>
    <row r="130" spans="1:27" x14ac:dyDescent="0.35">
      <c r="A130">
        <v>2149</v>
      </c>
      <c r="B130">
        <v>2140</v>
      </c>
      <c r="C130">
        <f>'[2]Total Frequency Model'!L130</f>
        <v>3.8094427801078492</v>
      </c>
      <c r="D130" s="36">
        <f>'Total Cost'!B130/(1+Assumptions!$D$49)^($A130-2022)</f>
        <v>153018.87292152888</v>
      </c>
      <c r="E130" s="36">
        <f>'Total Cost'!C130/(1+Assumptions!$D$49)^($A130-2022)</f>
        <v>196314.9106086281</v>
      </c>
      <c r="F130" s="36">
        <f>'Total Cost'!D130/(1+Assumptions!$D$49)^($A130-2022)</f>
        <v>206990.64592873477</v>
      </c>
      <c r="G130" s="36">
        <f>'Total Cost'!E130/(1+Assumptions!$D$49)^($A130-2022)</f>
        <v>136115.62533136</v>
      </c>
      <c r="H130" s="36">
        <f>'Total Cost'!F130/(1+Assumptions!$D$49)^($A130-2022)</f>
        <v>113281.41367446518</v>
      </c>
      <c r="I130" s="36">
        <f>'Total Cost'!G130/(1+Assumptions!$D$49)^($A130-2022)</f>
        <v>67909.538564011847</v>
      </c>
      <c r="J130" s="37">
        <f>'Total Cost'!H130/(1+Assumptions!$D$49)^($A130-2022)</f>
        <v>19160.939953257966</v>
      </c>
      <c r="K130" s="37">
        <f>'Total Cost'!I130/(1+Assumptions!$D$49)^($A130-2022)</f>
        <v>20446.320307581704</v>
      </c>
      <c r="L130" s="37">
        <f>'Total Cost'!J130/(1+Assumptions!$D$49)^($A130-2022)</f>
        <v>12966.755923160699</v>
      </c>
      <c r="M130" s="37">
        <f>'Total Cost'!K130/(1+Assumptions!$D$49)^($A130-2022)</f>
        <v>9772.8545513316676</v>
      </c>
      <c r="N130" s="37">
        <f>'Total Cost'!L130/(1+Assumptions!$D$49)^($A130-2022)</f>
        <v>8692.1125670580241</v>
      </c>
      <c r="O130" s="37">
        <f>'Total Cost'!M130/(1+Assumptions!$D$49)^($A130-2022)</f>
        <v>3702.2515664009507</v>
      </c>
      <c r="P130" s="38">
        <f>'Total Cost'!N130/(1+Assumptions!$D$49)^($A130-2022)</f>
        <v>3733635.8444904322</v>
      </c>
      <c r="Q130" s="38">
        <f>'Total Cost'!O130/(1+Assumptions!$D$49)^($A130-2022)</f>
        <v>6751176.7147678928</v>
      </c>
      <c r="R130" s="38">
        <f>'Total Cost'!P130/(1+Assumptions!$D$49)^($A130-2022)</f>
        <v>5040703.7167008584</v>
      </c>
      <c r="S130" s="38">
        <f>'Total Cost'!Q130/(1+Assumptions!$D$49)^($A130-2022)</f>
        <v>1840026.7538231518</v>
      </c>
      <c r="T130" s="38">
        <f>'Total Cost'!R130/(1+Assumptions!$D$49)^($A130-2022)</f>
        <v>1245769.6056330211</v>
      </c>
      <c r="U130" s="38">
        <f>'Total Cost'!S130/(1+Assumptions!$D$49)^($A130-2022)</f>
        <v>695385.33961860591</v>
      </c>
      <c r="V130" s="84">
        <f t="shared" si="11"/>
        <v>3905815.6573652192</v>
      </c>
      <c r="W130" s="84">
        <f t="shared" si="6"/>
        <v>6967937.9456841024</v>
      </c>
      <c r="X130" s="84">
        <f t="shared" si="7"/>
        <v>5260661.1185527537</v>
      </c>
      <c r="Y130" s="84">
        <f t="shared" si="8"/>
        <v>1985915.2337058436</v>
      </c>
      <c r="Z130" s="84">
        <f t="shared" si="9"/>
        <v>1367743.1318745443</v>
      </c>
      <c r="AA130" s="84">
        <f t="shared" si="10"/>
        <v>766997.1297490187</v>
      </c>
    </row>
    <row r="131" spans="1:27" x14ac:dyDescent="0.35">
      <c r="A131">
        <v>2150</v>
      </c>
      <c r="B131">
        <v>2150</v>
      </c>
      <c r="C131">
        <f>'[2]Total Frequency Model'!L131</f>
        <v>4.1093349310964644</v>
      </c>
      <c r="D131" s="36">
        <f>'Total Cost'!B131/(1+Assumptions!$D$49)^($A131-2022)</f>
        <v>144151.1279268681</v>
      </c>
      <c r="E131" s="36">
        <f>'Total Cost'!C131/(1+Assumptions!$D$49)^($A131-2022)</f>
        <v>184938.07497594313</v>
      </c>
      <c r="F131" s="36">
        <f>'Total Cost'!D131/(1+Assumptions!$D$49)^($A131-2022)</f>
        <v>194995.1304127014</v>
      </c>
      <c r="G131" s="36">
        <f>'Total Cost'!E131/(1+Assumptions!$D$49)^($A131-2022)</f>
        <v>128227.45681866753</v>
      </c>
      <c r="H131" s="36">
        <f>'Total Cost'!F131/(1+Assumptions!$D$49)^($A131-2022)</f>
        <v>106716.53269004574</v>
      </c>
      <c r="I131" s="36">
        <f>'Total Cost'!G131/(1+Assumptions!$D$49)^($A131-2022)</f>
        <v>63974.047083823229</v>
      </c>
      <c r="J131" s="37">
        <f>'Total Cost'!H131/(1+Assumptions!$D$49)^($A131-2022)</f>
        <v>17654.933866593314</v>
      </c>
      <c r="K131" s="37">
        <f>'Total Cost'!I131/(1+Assumptions!$D$49)^($A131-2022)</f>
        <v>18839.659803465387</v>
      </c>
      <c r="L131" s="37">
        <f>'Total Cost'!J131/(1+Assumptions!$D$49)^($A131-2022)</f>
        <v>11948.174041447077</v>
      </c>
      <c r="M131" s="37">
        <f>'Total Cost'!K131/(1+Assumptions!$D$49)^($A131-2022)</f>
        <v>9006.3429495484506</v>
      </c>
      <c r="N131" s="37">
        <f>'Total Cost'!L131/(1+Assumptions!$D$49)^($A131-2022)</f>
        <v>8009.9764134679408</v>
      </c>
      <c r="O131" s="37">
        <f>'Total Cost'!M131/(1+Assumptions!$D$49)^($A131-2022)</f>
        <v>3411.5925690524459</v>
      </c>
      <c r="P131" s="38">
        <f>'Total Cost'!N131/(1+Assumptions!$D$49)^($A131-2022)</f>
        <v>3470821.4541596742</v>
      </c>
      <c r="Q131" s="38">
        <f>'Total Cost'!O131/(1+Assumptions!$D$49)^($A131-2022)</f>
        <v>6276353.2418065462</v>
      </c>
      <c r="R131" s="38">
        <f>'Total Cost'!P131/(1+Assumptions!$D$49)^($A131-2022)</f>
        <v>4686595.7799160406</v>
      </c>
      <c r="S131" s="38">
        <f>'Total Cost'!Q131/(1+Assumptions!$D$49)^($A131-2022)</f>
        <v>1711409.4342020645</v>
      </c>
      <c r="T131" s="38">
        <f>'Total Cost'!R131/(1+Assumptions!$D$49)^($A131-2022)</f>
        <v>1158535.1929618691</v>
      </c>
      <c r="U131" s="38">
        <f>'Total Cost'!S131/(1+Assumptions!$D$49)^($A131-2022)</f>
        <v>646628.59842930152</v>
      </c>
      <c r="V131" s="84">
        <f t="shared" si="11"/>
        <v>3632627.5159531357</v>
      </c>
      <c r="W131" s="84">
        <f t="shared" si="6"/>
        <v>6480130.9765859544</v>
      </c>
      <c r="X131" s="84">
        <f t="shared" si="7"/>
        <v>4893539.0843701893</v>
      </c>
      <c r="Y131" s="84">
        <f t="shared" si="8"/>
        <v>1848643.2339702805</v>
      </c>
      <c r="Z131" s="84">
        <f t="shared" si="9"/>
        <v>1273261.7020653829</v>
      </c>
      <c r="AA131" s="84">
        <f t="shared" si="10"/>
        <v>714014.23808217724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4085B-7EF8-438C-950E-B337594A503E}">
  <sheetPr>
    <tabColor rgb="FF00B050"/>
  </sheetPr>
  <dimension ref="A1:H48"/>
  <sheetViews>
    <sheetView zoomScale="130" zoomScaleNormal="130" workbookViewId="0">
      <selection activeCell="C7" sqref="C7"/>
    </sheetView>
  </sheetViews>
  <sheetFormatPr defaultColWidth="8.81640625" defaultRowHeight="14.5" x14ac:dyDescent="0.35"/>
  <cols>
    <col min="1" max="1" width="48.81640625" bestFit="1" customWidth="1"/>
    <col min="2" max="2" width="17.54296875" bestFit="1" customWidth="1"/>
    <col min="3" max="3" width="18.81640625" bestFit="1" customWidth="1"/>
    <col min="4" max="4" width="17.54296875" bestFit="1" customWidth="1"/>
    <col min="5" max="7" width="17.453125" bestFit="1" customWidth="1"/>
    <col min="8" max="9" width="18.81640625" bestFit="1" customWidth="1"/>
    <col min="10" max="10" width="14.81640625" bestFit="1" customWidth="1"/>
    <col min="11" max="11" width="13.1796875" bestFit="1" customWidth="1"/>
  </cols>
  <sheetData>
    <row r="1" spans="1:8" x14ac:dyDescent="0.35">
      <c r="A1" s="122" t="s">
        <v>199</v>
      </c>
      <c r="B1" s="85" t="s">
        <v>1</v>
      </c>
      <c r="C1" s="85" t="s">
        <v>2</v>
      </c>
      <c r="D1" s="85" t="s">
        <v>3</v>
      </c>
      <c r="E1" s="85" t="s">
        <v>4</v>
      </c>
      <c r="F1" s="85" t="s">
        <v>5</v>
      </c>
      <c r="G1" s="85" t="s">
        <v>6</v>
      </c>
    </row>
    <row r="2" spans="1:8" x14ac:dyDescent="0.35">
      <c r="A2" s="85" t="s">
        <v>167</v>
      </c>
      <c r="B2" s="86">
        <v>2376180</v>
      </c>
      <c r="C2" s="86">
        <v>1634628</v>
      </c>
      <c r="D2" s="86">
        <v>1865736</v>
      </c>
      <c r="E2" s="86">
        <v>403548</v>
      </c>
      <c r="F2" s="86">
        <v>500448</v>
      </c>
      <c r="G2" s="86">
        <v>110052</v>
      </c>
    </row>
    <row r="3" spans="1:8" x14ac:dyDescent="0.35">
      <c r="A3" s="85" t="s">
        <v>168</v>
      </c>
      <c r="B3" s="88">
        <f>SUM('Future 95% Cost'!V4:V131)+0.05*'[3]Levy Proposition'!B3</f>
        <v>23819776387.610023</v>
      </c>
      <c r="C3" s="88">
        <f>SUM('Future 95% Cost'!W4:W131)+0.05*'[3]Levy Proposition'!C3</f>
        <v>42491263170.279709</v>
      </c>
      <c r="D3" s="88">
        <f>SUM('Future 95% Cost'!X4:X131)+0.05*'[3]Levy Proposition'!D3</f>
        <v>31551043192.614929</v>
      </c>
      <c r="E3" s="88">
        <f>SUM('Future 95% Cost'!Y4:Y131)+0.05*'[3]Levy Proposition'!E3</f>
        <v>11323500778.047483</v>
      </c>
      <c r="F3" s="88">
        <f>SUM('Future 95% Cost'!Z4:Z131)+0.05*'[3]Levy Proposition'!F3</f>
        <v>7822161068.0862865</v>
      </c>
      <c r="G3" s="88">
        <f>SUM('Future 95% Cost'!AA4:AA131)+0.05*'[3]Levy Proposition'!G3</f>
        <v>4392408344.2356377</v>
      </c>
    </row>
    <row r="4" spans="1:8" x14ac:dyDescent="0.35">
      <c r="A4" s="85" t="s">
        <v>175</v>
      </c>
      <c r="B4" s="88">
        <f>B3/B2</f>
        <v>10024.398988128014</v>
      </c>
      <c r="C4" s="88">
        <f t="shared" ref="C4:G4" si="0">C3/C2</f>
        <v>25994.454499910506</v>
      </c>
      <c r="D4" s="88">
        <f t="shared" si="0"/>
        <v>16910.775797119706</v>
      </c>
      <c r="E4" s="88">
        <f t="shared" si="0"/>
        <v>28059.860978241704</v>
      </c>
      <c r="F4" s="88">
        <f t="shared" si="0"/>
        <v>15630.317371807434</v>
      </c>
      <c r="G4" s="88">
        <f t="shared" si="0"/>
        <v>39912.117401188872</v>
      </c>
    </row>
    <row r="5" spans="1:8" x14ac:dyDescent="0.35">
      <c r="A5" s="85" t="s">
        <v>169</v>
      </c>
      <c r="B5" s="87">
        <f>(B3/B2)/((1-(1/(1+Assumptions!$D$49))^127)/Assumptions!$D$49)</f>
        <v>557.5424183089965</v>
      </c>
      <c r="C5" s="87">
        <f>(C3/C2)/((1-(1/(1+Assumptions!$D$49))^127)/Assumptions!$D$49)</f>
        <v>1445.773561254643</v>
      </c>
      <c r="D5" s="87">
        <f>(D3/D2)/((1-(1/(1+Assumptions!$D$49))^127)/Assumptions!$D$49)</f>
        <v>940.55263009519035</v>
      </c>
      <c r="E5" s="87">
        <f>(E3/E2)/((1-(1/(1+Assumptions!$D$49))^127)/Assumptions!$D$49)</f>
        <v>1560.64845042093</v>
      </c>
      <c r="F5" s="87">
        <f>(F3/F2)/((1-(1/(1+Assumptions!$D$49))^127)/Assumptions!$D$49)</f>
        <v>869.33540422077897</v>
      </c>
      <c r="G5" s="87">
        <f>(G3/G2)/((1-(1/(1+Assumptions!$D$49))^127)/Assumptions!$D$49)</f>
        <v>2219.8536273392046</v>
      </c>
      <c r="H5" s="101"/>
    </row>
    <row r="6" spans="1:8" x14ac:dyDescent="0.35">
      <c r="A6" s="85" t="s">
        <v>28</v>
      </c>
      <c r="B6" s="89">
        <v>82459</v>
      </c>
      <c r="C6" s="89">
        <v>68123</v>
      </c>
      <c r="D6" s="89">
        <v>71916</v>
      </c>
      <c r="E6" s="89">
        <v>48615</v>
      </c>
      <c r="F6" s="89">
        <v>61518</v>
      </c>
      <c r="G6" s="89">
        <v>69340</v>
      </c>
    </row>
    <row r="7" spans="1:8" x14ac:dyDescent="0.35">
      <c r="A7" s="85" t="s">
        <v>170</v>
      </c>
      <c r="B7" s="90">
        <f>B5/B6</f>
        <v>6.7614501547314E-3</v>
      </c>
      <c r="C7" s="90">
        <f t="shared" ref="C7:G7" si="1">C5/C6</f>
        <v>2.122298726207952E-2</v>
      </c>
      <c r="D7" s="90">
        <f t="shared" si="1"/>
        <v>1.3078489210957094E-2</v>
      </c>
      <c r="E7" s="90">
        <f t="shared" si="1"/>
        <v>3.2102199946949087E-2</v>
      </c>
      <c r="F7" s="90">
        <f t="shared" si="1"/>
        <v>1.413139900875807E-2</v>
      </c>
      <c r="G7" s="90">
        <f t="shared" si="1"/>
        <v>3.201404135187777E-2</v>
      </c>
    </row>
    <row r="8" spans="1:8" x14ac:dyDescent="0.35">
      <c r="A8" s="85" t="s">
        <v>171</v>
      </c>
      <c r="B8" s="88">
        <f>4/52*B6</f>
        <v>6343</v>
      </c>
      <c r="C8" s="88">
        <f t="shared" ref="C8:G8" si="2">4/52*C6</f>
        <v>5240.2307692307695</v>
      </c>
      <c r="D8" s="88">
        <f t="shared" si="2"/>
        <v>5532</v>
      </c>
      <c r="E8" s="88">
        <f t="shared" si="2"/>
        <v>3739.6153846153848</v>
      </c>
      <c r="F8" s="88">
        <f t="shared" si="2"/>
        <v>4732.1538461538466</v>
      </c>
      <c r="G8" s="88">
        <f t="shared" si="2"/>
        <v>5333.8461538461543</v>
      </c>
    </row>
    <row r="9" spans="1:8" x14ac:dyDescent="0.35">
      <c r="A9" s="85" t="s">
        <v>172</v>
      </c>
      <c r="B9" s="87">
        <f>MAX(B5-B8,0)</f>
        <v>0</v>
      </c>
      <c r="C9" s="87">
        <f t="shared" ref="C9:G9" si="3">MAX(C5-C8,0)</f>
        <v>0</v>
      </c>
      <c r="D9" s="87">
        <f t="shared" si="3"/>
        <v>0</v>
      </c>
      <c r="E9" s="87">
        <f t="shared" si="3"/>
        <v>0</v>
      </c>
      <c r="F9" s="87">
        <f t="shared" si="3"/>
        <v>0</v>
      </c>
      <c r="G9" s="87">
        <f t="shared" si="3"/>
        <v>0</v>
      </c>
    </row>
    <row r="10" spans="1:8" x14ac:dyDescent="0.35">
      <c r="A10" s="85" t="s">
        <v>196</v>
      </c>
      <c r="B10" s="87">
        <f>B4-$B$4</f>
        <v>0</v>
      </c>
      <c r="C10" s="87">
        <f t="shared" ref="C10:G10" si="4">C4-$B$4</f>
        <v>15970.055511782492</v>
      </c>
      <c r="D10" s="87">
        <f t="shared" si="4"/>
        <v>6886.3768089916921</v>
      </c>
      <c r="E10" s="87">
        <f t="shared" si="4"/>
        <v>18035.46199011369</v>
      </c>
      <c r="F10" s="87">
        <f t="shared" si="4"/>
        <v>5605.91838367942</v>
      </c>
      <c r="G10" s="87">
        <f t="shared" si="4"/>
        <v>29887.718413060858</v>
      </c>
    </row>
    <row r="11" spans="1:8" x14ac:dyDescent="0.35">
      <c r="A11" s="85" t="s">
        <v>208</v>
      </c>
      <c r="B11" s="87">
        <f>MAX(0.15*B10,0)</f>
        <v>0</v>
      </c>
      <c r="C11" s="87">
        <f t="shared" ref="C11:G11" si="5">MAX(0.15*C10,0)</f>
        <v>2395.5083267673735</v>
      </c>
      <c r="D11" s="87">
        <f t="shared" si="5"/>
        <v>1032.9565213487538</v>
      </c>
      <c r="E11" s="87">
        <f t="shared" si="5"/>
        <v>2705.3192985170535</v>
      </c>
      <c r="F11" s="87">
        <f t="shared" si="5"/>
        <v>840.88775755191296</v>
      </c>
      <c r="G11" s="87">
        <f t="shared" si="5"/>
        <v>4483.1577619591289</v>
      </c>
    </row>
    <row r="12" spans="1:8" x14ac:dyDescent="0.35">
      <c r="C12" s="101"/>
    </row>
    <row r="13" spans="1:8" x14ac:dyDescent="0.35">
      <c r="A13" s="122" t="s">
        <v>198</v>
      </c>
      <c r="B13" s="85" t="s">
        <v>1</v>
      </c>
      <c r="C13" s="85" t="s">
        <v>2</v>
      </c>
      <c r="D13" s="85" t="s">
        <v>3</v>
      </c>
      <c r="E13" s="85" t="s">
        <v>4</v>
      </c>
      <c r="F13" s="85" t="s">
        <v>5</v>
      </c>
      <c r="G13" s="85" t="s">
        <v>6</v>
      </c>
    </row>
    <row r="14" spans="1:8" x14ac:dyDescent="0.35">
      <c r="A14" s="85" t="s">
        <v>167</v>
      </c>
      <c r="B14" s="86">
        <v>2376180</v>
      </c>
      <c r="C14" s="86">
        <v>1634628</v>
      </c>
      <c r="D14" s="86">
        <v>1865736</v>
      </c>
      <c r="E14" s="86">
        <v>403548</v>
      </c>
      <c r="F14" s="86">
        <v>500448</v>
      </c>
      <c r="G14" s="86">
        <v>110052</v>
      </c>
    </row>
    <row r="15" spans="1:8" x14ac:dyDescent="0.35">
      <c r="A15" s="85" t="s">
        <v>168</v>
      </c>
      <c r="B15" s="88">
        <f>SUM('Incentive Relocation assumption'!AN:AN)</f>
        <v>0</v>
      </c>
      <c r="C15" s="88">
        <f>SUM('Incentive Relocation assumption'!AO:AO)</f>
        <v>1854744575.7401903</v>
      </c>
      <c r="D15" s="88">
        <f>SUM('Incentive Relocation assumption'!AP:AP)</f>
        <v>912850639.90258026</v>
      </c>
      <c r="E15" s="88">
        <f>SUM('Incentive Relocation assumption'!AQ:AQ)</f>
        <v>517107957.44669312</v>
      </c>
      <c r="F15" s="88">
        <f>SUM('Incentive Relocation assumption'!AR:AR)</f>
        <v>199326241.9115169</v>
      </c>
      <c r="G15" s="88">
        <f>SUM('Incentive Relocation assumption'!AS:AS)</f>
        <v>233695017.15461758</v>
      </c>
    </row>
    <row r="16" spans="1:8" x14ac:dyDescent="0.35">
      <c r="A16" s="85" t="s">
        <v>175</v>
      </c>
      <c r="B16" s="88">
        <f>B15/B14</f>
        <v>0</v>
      </c>
      <c r="C16" s="88">
        <f t="shared" ref="C16:G16" si="6">C15/C14</f>
        <v>1134.6585129706516</v>
      </c>
      <c r="D16" s="88">
        <f t="shared" si="6"/>
        <v>489.27106509312159</v>
      </c>
      <c r="E16" s="88">
        <f t="shared" si="6"/>
        <v>1281.4038415422531</v>
      </c>
      <c r="F16" s="88">
        <f t="shared" si="6"/>
        <v>398.29561095561758</v>
      </c>
      <c r="G16" s="88">
        <f t="shared" si="6"/>
        <v>2123.4963213264418</v>
      </c>
    </row>
    <row r="17" spans="1:7" x14ac:dyDescent="0.35">
      <c r="A17" s="85" t="s">
        <v>169</v>
      </c>
      <c r="B17" s="87">
        <f>(B15/B14)/((1-(1/(1+Assumptions!$D$49))^127)/Assumptions!$D$49)</f>
        <v>0</v>
      </c>
      <c r="C17" s="87">
        <f>(C15/C14)/((1-(1/(1+Assumptions!$D$49))^127)/Assumptions!$D$49)</f>
        <v>63.108047876562452</v>
      </c>
      <c r="D17" s="87">
        <f>(D15/D14)/((1-(1/(1+Assumptions!$D$49))^127)/Assumptions!$D$49)</f>
        <v>27.212541436519469</v>
      </c>
      <c r="E17" s="87">
        <f>(E15/E14)/((1-(1/(1+Assumptions!$D$49))^127)/Assumptions!$D$49)</f>
        <v>71.2698085431376</v>
      </c>
      <c r="F17" s="87">
        <f>(F15/F14)/((1-(1/(1+Assumptions!$D$49))^127)/Assumptions!$D$49)</f>
        <v>22.152619662989256</v>
      </c>
      <c r="G17" s="87">
        <f>(G15/G14)/((1-(1/(1+Assumptions!$D$49))^127)/Assumptions!$D$49)</f>
        <v>118.10576131943193</v>
      </c>
    </row>
    <row r="18" spans="1:7" x14ac:dyDescent="0.35">
      <c r="A18" s="85" t="s">
        <v>28</v>
      </c>
      <c r="B18" s="89">
        <v>82459</v>
      </c>
      <c r="C18" s="89">
        <v>68123</v>
      </c>
      <c r="D18" s="89">
        <v>71916</v>
      </c>
      <c r="E18" s="89">
        <v>48615</v>
      </c>
      <c r="F18" s="89">
        <v>61518</v>
      </c>
      <c r="G18" s="89">
        <v>69340</v>
      </c>
    </row>
    <row r="19" spans="1:7" x14ac:dyDescent="0.35">
      <c r="A19" s="85" t="s">
        <v>170</v>
      </c>
      <c r="B19" s="90">
        <f>B17/B18</f>
        <v>0</v>
      </c>
      <c r="C19" s="90">
        <f t="shared" ref="C19:G19" si="7">C17/C18</f>
        <v>9.2638386266844462E-4</v>
      </c>
      <c r="D19" s="90">
        <f t="shared" si="7"/>
        <v>3.7839342339005883E-4</v>
      </c>
      <c r="E19" s="90">
        <f t="shared" si="7"/>
        <v>1.4660044953849142E-3</v>
      </c>
      <c r="F19" s="90">
        <f t="shared" si="7"/>
        <v>3.6009980270797584E-4</v>
      </c>
      <c r="G19" s="90">
        <f t="shared" si="7"/>
        <v>1.7032847031934228E-3</v>
      </c>
    </row>
    <row r="20" spans="1:7" x14ac:dyDescent="0.35">
      <c r="A20" s="85" t="s">
        <v>171</v>
      </c>
      <c r="B20" s="88">
        <f>4/52*B18</f>
        <v>6343</v>
      </c>
      <c r="C20" s="88">
        <f t="shared" ref="C20:G20" si="8">4/52*C18</f>
        <v>5240.2307692307695</v>
      </c>
      <c r="D20" s="88">
        <f t="shared" si="8"/>
        <v>5532</v>
      </c>
      <c r="E20" s="88">
        <f t="shared" si="8"/>
        <v>3739.6153846153848</v>
      </c>
      <c r="F20" s="88">
        <f t="shared" si="8"/>
        <v>4732.1538461538466</v>
      </c>
      <c r="G20" s="88">
        <f t="shared" si="8"/>
        <v>5333.8461538461543</v>
      </c>
    </row>
    <row r="21" spans="1:7" x14ac:dyDescent="0.35">
      <c r="A21" s="85" t="s">
        <v>172</v>
      </c>
      <c r="B21" s="87">
        <f>MAX(B17-B20,0)</f>
        <v>0</v>
      </c>
      <c r="C21" s="87">
        <f t="shared" ref="C21:G21" si="9">MAX(C17-C20,0)</f>
        <v>0</v>
      </c>
      <c r="D21" s="87">
        <f t="shared" si="9"/>
        <v>0</v>
      </c>
      <c r="E21" s="87">
        <f t="shared" si="9"/>
        <v>0</v>
      </c>
      <c r="F21" s="87">
        <f t="shared" si="9"/>
        <v>0</v>
      </c>
      <c r="G21" s="87">
        <f t="shared" si="9"/>
        <v>0</v>
      </c>
    </row>
    <row r="22" spans="1:7" x14ac:dyDescent="0.35">
      <c r="A22" s="85" t="s">
        <v>196</v>
      </c>
      <c r="B22" s="87">
        <f>B16-$B$4</f>
        <v>-10024.398988128014</v>
      </c>
      <c r="C22" s="87">
        <f t="shared" ref="C22:G22" si="10">C16-$B$4</f>
        <v>-8889.7404751573631</v>
      </c>
      <c r="D22" s="87">
        <f t="shared" si="10"/>
        <v>-9535.1279230348919</v>
      </c>
      <c r="E22" s="87">
        <f t="shared" si="10"/>
        <v>-8742.9951465857612</v>
      </c>
      <c r="F22" s="87">
        <f t="shared" si="10"/>
        <v>-9626.103377172396</v>
      </c>
      <c r="G22" s="87">
        <f t="shared" si="10"/>
        <v>-7900.9026668015722</v>
      </c>
    </row>
    <row r="23" spans="1:7" x14ac:dyDescent="0.35">
      <c r="A23" s="85" t="s">
        <v>176</v>
      </c>
      <c r="B23" s="87">
        <f>MAX(0.75*B22,0)</f>
        <v>0</v>
      </c>
      <c r="C23" s="87">
        <f t="shared" ref="C23:G23" si="11">MAX(0.75*C22,0)</f>
        <v>0</v>
      </c>
      <c r="D23" s="87">
        <f t="shared" si="11"/>
        <v>0</v>
      </c>
      <c r="E23" s="87">
        <f t="shared" si="11"/>
        <v>0</v>
      </c>
      <c r="F23" s="87">
        <f t="shared" si="11"/>
        <v>0</v>
      </c>
      <c r="G23" s="87">
        <f t="shared" si="11"/>
        <v>0</v>
      </c>
    </row>
    <row r="26" spans="1:7" x14ac:dyDescent="0.35">
      <c r="A26" t="s">
        <v>207</v>
      </c>
      <c r="B26" s="93">
        <f>SUM(B3:G3)</f>
        <v>121400152940.87408</v>
      </c>
    </row>
    <row r="27" spans="1:7" x14ac:dyDescent="0.35">
      <c r="A27" t="s">
        <v>200</v>
      </c>
      <c r="B27" s="92">
        <f>[1]Summary!$F$2</f>
        <v>129693892200</v>
      </c>
      <c r="C27" s="92"/>
      <c r="D27" s="93"/>
    </row>
    <row r="28" spans="1:7" x14ac:dyDescent="0.35">
      <c r="A28" t="s">
        <v>201</v>
      </c>
      <c r="B28" s="93">
        <f>IF(B26-B27&lt;0,B26,B26-B27)</f>
        <v>121400152940.87408</v>
      </c>
    </row>
    <row r="30" spans="1:7" x14ac:dyDescent="0.35">
      <c r="A30" s="85"/>
      <c r="B30" s="85" t="s">
        <v>1</v>
      </c>
      <c r="C30" s="85" t="s">
        <v>2</v>
      </c>
      <c r="D30" s="85" t="s">
        <v>3</v>
      </c>
      <c r="E30" s="85" t="s">
        <v>4</v>
      </c>
      <c r="F30" s="85" t="s">
        <v>5</v>
      </c>
      <c r="G30" s="85" t="s">
        <v>6</v>
      </c>
    </row>
    <row r="31" spans="1:7" x14ac:dyDescent="0.35">
      <c r="A31" s="85" t="s">
        <v>202</v>
      </c>
      <c r="B31" s="123">
        <f t="shared" ref="B31:G31" si="12">B3/$B$26</f>
        <v>0.19620878401373223</v>
      </c>
      <c r="C31" s="123">
        <f t="shared" si="12"/>
        <v>0.3500099640811356</v>
      </c>
      <c r="D31" s="123">
        <f t="shared" si="12"/>
        <v>0.25989294435223109</v>
      </c>
      <c r="E31" s="123">
        <f t="shared" si="12"/>
        <v>9.3274188736503533E-2</v>
      </c>
      <c r="F31" s="123">
        <f t="shared" si="12"/>
        <v>6.4432876554084237E-2</v>
      </c>
      <c r="G31" s="123">
        <f t="shared" si="12"/>
        <v>3.6181242262313187E-2</v>
      </c>
    </row>
    <row r="32" spans="1:7" x14ac:dyDescent="0.35">
      <c r="A32" s="85" t="s">
        <v>203</v>
      </c>
      <c r="B32" s="124">
        <f>$B$28*B31</f>
        <v>23819776387.610023</v>
      </c>
      <c r="C32" s="124">
        <f t="shared" ref="C32:G32" si="13">$B$28*C31</f>
        <v>42491263170.279709</v>
      </c>
      <c r="D32" s="124">
        <f t="shared" si="13"/>
        <v>31551043192.614933</v>
      </c>
      <c r="E32" s="124">
        <f t="shared" si="13"/>
        <v>11323500778.047483</v>
      </c>
      <c r="F32" s="124">
        <f t="shared" si="13"/>
        <v>7822161068.0862865</v>
      </c>
      <c r="G32" s="124">
        <f t="shared" si="13"/>
        <v>4392408344.2356377</v>
      </c>
    </row>
    <row r="33" spans="1:7" x14ac:dyDescent="0.35">
      <c r="A33" s="85" t="s">
        <v>204</v>
      </c>
      <c r="B33" s="125">
        <f>B32/B2/((1-(1/(1+AVERAGE('Inflation-Interest'!$E$9:$E$68)))^127)/AVERAGE('Inflation-Interest'!$E$9:$E$68))</f>
        <v>557.03030591815445</v>
      </c>
      <c r="C33" s="125">
        <f>C32/C2/((1-(1/(1+AVERAGE('Inflation-Interest'!$E$9:$E$68)))^127)/AVERAGE('Inflation-Interest'!$E$9:$E$68))</f>
        <v>1444.4455931382156</v>
      </c>
      <c r="D33" s="125">
        <f>D32/D2/((1-(1/(1+AVERAGE('Inflation-Interest'!$E$9:$E$68)))^127)/AVERAGE('Inflation-Interest'!$E$9:$E$68))</f>
        <v>939.68871617529237</v>
      </c>
      <c r="E33" s="125">
        <f>E32/E2/((1-(1/(1+AVERAGE('Inflation-Interest'!$E$9:$E$68)))^127)/AVERAGE('Inflation-Interest'!$E$9:$E$68))</f>
        <v>1559.2149677244333</v>
      </c>
      <c r="F33" s="125">
        <f>F32/F2/((1-(1/(1+AVERAGE('Inflation-Interest'!$E$9:$E$68)))^127)/AVERAGE('Inflation-Interest'!$E$9:$E$68))</f>
        <v>868.53690455926562</v>
      </c>
      <c r="G33" s="125">
        <f>G32/G2/((1-(1/(1+AVERAGE('Inflation-Interest'!$E$9:$E$68)))^127)/AVERAGE('Inflation-Interest'!$E$9:$E$68))</f>
        <v>2217.8146532430924</v>
      </c>
    </row>
    <row r="34" spans="1:7" x14ac:dyDescent="0.35">
      <c r="A34" s="85" t="s">
        <v>205</v>
      </c>
      <c r="B34" s="87">
        <f>B17</f>
        <v>0</v>
      </c>
      <c r="C34" s="87">
        <f t="shared" ref="C34:G34" si="14">C17</f>
        <v>63.108047876562452</v>
      </c>
      <c r="D34" s="87">
        <f t="shared" si="14"/>
        <v>27.212541436519469</v>
      </c>
      <c r="E34" s="87">
        <f t="shared" si="14"/>
        <v>71.2698085431376</v>
      </c>
      <c r="F34" s="87">
        <f t="shared" si="14"/>
        <v>22.152619662989256</v>
      </c>
      <c r="G34" s="87">
        <f t="shared" si="14"/>
        <v>118.10576131943193</v>
      </c>
    </row>
    <row r="35" spans="1:7" x14ac:dyDescent="0.35">
      <c r="A35" s="85" t="s">
        <v>206</v>
      </c>
      <c r="B35" s="87">
        <f>B33+B34</f>
        <v>557.03030591815445</v>
      </c>
      <c r="C35" s="87">
        <f t="shared" ref="C35:G35" si="15">C33+C34</f>
        <v>1507.5536410147781</v>
      </c>
      <c r="D35" s="87">
        <f t="shared" si="15"/>
        <v>966.90125761181184</v>
      </c>
      <c r="E35" s="87">
        <f t="shared" si="15"/>
        <v>1630.4847762675709</v>
      </c>
      <c r="F35" s="87">
        <f t="shared" si="15"/>
        <v>890.68952422225493</v>
      </c>
      <c r="G35" s="87">
        <f t="shared" si="15"/>
        <v>2335.9204145625245</v>
      </c>
    </row>
    <row r="40" spans="1:7" x14ac:dyDescent="0.35">
      <c r="B40" s="95"/>
      <c r="C40" s="95"/>
      <c r="D40" s="95"/>
      <c r="E40" s="95"/>
      <c r="F40" s="95"/>
      <c r="G40" s="95"/>
    </row>
    <row r="41" spans="1:7" x14ac:dyDescent="0.35">
      <c r="C41" s="101"/>
      <c r="D41" s="101"/>
      <c r="E41" s="101"/>
      <c r="F41" s="101"/>
      <c r="G41" s="101"/>
    </row>
    <row r="42" spans="1:7" x14ac:dyDescent="0.35">
      <c r="B42" s="92"/>
      <c r="C42" s="92"/>
      <c r="D42" s="93"/>
      <c r="F42" s="101"/>
      <c r="G42" s="101"/>
    </row>
    <row r="43" spans="1:7" x14ac:dyDescent="0.35">
      <c r="B43" s="92"/>
      <c r="C43" s="92"/>
      <c r="D43" s="93"/>
    </row>
    <row r="46" spans="1:7" x14ac:dyDescent="0.35">
      <c r="B46" s="94"/>
      <c r="C46" s="94"/>
      <c r="D46" s="94"/>
      <c r="E46" s="94"/>
      <c r="F46" s="94"/>
      <c r="G46" s="94"/>
    </row>
    <row r="47" spans="1:7" x14ac:dyDescent="0.35">
      <c r="B47" s="25"/>
      <c r="C47" s="25"/>
      <c r="D47" s="25"/>
      <c r="E47" s="25"/>
      <c r="F47" s="25"/>
      <c r="G47" s="25"/>
    </row>
    <row r="48" spans="1:7" x14ac:dyDescent="0.35">
      <c r="B48" s="95"/>
      <c r="C48" s="95"/>
      <c r="D48" s="95"/>
      <c r="E48" s="95"/>
      <c r="F48" s="95"/>
      <c r="G48" s="95"/>
    </row>
  </sheetData>
  <phoneticPr fontId="17" type="noConversion"/>
  <conditionalFormatting sqref="B2:G2">
    <cfRule type="expression" dxfId="3" priority="3">
      <formula>MOD(ROW(),3)=2</formula>
    </cfRule>
  </conditionalFormatting>
  <conditionalFormatting sqref="B14:G14">
    <cfRule type="expression" dxfId="2" priority="2">
      <formula>MOD(ROW(),3)=2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Data&gt;&gt;&gt;</vt:lpstr>
      <vt:lpstr>Demographic-Economic</vt:lpstr>
      <vt:lpstr>Inflation-Interest</vt:lpstr>
      <vt:lpstr>Workings&gt;&gt;&gt;</vt:lpstr>
      <vt:lpstr>Assumptions</vt:lpstr>
      <vt:lpstr>Total Cost</vt:lpstr>
      <vt:lpstr>Total Property Damage 95%</vt:lpstr>
      <vt:lpstr>Future 95% Cost</vt:lpstr>
      <vt:lpstr>Levy Proposition</vt:lpstr>
      <vt:lpstr>Property Value</vt:lpstr>
      <vt:lpstr>Average Property Value</vt:lpstr>
      <vt:lpstr>Incentive Relocation assumption</vt:lpstr>
      <vt:lpstr>Economic Cost Impact</vt:lpstr>
      <vt:lpstr>Property % affected</vt:lpstr>
      <vt:lpstr>Population Estimate</vt:lpstr>
      <vt:lpstr>Displacement_Number</vt:lpstr>
      <vt:lpstr>Temporary Relocation Numbers</vt:lpstr>
      <vt:lpstr>Temp Relocation Housing Costs</vt:lpstr>
      <vt:lpstr>Temp Relocation Living Costs</vt:lpstr>
      <vt:lpstr>Summary</vt:lpstr>
      <vt:lpstr>Archive&gt;&gt;&gt;&gt;&gt;&gt;</vt:lpstr>
      <vt:lpstr>Costs</vt:lpstr>
      <vt:lpstr>Frequency</vt:lpstr>
      <vt:lpstr>Total Severity</vt:lpstr>
      <vt:lpstr>Number of displacements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Khaw</dc:creator>
  <cp:lastModifiedBy>Xue, Jason</cp:lastModifiedBy>
  <dcterms:created xsi:type="dcterms:W3CDTF">2023-03-18T00:26:29Z</dcterms:created>
  <dcterms:modified xsi:type="dcterms:W3CDTF">2023-03-25T00:07:53Z</dcterms:modified>
</cp:coreProperties>
</file>